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ggi/Downloads/"/>
    </mc:Choice>
  </mc:AlternateContent>
  <xr:revisionPtr revIDLastSave="0" documentId="8_{9401B612-AB98-7F4C-86A4-75AF6649B419}" xr6:coauthVersionLast="45" xr6:coauthVersionMax="45" xr10:uidLastSave="{00000000-0000-0000-0000-000000000000}"/>
  <bookViews>
    <workbookView xWindow="0" yWindow="0" windowWidth="33600" windowHeight="21000" xr2:uid="{73C7A838-CF72-5E46-AC33-97F6491A5E74}"/>
  </bookViews>
  <sheets>
    <sheet name="Sheet1" sheetId="1" r:id="rId1"/>
    <sheet name="Sheet2" sheetId="2" r:id="rId2"/>
  </sheets>
  <calcPr calcId="181029"/>
  <pivotCaches>
    <pivotCache cacheId="3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C5" i="1" a="1"/>
  <c r="C5" i="1"/>
  <c r="C6" i="1" a="1"/>
  <c r="C6" i="1" s="1"/>
  <c r="C7" i="1" a="1"/>
  <c r="C7" i="1" s="1"/>
  <c r="C8" i="1" a="1"/>
  <c r="C8" i="1" s="1"/>
  <c r="C9" i="1" a="1"/>
  <c r="C9" i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/>
  <c r="C318" i="1" a="1"/>
  <c r="C318" i="1" s="1"/>
  <c r="C319" i="1" a="1"/>
  <c r="C319" i="1" s="1"/>
  <c r="C320" i="1" a="1"/>
  <c r="C320" i="1" s="1"/>
  <c r="C321" i="1" a="1"/>
  <c r="C321" i="1" s="1"/>
  <c r="C322" i="1" a="1"/>
  <c r="C322" i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/>
  <c r="C343" i="1" a="1"/>
  <c r="C343" i="1"/>
  <c r="C344" i="1" a="1"/>
  <c r="C344" i="1" s="1"/>
  <c r="C345" i="1" a="1"/>
  <c r="C345" i="1" s="1"/>
  <c r="C346" i="1" a="1"/>
  <c r="C346" i="1" s="1"/>
  <c r="C347" i="1" a="1"/>
  <c r="C347" i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/>
  <c r="C355" i="1" a="1"/>
  <c r="C355" i="1" s="1"/>
  <c r="C356" i="1" a="1"/>
  <c r="C356" i="1" s="1"/>
  <c r="C357" i="1" a="1"/>
  <c r="C357" i="1" s="1"/>
  <c r="C358" i="1" a="1"/>
  <c r="C358" i="1"/>
  <c r="C359" i="1" a="1"/>
  <c r="C359" i="1"/>
  <c r="C360" i="1" a="1"/>
  <c r="C360" i="1" s="1"/>
  <c r="C361" i="1" a="1"/>
  <c r="C361" i="1" s="1"/>
  <c r="C362" i="1" a="1"/>
  <c r="C362" i="1" s="1"/>
  <c r="C363" i="1" a="1"/>
  <c r="C363" i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/>
  <c r="C371" i="1" a="1"/>
  <c r="C371" i="1" s="1"/>
  <c r="C372" i="1" a="1"/>
  <c r="C372" i="1" s="1"/>
  <c r="C373" i="1" a="1"/>
  <c r="C373" i="1" s="1"/>
  <c r="C374" i="1" a="1"/>
  <c r="C374" i="1"/>
  <c r="C375" i="1" a="1"/>
  <c r="C375" i="1"/>
  <c r="C376" i="1" a="1"/>
  <c r="C376" i="1" s="1"/>
  <c r="C377" i="1" a="1"/>
  <c r="C377" i="1" s="1"/>
  <c r="C378" i="1" a="1"/>
  <c r="C378" i="1" s="1"/>
  <c r="C379" i="1" a="1"/>
  <c r="C379" i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/>
  <c r="C387" i="1" a="1"/>
  <c r="C387" i="1" s="1"/>
  <c r="C388" i="1" a="1"/>
  <c r="C388" i="1" s="1"/>
  <c r="C389" i="1" a="1"/>
  <c r="C389" i="1" s="1"/>
  <c r="C390" i="1" a="1"/>
  <c r="C390" i="1"/>
  <c r="C391" i="1" a="1"/>
  <c r="C391" i="1"/>
  <c r="C392" i="1" a="1"/>
  <c r="C392" i="1" s="1"/>
  <c r="C393" i="1" a="1"/>
  <c r="C393" i="1" s="1"/>
  <c r="C394" i="1" a="1"/>
  <c r="C394" i="1" s="1"/>
  <c r="C395" i="1" a="1"/>
  <c r="C395" i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/>
  <c r="C403" i="1" a="1"/>
  <c r="C403" i="1" s="1"/>
  <c r="C404" i="1" a="1"/>
  <c r="C404" i="1" s="1"/>
  <c r="C405" i="1" a="1"/>
  <c r="C405" i="1" s="1"/>
  <c r="C406" i="1" a="1"/>
  <c r="C406" i="1"/>
  <c r="C407" i="1" a="1"/>
  <c r="C407" i="1"/>
  <c r="C408" i="1" a="1"/>
  <c r="C408" i="1" s="1"/>
  <c r="C409" i="1" a="1"/>
  <c r="C409" i="1" s="1"/>
  <c r="C410" i="1" a="1"/>
  <c r="C410" i="1" s="1"/>
  <c r="C411" i="1" a="1"/>
  <c r="C411" i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/>
  <c r="C419" i="1" a="1"/>
  <c r="C419" i="1" s="1"/>
  <c r="C420" i="1" a="1"/>
  <c r="C420" i="1" s="1"/>
  <c r="C421" i="1" a="1"/>
  <c r="C421" i="1" s="1"/>
  <c r="C422" i="1" a="1"/>
  <c r="C422" i="1"/>
  <c r="C423" i="1" a="1"/>
  <c r="C423" i="1"/>
  <c r="C424" i="1" a="1"/>
  <c r="C424" i="1" s="1"/>
  <c r="C425" i="1" a="1"/>
  <c r="C425" i="1" s="1"/>
  <c r="C426" i="1" a="1"/>
  <c r="C426" i="1" s="1"/>
  <c r="C427" i="1" a="1"/>
  <c r="C427" i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/>
  <c r="C435" i="1" a="1"/>
  <c r="C435" i="1" s="1"/>
  <c r="C436" i="1" a="1"/>
  <c r="C436" i="1" s="1"/>
  <c r="C437" i="1" a="1"/>
  <c r="C437" i="1" s="1"/>
  <c r="C438" i="1" a="1"/>
  <c r="C438" i="1"/>
  <c r="C439" i="1" a="1"/>
  <c r="C439" i="1"/>
  <c r="C440" i="1" a="1"/>
  <c r="C440" i="1" s="1"/>
  <c r="C441" i="1" a="1"/>
  <c r="C441" i="1" s="1"/>
  <c r="C442" i="1" a="1"/>
  <c r="C442" i="1" s="1"/>
  <c r="C443" i="1" a="1"/>
  <c r="C443" i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/>
  <c r="C451" i="1" a="1"/>
  <c r="C451" i="1" s="1"/>
  <c r="C452" i="1" a="1"/>
  <c r="C452" i="1" s="1"/>
  <c r="C453" i="1" a="1"/>
  <c r="C453" i="1" s="1"/>
  <c r="C454" i="1" a="1"/>
  <c r="C454" i="1"/>
  <c r="C455" i="1" a="1"/>
  <c r="C455" i="1"/>
  <c r="C456" i="1" a="1"/>
  <c r="C456" i="1" s="1"/>
  <c r="C457" i="1" a="1"/>
  <c r="C457" i="1" s="1"/>
  <c r="C458" i="1" a="1"/>
  <c r="C458" i="1" s="1"/>
  <c r="C459" i="1" a="1"/>
  <c r="C459" i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/>
  <c r="C467" i="1" a="1"/>
  <c r="C467" i="1" s="1"/>
  <c r="C468" i="1" a="1"/>
  <c r="C468" i="1" s="1"/>
  <c r="C469" i="1" a="1"/>
  <c r="C469" i="1" s="1"/>
  <c r="C470" i="1" a="1"/>
  <c r="C470" i="1"/>
  <c r="C471" i="1" a="1"/>
  <c r="C471" i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/>
  <c r="C483" i="1" a="1"/>
  <c r="C483" i="1" s="1"/>
  <c r="C484" i="1" a="1"/>
  <c r="C484" i="1" s="1"/>
  <c r="C485" i="1" a="1"/>
  <c r="C485" i="1" s="1"/>
  <c r="C486" i="1" a="1"/>
  <c r="C486" i="1" s="1"/>
  <c r="C487" i="1" a="1"/>
  <c r="C487" i="1"/>
  <c r="C488" i="1" a="1"/>
  <c r="C488" i="1" s="1"/>
  <c r="C489" i="1" a="1"/>
  <c r="C489" i="1" s="1"/>
  <c r="C490" i="1" a="1"/>
  <c r="C490" i="1" s="1"/>
  <c r="C491" i="1" a="1"/>
  <c r="C491" i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/>
  <c r="C499" i="1" a="1"/>
  <c r="C499" i="1" s="1"/>
  <c r="C500" i="1" a="1"/>
  <c r="C500" i="1" s="1"/>
  <c r="C501" i="1" a="1"/>
  <c r="C501" i="1" s="1"/>
  <c r="C502" i="1" a="1"/>
  <c r="C502" i="1" s="1"/>
  <c r="C503" i="1" a="1"/>
  <c r="C503" i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/>
  <c r="C515" i="1" a="1"/>
  <c r="C515" i="1" s="1"/>
  <c r="C516" i="1" a="1"/>
  <c r="C516" i="1" s="1"/>
  <c r="C517" i="1" a="1"/>
  <c r="C517" i="1"/>
  <c r="C518" i="1" a="1"/>
  <c r="C518" i="1" s="1"/>
  <c r="C519" i="1" a="1"/>
  <c r="C519" i="1"/>
  <c r="C520" i="1" a="1"/>
  <c r="C520" i="1" s="1"/>
  <c r="C521" i="1" a="1"/>
  <c r="C521" i="1" s="1"/>
  <c r="C522" i="1" a="1"/>
  <c r="C522" i="1" s="1"/>
  <c r="C523" i="1" a="1"/>
  <c r="C523" i="1"/>
  <c r="C524" i="1" a="1"/>
  <c r="C524" i="1" s="1"/>
  <c r="C525" i="1" a="1"/>
  <c r="C525" i="1"/>
  <c r="C526" i="1" a="1"/>
  <c r="C526" i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/>
  <c r="C534" i="1" a="1"/>
  <c r="C534" i="1"/>
  <c r="C535" i="1" a="1"/>
  <c r="C535" i="1"/>
  <c r="C536" i="1" a="1"/>
  <c r="C536" i="1" s="1"/>
  <c r="C537" i="1" a="1"/>
  <c r="C537" i="1"/>
  <c r="C538" i="1" a="1"/>
  <c r="C538" i="1" s="1"/>
  <c r="C539" i="1" a="1"/>
  <c r="C539" i="1" s="1"/>
  <c r="C540" i="1" a="1"/>
  <c r="C540" i="1" s="1"/>
  <c r="C541" i="1" a="1"/>
  <c r="C541" i="1" s="1"/>
  <c r="C542" i="1" a="1"/>
  <c r="C542" i="1"/>
  <c r="C543" i="1" a="1"/>
  <c r="C543" i="1"/>
  <c r="C544" i="1" a="1"/>
  <c r="C544" i="1" s="1"/>
  <c r="C545" i="1" a="1"/>
  <c r="C545" i="1"/>
  <c r="C546" i="1" a="1"/>
  <c r="C546" i="1"/>
  <c r="C547" i="1" a="1"/>
  <c r="C547" i="1" s="1"/>
  <c r="C548" i="1" a="1"/>
  <c r="C548" i="1" s="1"/>
  <c r="C549" i="1" a="1"/>
  <c r="C549" i="1"/>
  <c r="C550" i="1" a="1"/>
  <c r="C550" i="1" s="1"/>
  <c r="C551" i="1" a="1"/>
  <c r="C551" i="1"/>
  <c r="C552" i="1" a="1"/>
  <c r="C552" i="1" s="1"/>
  <c r="C553" i="1" a="1"/>
  <c r="C553" i="1" s="1"/>
  <c r="C554" i="1" a="1"/>
  <c r="C554" i="1"/>
  <c r="C555" i="1" a="1"/>
  <c r="C555" i="1"/>
  <c r="C556" i="1" a="1"/>
  <c r="C556" i="1" s="1"/>
  <c r="C557" i="1" a="1"/>
  <c r="C557" i="1"/>
  <c r="C558" i="1" a="1"/>
  <c r="C558" i="1"/>
  <c r="C559" i="1" a="1"/>
  <c r="C559" i="1" s="1"/>
  <c r="C560" i="1" a="1"/>
  <c r="C560" i="1" s="1"/>
  <c r="C561" i="1" a="1"/>
  <c r="C561" i="1" s="1"/>
  <c r="C562" i="1" a="1"/>
  <c r="C562" i="1" s="1"/>
  <c r="C563" i="1" a="1"/>
  <c r="C563" i="1"/>
  <c r="C564" i="1" a="1"/>
  <c r="C564" i="1" s="1"/>
  <c r="C565" i="1" a="1"/>
  <c r="C565" i="1"/>
  <c r="C566" i="1" a="1"/>
  <c r="C566" i="1"/>
  <c r="C567" i="1" a="1"/>
  <c r="C567" i="1"/>
  <c r="C568" i="1" a="1"/>
  <c r="C568" i="1" s="1"/>
  <c r="C569" i="1" a="1"/>
  <c r="C569" i="1"/>
  <c r="C570" i="1" a="1"/>
  <c r="C570" i="1" s="1"/>
  <c r="C571" i="1" a="1"/>
  <c r="C571" i="1" s="1"/>
  <c r="C572" i="1" a="1"/>
  <c r="C572" i="1" s="1"/>
  <c r="C573" i="1" a="1"/>
  <c r="C573" i="1" s="1"/>
  <c r="C574" i="1" a="1"/>
  <c r="C574" i="1"/>
  <c r="C575" i="1" a="1"/>
  <c r="C575" i="1"/>
  <c r="C576" i="1" a="1"/>
  <c r="C576" i="1" s="1"/>
  <c r="C577" i="1" a="1"/>
  <c r="C577" i="1"/>
  <c r="C578" i="1" a="1"/>
  <c r="C578" i="1"/>
  <c r="C579" i="1" a="1"/>
  <c r="C579" i="1" s="1"/>
  <c r="C580" i="1" a="1"/>
  <c r="C580" i="1" s="1"/>
  <c r="C581" i="1" a="1"/>
  <c r="C581" i="1"/>
  <c r="C582" i="1" a="1"/>
  <c r="C582" i="1" s="1"/>
  <c r="C583" i="1" a="1"/>
  <c r="C583" i="1"/>
  <c r="C584" i="1" a="1"/>
  <c r="C584" i="1" s="1"/>
  <c r="C585" i="1" a="1"/>
  <c r="C585" i="1" s="1"/>
  <c r="C586" i="1" a="1"/>
  <c r="C586" i="1"/>
  <c r="C587" i="1" a="1"/>
  <c r="C587" i="1"/>
  <c r="C588" i="1" a="1"/>
  <c r="C588" i="1" s="1"/>
  <c r="C589" i="1" a="1"/>
  <c r="C589" i="1"/>
  <c r="C590" i="1" a="1"/>
  <c r="C590" i="1"/>
  <c r="C591" i="1" a="1"/>
  <c r="C591" i="1" s="1"/>
  <c r="C592" i="1" a="1"/>
  <c r="C592" i="1" s="1"/>
  <c r="C593" i="1" a="1"/>
  <c r="C593" i="1" s="1"/>
  <c r="C594" i="1" a="1"/>
  <c r="C594" i="1" s="1"/>
  <c r="C595" i="1" a="1"/>
  <c r="C595" i="1"/>
  <c r="C596" i="1" a="1"/>
  <c r="C596" i="1" s="1"/>
  <c r="C597" i="1" a="1"/>
  <c r="C597" i="1"/>
  <c r="C598" i="1" a="1"/>
  <c r="C598" i="1"/>
  <c r="C599" i="1" a="1"/>
  <c r="C599" i="1"/>
  <c r="C600" i="1" a="1"/>
  <c r="C600" i="1" s="1"/>
  <c r="C601" i="1" a="1"/>
  <c r="C601" i="1"/>
  <c r="C602" i="1" a="1"/>
  <c r="C602" i="1" s="1"/>
  <c r="C603" i="1" a="1"/>
  <c r="C603" i="1" s="1"/>
  <c r="C604" i="1" a="1"/>
  <c r="C604" i="1" s="1"/>
  <c r="C605" i="1" a="1"/>
  <c r="C605" i="1" s="1"/>
  <c r="C606" i="1" a="1"/>
  <c r="C606" i="1"/>
  <c r="C607" i="1" a="1"/>
  <c r="C607" i="1"/>
  <c r="C608" i="1" a="1"/>
  <c r="C608" i="1" s="1"/>
  <c r="C609" i="1" a="1"/>
  <c r="C609" i="1" s="1"/>
  <c r="C610" i="1" a="1"/>
  <c r="C610" i="1"/>
  <c r="C611" i="1" a="1"/>
  <c r="C611" i="1" s="1"/>
  <c r="C612" i="1" a="1"/>
  <c r="C612" i="1" s="1"/>
  <c r="C613" i="1" a="1"/>
  <c r="C613" i="1"/>
  <c r="C614" i="1" a="1"/>
  <c r="C614" i="1" s="1"/>
  <c r="C615" i="1" a="1"/>
  <c r="C615" i="1"/>
  <c r="C616" i="1" a="1"/>
  <c r="C616" i="1" s="1"/>
  <c r="C617" i="1" a="1"/>
  <c r="C617" i="1" s="1"/>
  <c r="C618" i="1" a="1"/>
  <c r="C618" i="1" s="1"/>
  <c r="C619" i="1" a="1"/>
  <c r="C619" i="1"/>
  <c r="C620" i="1" a="1"/>
  <c r="C620" i="1" s="1"/>
  <c r="C621" i="1" a="1"/>
  <c r="C621" i="1"/>
  <c r="C622" i="1" a="1"/>
  <c r="C622" i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/>
  <c r="C631" i="1" a="1"/>
  <c r="C631" i="1"/>
  <c r="C632" i="1" a="1"/>
  <c r="C632" i="1" s="1"/>
  <c r="C633" i="1" a="1"/>
  <c r="C633" i="1"/>
  <c r="C634" i="1" a="1"/>
  <c r="C634" i="1" s="1"/>
  <c r="C635" i="1" a="1"/>
  <c r="C635" i="1"/>
  <c r="C636" i="1" a="1"/>
  <c r="C636" i="1" s="1"/>
  <c r="C637" i="1" a="1"/>
  <c r="C637" i="1" s="1"/>
  <c r="C638" i="1" a="1"/>
  <c r="C638" i="1"/>
  <c r="C639" i="1" a="1"/>
  <c r="C639" i="1"/>
  <c r="C640" i="1" a="1"/>
  <c r="C640" i="1" s="1"/>
  <c r="C641" i="1" a="1"/>
  <c r="C641" i="1" s="1"/>
  <c r="C642" i="1" a="1"/>
  <c r="C642" i="1"/>
  <c r="C643" i="1" a="1"/>
  <c r="C643" i="1" s="1"/>
  <c r="C644" i="1" a="1"/>
  <c r="C644" i="1" s="1"/>
  <c r="C645" i="1" a="1"/>
  <c r="C645" i="1"/>
  <c r="C646" i="1" a="1"/>
  <c r="C646" i="1" s="1"/>
  <c r="C647" i="1" a="1"/>
  <c r="C647" i="1"/>
  <c r="C648" i="1" a="1"/>
  <c r="C648" i="1" s="1"/>
  <c r="C649" i="1" a="1"/>
  <c r="C649" i="1"/>
  <c r="C650" i="1" a="1"/>
  <c r="C650" i="1"/>
  <c r="C651" i="1" a="1"/>
  <c r="C651" i="1"/>
  <c r="C652" i="1" a="1"/>
  <c r="C652" i="1" s="1"/>
  <c r="C653" i="1" a="1"/>
  <c r="C653" i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/>
  <c r="C662" i="1" a="1"/>
  <c r="C662" i="1"/>
  <c r="C663" i="1" a="1"/>
  <c r="C663" i="1"/>
  <c r="C664" i="1" a="1"/>
  <c r="C664" i="1" s="1"/>
  <c r="C665" i="1" a="1"/>
  <c r="C665" i="1"/>
  <c r="C666" i="1" a="1"/>
  <c r="C666" i="1" s="1"/>
  <c r="C667" i="1" a="1"/>
  <c r="C667" i="1"/>
  <c r="C668" i="1" a="1"/>
  <c r="C668" i="1" s="1"/>
  <c r="C669" i="1" a="1"/>
  <c r="C669" i="1" s="1"/>
  <c r="C670" i="1" a="1"/>
  <c r="C670" i="1" s="1"/>
  <c r="C671" i="1" a="1"/>
  <c r="C671" i="1"/>
  <c r="C672" i="1" a="1"/>
  <c r="C672" i="1" s="1"/>
  <c r="C673" i="1" a="1"/>
  <c r="C673" i="1" s="1"/>
  <c r="C674" i="1" a="1"/>
  <c r="C674" i="1"/>
  <c r="C675" i="1" a="1"/>
  <c r="C675" i="1" s="1"/>
  <c r="C676" i="1" a="1"/>
  <c r="C676" i="1" s="1"/>
  <c r="C677" i="1" a="1"/>
  <c r="C677" i="1" s="1"/>
  <c r="C678" i="1" a="1"/>
  <c r="C678" i="1" s="1"/>
  <c r="C679" i="1" a="1"/>
  <c r="C679" i="1"/>
  <c r="C680" i="1" a="1"/>
  <c r="C680" i="1"/>
  <c r="C681" i="1" a="1"/>
  <c r="C681" i="1"/>
  <c r="C682" i="1" a="1"/>
  <c r="C682" i="1" s="1"/>
  <c r="C683" i="1" a="1"/>
  <c r="C683" i="1" s="1"/>
  <c r="C684" i="1" a="1"/>
  <c r="C684" i="1"/>
  <c r="C685" i="1" a="1"/>
  <c r="C685" i="1"/>
  <c r="C686" i="1" a="1"/>
  <c r="C686" i="1" s="1"/>
  <c r="C687" i="1" a="1"/>
  <c r="C687" i="1"/>
  <c r="C688" i="1" a="1"/>
  <c r="C688" i="1"/>
  <c r="C689" i="1" a="1"/>
  <c r="C689" i="1" s="1"/>
  <c r="C690" i="1" a="1"/>
  <c r="C690" i="1" s="1"/>
  <c r="C691" i="1" a="1"/>
  <c r="C691" i="1" s="1"/>
  <c r="C692" i="1" a="1"/>
  <c r="C692" i="1"/>
  <c r="C693" i="1" a="1"/>
  <c r="C693" i="1"/>
  <c r="C694" i="1" a="1"/>
  <c r="C694" i="1" s="1"/>
  <c r="C695" i="1" a="1"/>
  <c r="C695" i="1"/>
  <c r="C696" i="1" a="1"/>
  <c r="C696" i="1"/>
  <c r="C697" i="1" a="1"/>
  <c r="C697" i="1"/>
  <c r="C698" i="1" a="1"/>
  <c r="C698" i="1" s="1"/>
  <c r="C699" i="1" a="1"/>
  <c r="C699" i="1"/>
  <c r="C700" i="1" a="1"/>
  <c r="C700" i="1"/>
  <c r="C701" i="1" a="1"/>
  <c r="C701" i="1" s="1"/>
  <c r="C702" i="1" a="1"/>
  <c r="C702" i="1" s="1"/>
  <c r="C703" i="1" a="1"/>
  <c r="C703" i="1" s="1"/>
  <c r="C704" i="1" a="1"/>
  <c r="C704" i="1"/>
  <c r="C705" i="1" a="1"/>
  <c r="C705" i="1"/>
  <c r="C706" i="1" a="1"/>
  <c r="C706" i="1" s="1"/>
  <c r="C707" i="1" a="1"/>
  <c r="C707" i="1"/>
  <c r="C708" i="1" a="1"/>
  <c r="C708" i="1"/>
  <c r="C709" i="1" a="1"/>
  <c r="C709" i="1" s="1"/>
  <c r="C710" i="1" a="1"/>
  <c r="C710" i="1" s="1"/>
  <c r="C711" i="1" a="1"/>
  <c r="C711" i="1"/>
  <c r="C712" i="1" a="1"/>
  <c r="C712" i="1" s="1"/>
  <c r="C713" i="1" a="1"/>
  <c r="C713" i="1"/>
  <c r="C714" i="1" a="1"/>
  <c r="C714" i="1" s="1"/>
  <c r="C715" i="1" a="1"/>
  <c r="C715" i="1" s="1"/>
  <c r="C716" i="1" a="1"/>
  <c r="C716" i="1"/>
  <c r="C717" i="1" a="1"/>
  <c r="C717" i="1"/>
  <c r="C718" i="1" a="1"/>
  <c r="C718" i="1" s="1"/>
  <c r="C719" i="1" a="1"/>
  <c r="C719" i="1"/>
  <c r="C720" i="1" a="1"/>
  <c r="C720" i="1"/>
  <c r="C721" i="1" a="1"/>
  <c r="C721" i="1" s="1"/>
  <c r="C722" i="1" a="1"/>
  <c r="C722" i="1" s="1"/>
  <c r="C723" i="1" a="1"/>
  <c r="C723" i="1" s="1"/>
  <c r="C724" i="1" a="1"/>
  <c r="C724" i="1" s="1"/>
  <c r="C725" i="1" a="1"/>
  <c r="C725" i="1"/>
  <c r="C726" i="1" a="1"/>
  <c r="C726" i="1" s="1"/>
  <c r="C727" i="1" a="1"/>
  <c r="C727" i="1"/>
  <c r="C728" i="1" a="1"/>
  <c r="C728" i="1"/>
  <c r="C729" i="1" a="1"/>
  <c r="C729" i="1"/>
  <c r="C730" i="1" a="1"/>
  <c r="C730" i="1" s="1"/>
  <c r="C731" i="1" a="1"/>
  <c r="C731" i="1"/>
  <c r="C732" i="1" a="1"/>
  <c r="C732" i="1" s="1"/>
  <c r="C733" i="1" a="1"/>
  <c r="C733" i="1" s="1"/>
  <c r="C734" i="1" a="1"/>
  <c r="C734" i="1" s="1"/>
  <c r="C735" i="1" a="1"/>
  <c r="C735" i="1" s="1"/>
  <c r="C736" i="1" a="1"/>
  <c r="C736" i="1"/>
  <c r="C737" i="1" a="1"/>
  <c r="C737" i="1"/>
  <c r="C738" i="1" a="1"/>
  <c r="C738" i="1" s="1"/>
  <c r="C739" i="1" a="1"/>
  <c r="C739" i="1"/>
  <c r="C740" i="1" a="1"/>
  <c r="C740" i="1"/>
  <c r="C741" i="1" a="1"/>
  <c r="C741" i="1" s="1"/>
  <c r="C742" i="1" a="1"/>
  <c r="C742" i="1" s="1"/>
  <c r="C743" i="1" a="1"/>
  <c r="C743" i="1"/>
  <c r="C744" i="1" a="1"/>
  <c r="C744" i="1" s="1"/>
  <c r="C745" i="1" a="1"/>
  <c r="C745" i="1"/>
  <c r="C746" i="1" a="1"/>
  <c r="C746" i="1" s="1"/>
  <c r="C747" i="1" a="1"/>
  <c r="C747" i="1" s="1"/>
  <c r="C748" i="1" a="1"/>
  <c r="C748" i="1"/>
  <c r="C749" i="1" a="1"/>
  <c r="C749" i="1"/>
  <c r="C750" i="1" a="1"/>
  <c r="C750" i="1" s="1"/>
  <c r="C751" i="1" a="1"/>
  <c r="C751" i="1"/>
  <c r="C752" i="1" a="1"/>
  <c r="C752" i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/>
  <c r="C760" i="1" a="1"/>
  <c r="C760" i="1"/>
  <c r="C761" i="1" a="1"/>
  <c r="C761" i="1"/>
  <c r="C762" i="1" a="1"/>
  <c r="C762" i="1" s="1"/>
  <c r="C763" i="1" a="1"/>
  <c r="C763" i="1"/>
  <c r="C764" i="1" a="1"/>
  <c r="C764" i="1" s="1"/>
  <c r="C765" i="1" a="1"/>
  <c r="C765" i="1" s="1"/>
  <c r="C766" i="1" a="1"/>
  <c r="C766" i="1" s="1"/>
  <c r="C767" i="1" a="1"/>
  <c r="C767" i="1" s="1"/>
  <c r="C768" i="1" a="1"/>
  <c r="C768" i="1"/>
  <c r="C769" i="1" a="1"/>
  <c r="C769" i="1"/>
  <c r="C770" i="1" a="1"/>
  <c r="C770" i="1" s="1"/>
  <c r="C771" i="1" a="1"/>
  <c r="C771" i="1" s="1"/>
  <c r="C772" i="1" a="1"/>
  <c r="C772" i="1"/>
  <c r="C773" i="1" a="1"/>
  <c r="C773" i="1" s="1"/>
  <c r="C774" i="1" a="1"/>
  <c r="C774" i="1" s="1"/>
  <c r="C775" i="1" a="1"/>
  <c r="C775" i="1"/>
  <c r="C776" i="1" a="1"/>
  <c r="C776" i="1" s="1"/>
  <c r="C777" i="1" a="1"/>
  <c r="C777" i="1"/>
  <c r="C778" i="1" a="1"/>
  <c r="C778" i="1" s="1"/>
  <c r="C779" i="1" a="1"/>
  <c r="C779" i="1" s="1"/>
  <c r="C780" i="1" a="1"/>
  <c r="C780" i="1" s="1"/>
  <c r="C781" i="1" a="1"/>
  <c r="C781" i="1"/>
  <c r="C782" i="1" a="1"/>
  <c r="C782" i="1" s="1"/>
  <c r="C783" i="1" a="1"/>
  <c r="C783" i="1"/>
  <c r="C784" i="1" a="1"/>
  <c r="C784" i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/>
  <c r="C792" i="1" a="1"/>
  <c r="C792" i="1"/>
  <c r="C793" i="1" a="1"/>
  <c r="C793" i="1"/>
  <c r="C794" i="1" a="1"/>
  <c r="C794" i="1" s="1"/>
  <c r="C795" i="1" a="1"/>
  <c r="C795" i="1"/>
  <c r="C796" i="1" a="1"/>
  <c r="C796" i="1" s="1"/>
  <c r="C797" i="1" a="1"/>
  <c r="C797" i="1" s="1"/>
  <c r="C798" i="1" a="1"/>
  <c r="C798" i="1" s="1"/>
  <c r="C799" i="1" a="1"/>
  <c r="C799" i="1" s="1"/>
  <c r="C800" i="1" a="1"/>
  <c r="C800" i="1"/>
  <c r="C801" i="1" a="1"/>
  <c r="C801" i="1"/>
  <c r="C802" i="1" a="1"/>
  <c r="C802" i="1" s="1"/>
  <c r="C803" i="1" a="1"/>
  <c r="C803" i="1"/>
  <c r="C804" i="1" a="1"/>
  <c r="C804" i="1"/>
  <c r="C805" i="1" a="1"/>
  <c r="C805" i="1" s="1"/>
  <c r="C806" i="1" a="1"/>
  <c r="C806" i="1" s="1"/>
  <c r="C807" i="1" a="1"/>
  <c r="C807" i="1"/>
  <c r="C808" i="1" a="1"/>
  <c r="C808" i="1" s="1"/>
  <c r="C809" i="1" a="1"/>
  <c r="C809" i="1"/>
  <c r="C810" i="1" a="1"/>
  <c r="C810" i="1" s="1"/>
  <c r="C811" i="1" a="1"/>
  <c r="C811" i="1" s="1"/>
  <c r="C812" i="1" a="1"/>
  <c r="C812" i="1" s="1"/>
  <c r="C813" i="1" a="1"/>
  <c r="C813" i="1"/>
  <c r="C814" i="1" a="1"/>
  <c r="C814" i="1" s="1"/>
  <c r="C815" i="1" a="1"/>
  <c r="C815" i="1"/>
  <c r="C816" i="1" a="1"/>
  <c r="C816" i="1"/>
  <c r="C817" i="1" a="1"/>
  <c r="C817" i="1" s="1"/>
  <c r="C818" i="1" a="1"/>
  <c r="C818" i="1" s="1"/>
  <c r="C819" i="1" a="1"/>
  <c r="C819" i="1" s="1"/>
  <c r="C820" i="1" a="1"/>
  <c r="C820" i="1"/>
  <c r="C821" i="1" a="1"/>
  <c r="C821" i="1" s="1"/>
  <c r="C822" i="1" a="1"/>
  <c r="C822" i="1" s="1"/>
  <c r="C823" i="1" a="1"/>
  <c r="C823" i="1"/>
  <c r="C824" i="1" a="1"/>
  <c r="C824" i="1"/>
  <c r="C825" i="1" a="1"/>
  <c r="C825" i="1" s="1"/>
  <c r="C826" i="1" a="1"/>
  <c r="C826" i="1" s="1"/>
  <c r="C827" i="1" a="1"/>
  <c r="C827" i="1"/>
  <c r="C828" i="1" a="1"/>
  <c r="C828" i="1" s="1"/>
  <c r="C829" i="1" a="1"/>
  <c r="C829" i="1"/>
  <c r="C830" i="1" a="1"/>
  <c r="C830" i="1" s="1"/>
  <c r="C831" i="1" a="1"/>
  <c r="C831" i="1" s="1"/>
  <c r="C832" i="1" a="1"/>
  <c r="C832" i="1"/>
  <c r="C833" i="1" a="1"/>
  <c r="C833" i="1" s="1"/>
  <c r="C834" i="1" a="1"/>
  <c r="C834" i="1" s="1"/>
  <c r="C835" i="1" a="1"/>
  <c r="C835" i="1" s="1"/>
  <c r="C836" i="1" a="1"/>
  <c r="C836" i="1"/>
  <c r="C837" i="1" a="1"/>
  <c r="C837" i="1"/>
  <c r="C838" i="1" a="1"/>
  <c r="C838" i="1" s="1"/>
  <c r="C839" i="1" a="1"/>
  <c r="C839" i="1" s="1"/>
  <c r="C840" i="1" a="1"/>
  <c r="C840" i="1" s="1"/>
  <c r="C841" i="1" a="1"/>
  <c r="C841" i="1"/>
  <c r="C842" i="1" a="1"/>
  <c r="C842" i="1" s="1"/>
  <c r="C843" i="1" a="1"/>
  <c r="C843" i="1" s="1"/>
  <c r="C844" i="1" a="1"/>
  <c r="C844" i="1" s="1"/>
  <c r="C845" i="1" a="1"/>
  <c r="C845" i="1"/>
  <c r="C846" i="1" a="1"/>
  <c r="C846" i="1" s="1"/>
  <c r="C847" i="1" a="1"/>
  <c r="C847" i="1"/>
  <c r="C848" i="1" a="1"/>
  <c r="C848" i="1"/>
  <c r="C849" i="1" a="1"/>
  <c r="C849" i="1" s="1"/>
  <c r="C850" i="1" a="1"/>
  <c r="C850" i="1" s="1"/>
  <c r="C851" i="1" a="1"/>
  <c r="C851" i="1" s="1"/>
  <c r="C852" i="1" a="1"/>
  <c r="C852" i="1"/>
  <c r="C853" i="1" a="1"/>
  <c r="C853" i="1"/>
  <c r="C854" i="1" a="1"/>
  <c r="C854" i="1" s="1"/>
  <c r="C855" i="1" a="1"/>
  <c r="C855" i="1"/>
  <c r="C856" i="1" a="1"/>
  <c r="C856" i="1"/>
  <c r="C857" i="1" a="1"/>
  <c r="C857" i="1" s="1"/>
  <c r="C858" i="1" a="1"/>
  <c r="C858" i="1" s="1"/>
  <c r="C859" i="1" a="1"/>
  <c r="C859" i="1"/>
  <c r="C860" i="1" a="1"/>
  <c r="C860" i="1" s="1"/>
  <c r="C861" i="1" a="1"/>
  <c r="C861" i="1"/>
  <c r="C862" i="1" a="1"/>
  <c r="C862" i="1" s="1"/>
  <c r="C863" i="1" a="1"/>
  <c r="C863" i="1" s="1"/>
  <c r="C864" i="1" a="1"/>
  <c r="C864" i="1"/>
  <c r="C865" i="1" a="1"/>
  <c r="C865" i="1" s="1"/>
  <c r="C866" i="1" a="1"/>
  <c r="C866" i="1" s="1"/>
  <c r="C867" i="1" a="1"/>
  <c r="C867" i="1" s="1"/>
  <c r="C868" i="1" a="1"/>
  <c r="C868" i="1"/>
  <c r="C869" i="1" a="1"/>
  <c r="C869" i="1"/>
  <c r="C870" i="1" a="1"/>
  <c r="C870" i="1" s="1"/>
  <c r="C871" i="1" a="1"/>
  <c r="C871" i="1"/>
  <c r="C872" i="1" a="1"/>
  <c r="C872" i="1" s="1"/>
  <c r="C873" i="1" a="1"/>
  <c r="C873" i="1" s="1"/>
  <c r="C874" i="1" a="1"/>
  <c r="C874" i="1" s="1"/>
  <c r="C875" i="1" a="1"/>
  <c r="C875" i="1" s="1"/>
  <c r="C876" i="1" a="1"/>
  <c r="C876" i="1"/>
  <c r="C877" i="1" a="1"/>
  <c r="C877" i="1"/>
  <c r="C878" i="1" a="1"/>
  <c r="C878" i="1" s="1"/>
  <c r="C879" i="1" a="1"/>
  <c r="C879" i="1"/>
  <c r="C880" i="1" a="1"/>
  <c r="C880" i="1"/>
  <c r="C881" i="1" a="1"/>
  <c r="C881" i="1" s="1"/>
  <c r="C882" i="1" a="1"/>
  <c r="C882" i="1" s="1"/>
  <c r="C883" i="1" a="1"/>
  <c r="C883" i="1" s="1"/>
  <c r="C884" i="1" a="1"/>
  <c r="C884" i="1" s="1"/>
  <c r="C885" i="1" a="1"/>
  <c r="C885" i="1"/>
  <c r="C886" i="1" a="1"/>
  <c r="C886" i="1" s="1"/>
  <c r="C887" i="1" a="1"/>
  <c r="C887" i="1"/>
  <c r="C888" i="1" a="1"/>
  <c r="C888" i="1"/>
  <c r="C889" i="1" a="1"/>
  <c r="C889" i="1" s="1"/>
  <c r="C890" i="1" a="1"/>
  <c r="C890" i="1" s="1"/>
  <c r="C891" i="1" a="1"/>
  <c r="C891" i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/>
  <c r="C901" i="1" a="1"/>
  <c r="C901" i="1"/>
  <c r="C902" i="1" a="1"/>
  <c r="C902" i="1" s="1"/>
  <c r="C903" i="1" a="1"/>
  <c r="C903" i="1" s="1"/>
  <c r="C904" i="1" a="1"/>
  <c r="C904" i="1" s="1"/>
  <c r="C905" i="1" a="1"/>
  <c r="C905" i="1"/>
  <c r="C906" i="1" a="1"/>
  <c r="C906" i="1" s="1"/>
  <c r="C907" i="1" a="1"/>
  <c r="C907" i="1" s="1"/>
  <c r="C908" i="1" a="1"/>
  <c r="C908" i="1" s="1"/>
  <c r="C909" i="1" a="1"/>
  <c r="C909" i="1"/>
  <c r="C910" i="1" a="1"/>
  <c r="C910" i="1" s="1"/>
  <c r="C911" i="1" a="1"/>
  <c r="C911" i="1"/>
  <c r="C912" i="1" a="1"/>
  <c r="C912" i="1"/>
  <c r="C913" i="1" a="1"/>
  <c r="C913" i="1" s="1"/>
  <c r="C914" i="1" a="1"/>
  <c r="C914" i="1" s="1"/>
  <c r="C915" i="1" a="1"/>
  <c r="C915" i="1"/>
  <c r="C916" i="1" a="1"/>
  <c r="C916" i="1"/>
  <c r="C917" i="1" a="1"/>
  <c r="C917" i="1"/>
  <c r="C918" i="1" a="1"/>
  <c r="C918" i="1" s="1"/>
  <c r="C919" i="1" a="1"/>
  <c r="C919" i="1"/>
  <c r="C920" i="1" a="1"/>
  <c r="C920" i="1" s="1"/>
  <c r="C921" i="1" a="1"/>
  <c r="C921" i="1" s="1"/>
  <c r="C922" i="1" a="1"/>
  <c r="C922" i="1" s="1"/>
  <c r="C923" i="1" a="1"/>
  <c r="C923" i="1"/>
  <c r="C924" i="1" a="1"/>
  <c r="C924" i="1"/>
  <c r="C925" i="1" a="1"/>
  <c r="C925" i="1"/>
  <c r="C926" i="1" a="1"/>
  <c r="C926" i="1" s="1"/>
  <c r="C927" i="1" a="1"/>
  <c r="C927" i="1" s="1"/>
  <c r="C928" i="1" a="1"/>
  <c r="C928" i="1" s="1"/>
  <c r="C929" i="1" a="1"/>
  <c r="C929" i="1"/>
  <c r="C930" i="1" a="1"/>
  <c r="C930" i="1" s="1"/>
  <c r="C931" i="1" a="1"/>
  <c r="C931" i="1" s="1"/>
  <c r="C932" i="1" a="1"/>
  <c r="C932" i="1"/>
  <c r="C933" i="1" a="1"/>
  <c r="C933" i="1"/>
  <c r="C934" i="1" a="1"/>
  <c r="C934" i="1" s="1"/>
  <c r="C935" i="1" a="1"/>
  <c r="C935" i="1"/>
  <c r="C936" i="1" a="1"/>
  <c r="C936" i="1" s="1"/>
  <c r="C937" i="1" a="1"/>
  <c r="C937" i="1" s="1"/>
  <c r="C938" i="1" a="1"/>
  <c r="C938" i="1" s="1"/>
  <c r="C939" i="1" a="1"/>
  <c r="C939" i="1"/>
  <c r="C940" i="1" a="1"/>
  <c r="C940" i="1"/>
  <c r="C941" i="1" a="1"/>
  <c r="C941" i="1"/>
  <c r="C942" i="1" a="1"/>
  <c r="C942" i="1" s="1"/>
  <c r="C943" i="1" a="1"/>
  <c r="C943" i="1"/>
  <c r="C944" i="1" a="1"/>
  <c r="C944" i="1" s="1"/>
  <c r="C945" i="1" a="1"/>
  <c r="C945" i="1" s="1"/>
  <c r="C946" i="1" a="1"/>
  <c r="C946" i="1" s="1"/>
  <c r="C947" i="1" a="1"/>
  <c r="C947" i="1" s="1"/>
  <c r="C948" i="1" a="1"/>
  <c r="C948" i="1"/>
  <c r="C949" i="1" a="1"/>
  <c r="C949" i="1" s="1"/>
  <c r="C950" i="1" a="1"/>
  <c r="C950" i="1" s="1"/>
  <c r="C951" i="1" a="1"/>
  <c r="C951" i="1"/>
  <c r="C952" i="1" a="1"/>
  <c r="C952" i="1" s="1"/>
  <c r="C953" i="1" a="1"/>
  <c r="C953" i="1"/>
  <c r="C954" i="1" a="1"/>
  <c r="C954" i="1" s="1"/>
  <c r="C955" i="1" a="1"/>
  <c r="C955" i="1" s="1"/>
  <c r="C956" i="1" a="1"/>
  <c r="C956" i="1" s="1"/>
  <c r="C957" i="1" a="1"/>
  <c r="C957" i="1"/>
  <c r="C958" i="1" a="1"/>
  <c r="C958" i="1" s="1"/>
  <c r="C959" i="1" a="1"/>
  <c r="C959" i="1"/>
  <c r="C960" i="1" a="1"/>
  <c r="C960" i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/>
  <c r="C968" i="1" a="1"/>
  <c r="C968" i="1"/>
  <c r="C969" i="1" a="1"/>
  <c r="C969" i="1"/>
  <c r="C970" i="1" a="1"/>
  <c r="C970" i="1" s="1"/>
  <c r="C971" i="1" a="1"/>
  <c r="C971" i="1"/>
  <c r="C972" i="1" a="1"/>
  <c r="C972" i="1" s="1"/>
  <c r="C973" i="1" a="1"/>
  <c r="C973" i="1" s="1"/>
  <c r="C974" i="1" a="1"/>
  <c r="C974" i="1" s="1"/>
  <c r="C975" i="1" a="1"/>
  <c r="C975" i="1" s="1"/>
  <c r="C976" i="1" a="1"/>
  <c r="C976" i="1"/>
  <c r="C977" i="1" a="1"/>
  <c r="C977" i="1"/>
  <c r="C978" i="1" a="1"/>
  <c r="C978" i="1" s="1"/>
  <c r="C979" i="1" a="1"/>
  <c r="C979" i="1" s="1"/>
  <c r="C980" i="1" a="1"/>
  <c r="C980" i="1"/>
  <c r="C981" i="1" a="1"/>
  <c r="C981" i="1" s="1"/>
  <c r="C982" i="1" a="1"/>
  <c r="C982" i="1" s="1"/>
  <c r="C983" i="1" a="1"/>
  <c r="C983" i="1"/>
  <c r="C984" i="1" a="1"/>
  <c r="C984" i="1" s="1"/>
  <c r="C985" i="1" a="1"/>
  <c r="C985" i="1"/>
  <c r="C986" i="1" a="1"/>
  <c r="C986" i="1" s="1"/>
  <c r="C987" i="1" a="1"/>
  <c r="C987" i="1" s="1"/>
  <c r="C988" i="1" a="1"/>
  <c r="C988" i="1" s="1"/>
  <c r="C989" i="1" a="1"/>
  <c r="C989" i="1"/>
  <c r="C990" i="1" a="1"/>
  <c r="C990" i="1" s="1"/>
  <c r="C991" i="1" a="1"/>
  <c r="C991" i="1"/>
  <c r="C992" i="1" a="1"/>
  <c r="C992" i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/>
  <c r="C1000" i="1" a="1"/>
  <c r="C1000" i="1"/>
  <c r="C1001" i="1" a="1"/>
  <c r="C1001" i="1"/>
  <c r="C1002" i="1" a="1"/>
  <c r="C1002" i="1" s="1"/>
  <c r="C1003" i="1" a="1"/>
  <c r="C1003" i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/>
  <c r="C1009" i="1" a="1"/>
  <c r="C1009" i="1"/>
  <c r="C1010" i="1" a="1"/>
  <c r="C1010" i="1" s="1"/>
  <c r="C1011" i="1" a="1"/>
  <c r="C1011" i="1" s="1"/>
  <c r="C1012" i="1" a="1"/>
  <c r="C1012" i="1"/>
  <c r="C1013" i="1" a="1"/>
  <c r="C1013" i="1" s="1"/>
  <c r="C1014" i="1" a="1"/>
  <c r="C1014" i="1" s="1"/>
  <c r="C1015" i="1" a="1"/>
  <c r="C1015" i="1"/>
  <c r="C1016" i="1" a="1"/>
  <c r="C1016" i="1" s="1"/>
  <c r="C1017" i="1" a="1"/>
  <c r="C1017" i="1"/>
  <c r="C1018" i="1" a="1"/>
  <c r="C1018" i="1" s="1"/>
  <c r="C1019" i="1" a="1"/>
  <c r="C1019" i="1" s="1"/>
  <c r="C1020" i="1" a="1"/>
  <c r="C1020" i="1" s="1"/>
  <c r="C1021" i="1" a="1"/>
  <c r="C1021" i="1"/>
  <c r="C1022" i="1" a="1"/>
  <c r="C1022" i="1" s="1"/>
  <c r="C1023" i="1" a="1"/>
  <c r="C1023" i="1"/>
  <c r="C1024" i="1" a="1"/>
  <c r="C1024" i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/>
  <c r="C1032" i="1" a="1"/>
  <c r="C1032" i="1"/>
  <c r="C1033" i="1" a="1"/>
  <c r="C1033" i="1"/>
  <c r="C1034" i="1" a="1"/>
  <c r="C1034" i="1" s="1"/>
  <c r="C1035" i="1" a="1"/>
  <c r="C1035" i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/>
  <c r="C1041" i="1" a="1"/>
  <c r="C1041" i="1"/>
  <c r="C1042" i="1" a="1"/>
  <c r="C1042" i="1" s="1"/>
  <c r="C1043" i="1" a="1"/>
  <c r="C1043" i="1" s="1"/>
  <c r="C1044" i="1" a="1"/>
  <c r="C1044" i="1"/>
  <c r="C1045" i="1" a="1"/>
  <c r="C1045" i="1" s="1"/>
  <c r="C1046" i="1" a="1"/>
  <c r="C1046" i="1" s="1"/>
  <c r="C1047" i="1" a="1"/>
  <c r="C1047" i="1"/>
  <c r="C1048" i="1" a="1"/>
  <c r="C1048" i="1" s="1"/>
  <c r="C1049" i="1" a="1"/>
  <c r="C1049" i="1"/>
  <c r="C1050" i="1" a="1"/>
  <c r="C1050" i="1" s="1"/>
  <c r="C1051" i="1" a="1"/>
  <c r="C1051" i="1" s="1"/>
  <c r="C1052" i="1" a="1"/>
  <c r="C1052" i="1" s="1"/>
  <c r="C1053" i="1" a="1"/>
  <c r="C1053" i="1"/>
  <c r="C1054" i="1" a="1"/>
  <c r="C1054" i="1" s="1"/>
  <c r="C1055" i="1" a="1"/>
  <c r="C1055" i="1"/>
  <c r="C1056" i="1" a="1"/>
  <c r="C1056" i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/>
  <c r="C1064" i="1" a="1"/>
  <c r="C1064" i="1"/>
  <c r="C1065" i="1" a="1"/>
  <c r="C1065" i="1"/>
  <c r="C1066" i="1" a="1"/>
  <c r="C1066" i="1" s="1"/>
  <c r="C1067" i="1" a="1"/>
  <c r="C1067" i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/>
  <c r="C1073" i="1" a="1"/>
  <c r="C1073" i="1"/>
  <c r="C1074" i="1" a="1"/>
  <c r="C1074" i="1" s="1"/>
  <c r="C1075" i="1" a="1"/>
  <c r="C1075" i="1" s="1"/>
  <c r="C1076" i="1" a="1"/>
  <c r="C1076" i="1"/>
  <c r="C1077" i="1" a="1"/>
  <c r="C1077" i="1" s="1"/>
  <c r="C1078" i="1" a="1"/>
  <c r="C1078" i="1" s="1"/>
  <c r="C1079" i="1" a="1"/>
  <c r="C1079" i="1"/>
  <c r="C1080" i="1" a="1"/>
  <c r="C1080" i="1" s="1"/>
  <c r="C1081" i="1" a="1"/>
  <c r="C1081" i="1"/>
  <c r="C1082" i="1" a="1"/>
  <c r="C1082" i="1" s="1"/>
  <c r="C1083" i="1" a="1"/>
  <c r="C1083" i="1" s="1"/>
  <c r="C1084" i="1" a="1"/>
  <c r="C1084" i="1" s="1"/>
  <c r="C1085" i="1" a="1"/>
  <c r="C1085" i="1"/>
  <c r="C1086" i="1" a="1"/>
  <c r="C1086" i="1" s="1"/>
  <c r="C1087" i="1" a="1"/>
  <c r="C1087" i="1"/>
  <c r="C1088" i="1" a="1"/>
  <c r="C1088" i="1"/>
  <c r="C1089" i="1" a="1"/>
  <c r="C1089" i="1" s="1"/>
  <c r="C1090" i="1" a="1"/>
  <c r="C1090" i="1" s="1"/>
  <c r="C1091" i="1" a="1"/>
  <c r="C1091" i="1" s="1"/>
  <c r="C1092" i="1" a="1"/>
  <c r="C1092" i="1" s="1"/>
  <c r="C1093" i="1" a="1"/>
  <c r="C1093" i="1" s="1"/>
  <c r="C1094" i="1" a="1"/>
  <c r="C1094" i="1" s="1"/>
  <c r="C1095" i="1" a="1"/>
  <c r="C1095" i="1"/>
  <c r="C1096" i="1" a="1"/>
  <c r="C1096" i="1"/>
  <c r="C1097" i="1" a="1"/>
  <c r="C1097" i="1"/>
  <c r="C1098" i="1" a="1"/>
  <c r="C1098" i="1" s="1"/>
  <c r="C1099" i="1" a="1"/>
  <c r="C1099" i="1"/>
  <c r="C1100" i="1" a="1"/>
  <c r="C1100" i="1" s="1"/>
  <c r="C1101" i="1" a="1"/>
  <c r="C1101" i="1" s="1"/>
  <c r="C1102" i="1" a="1"/>
  <c r="C1102" i="1" s="1"/>
  <c r="C1103" i="1" a="1"/>
  <c r="C1103" i="1" s="1"/>
  <c r="C1104" i="1" a="1"/>
  <c r="C1104" i="1"/>
  <c r="C1105" i="1" a="1"/>
  <c r="C1105" i="1"/>
  <c r="C1106" i="1" a="1"/>
  <c r="C1106" i="1" s="1"/>
  <c r="C1107" i="1" a="1"/>
  <c r="C1107" i="1" s="1"/>
  <c r="C1108" i="1" a="1"/>
  <c r="C1108" i="1"/>
  <c r="C1109" i="1" a="1"/>
  <c r="C1109" i="1" s="1"/>
  <c r="C1110" i="1" a="1"/>
  <c r="C1110" i="1" s="1"/>
  <c r="C1111" i="1" a="1"/>
  <c r="C1111" i="1"/>
  <c r="C1112" i="1" a="1"/>
  <c r="C1112" i="1" s="1"/>
  <c r="C1113" i="1" a="1"/>
  <c r="C1113" i="1"/>
  <c r="C1114" i="1" a="1"/>
  <c r="C1114" i="1" s="1"/>
  <c r="C1115" i="1" a="1"/>
  <c r="C1115" i="1" s="1"/>
  <c r="C1116" i="1" a="1"/>
  <c r="C1116" i="1" s="1"/>
  <c r="C1117" i="1" a="1"/>
  <c r="C1117" i="1"/>
  <c r="C1118" i="1" a="1"/>
  <c r="C1118" i="1" s="1"/>
  <c r="C1119" i="1" a="1"/>
  <c r="C1119" i="1"/>
  <c r="C1120" i="1" a="1"/>
  <c r="C1120" i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C1126" i="1" a="1"/>
  <c r="C1126" i="1" s="1"/>
  <c r="C1127" i="1" a="1"/>
  <c r="C1127" i="1"/>
  <c r="C1128" i="1" a="1"/>
  <c r="C1128" i="1"/>
  <c r="C1129" i="1" a="1"/>
  <c r="C1129" i="1"/>
  <c r="C1130" i="1" a="1"/>
  <c r="C1130" i="1" s="1"/>
  <c r="C1131" i="1" a="1"/>
  <c r="C1131" i="1"/>
  <c r="C1132" i="1" a="1"/>
  <c r="C1132" i="1" s="1"/>
  <c r="C1133" i="1" a="1"/>
  <c r="C1133" i="1" s="1"/>
  <c r="C1134" i="1" a="1"/>
  <c r="C1134" i="1" s="1"/>
  <c r="C1135" i="1" a="1"/>
  <c r="C1135" i="1" s="1"/>
  <c r="C1136" i="1" a="1"/>
  <c r="C1136" i="1"/>
  <c r="C1137" i="1" a="1"/>
  <c r="C1137" i="1"/>
  <c r="C1138" i="1" a="1"/>
  <c r="C1138" i="1" s="1"/>
  <c r="C1139" i="1" a="1"/>
  <c r="C1139" i="1" s="1"/>
  <c r="C1140" i="1" a="1"/>
  <c r="C1140" i="1"/>
  <c r="C1141" i="1" a="1"/>
  <c r="C1141" i="1" s="1"/>
  <c r="C1142" i="1" a="1"/>
  <c r="C1142" i="1" s="1"/>
  <c r="C1143" i="1" a="1"/>
  <c r="C1143" i="1"/>
  <c r="C1144" i="1" a="1"/>
  <c r="C1144" i="1" s="1"/>
  <c r="C1145" i="1" a="1"/>
  <c r="C1145" i="1"/>
  <c r="C1146" i="1" a="1"/>
  <c r="C1146" i="1" s="1"/>
  <c r="C1147" i="1" a="1"/>
  <c r="C1147" i="1" s="1"/>
  <c r="C1148" i="1" a="1"/>
  <c r="C1148" i="1" s="1"/>
  <c r="C1149" i="1" a="1"/>
  <c r="C1149" i="1"/>
  <c r="C1150" i="1" a="1"/>
  <c r="C1150" i="1" s="1"/>
  <c r="C1151" i="1" a="1"/>
  <c r="C1151" i="1"/>
  <c r="C1152" i="1" a="1"/>
  <c r="C1152" i="1"/>
  <c r="C1153" i="1" a="1"/>
  <c r="C1153" i="1" s="1"/>
  <c r="C1154" i="1" a="1"/>
  <c r="C1154" i="1" s="1"/>
  <c r="C1155" i="1" a="1"/>
  <c r="C1155" i="1" s="1"/>
  <c r="C1156" i="1" a="1"/>
  <c r="C1156" i="1" s="1"/>
  <c r="C1157" i="1" a="1"/>
  <c r="C1157" i="1" s="1"/>
  <c r="C1158" i="1" a="1"/>
  <c r="C1158" i="1" s="1"/>
  <c r="C1159" i="1" a="1"/>
  <c r="C1159" i="1"/>
  <c r="C1160" i="1" a="1"/>
  <c r="C1160" i="1"/>
  <c r="C1161" i="1" a="1"/>
  <c r="C1161" i="1"/>
  <c r="C1162" i="1" a="1"/>
  <c r="C1162" i="1" s="1"/>
  <c r="C1163" i="1" a="1"/>
  <c r="C1163" i="1"/>
  <c r="C1164" i="1" a="1"/>
  <c r="C1164" i="1" s="1"/>
  <c r="C1165" i="1" a="1"/>
  <c r="C1165" i="1" s="1"/>
  <c r="C1166" i="1" a="1"/>
  <c r="C1166" i="1" s="1"/>
  <c r="C1167" i="1" a="1"/>
  <c r="C1167" i="1" s="1"/>
  <c r="C1168" i="1" a="1"/>
  <c r="C1168" i="1"/>
  <c r="C1169" i="1" a="1"/>
  <c r="C1169" i="1"/>
  <c r="C1170" i="1" a="1"/>
  <c r="C1170" i="1" s="1"/>
  <c r="C1171" i="1" a="1"/>
  <c r="C1171" i="1" s="1"/>
  <c r="C1172" i="1" a="1"/>
  <c r="C1172" i="1"/>
  <c r="C1173" i="1" a="1"/>
  <c r="C1173" i="1" s="1"/>
  <c r="C1174" i="1" a="1"/>
  <c r="C1174" i="1" s="1"/>
  <c r="C1175" i="1" a="1"/>
  <c r="C1175" i="1"/>
  <c r="C1176" i="1" a="1"/>
  <c r="C1176" i="1" s="1"/>
  <c r="C1177" i="1" a="1"/>
  <c r="C1177" i="1"/>
  <c r="C1178" i="1" a="1"/>
  <c r="C1178" i="1" s="1"/>
  <c r="C1179" i="1" a="1"/>
  <c r="C1179" i="1" s="1"/>
  <c r="C1180" i="1" a="1"/>
  <c r="C1180" i="1" s="1"/>
  <c r="C1181" i="1" a="1"/>
  <c r="C1181" i="1"/>
  <c r="C1182" i="1" a="1"/>
  <c r="C1182" i="1" s="1"/>
  <c r="C1183" i="1" a="1"/>
  <c r="C1183" i="1"/>
  <c r="C1184" i="1" a="1"/>
  <c r="C1184" i="1"/>
  <c r="C1185" i="1" a="1"/>
  <c r="C1185" i="1" s="1"/>
  <c r="C1186" i="1" a="1"/>
  <c r="C1186" i="1" s="1"/>
  <c r="C1187" i="1" a="1"/>
  <c r="C1187" i="1" s="1"/>
  <c r="C1188" i="1" a="1"/>
  <c r="C1188" i="1" s="1"/>
  <c r="C1189" i="1" a="1"/>
  <c r="C1189" i="1" s="1"/>
  <c r="C1190" i="1" a="1"/>
  <c r="C1190" i="1" s="1"/>
  <c r="C1191" i="1" a="1"/>
  <c r="C1191" i="1"/>
  <c r="C1192" i="1" a="1"/>
  <c r="C1192" i="1"/>
  <c r="C1193" i="1" a="1"/>
  <c r="C1193" i="1"/>
  <c r="C1194" i="1" a="1"/>
  <c r="C1194" i="1" s="1"/>
  <c r="C1195" i="1" a="1"/>
  <c r="C1195" i="1"/>
  <c r="C1196" i="1" a="1"/>
  <c r="C1196" i="1" s="1"/>
  <c r="C1197" i="1" a="1"/>
  <c r="C1197" i="1" s="1"/>
  <c r="C1198" i="1" a="1"/>
  <c r="C1198" i="1" s="1"/>
  <c r="C1199" i="1" a="1"/>
  <c r="C1199" i="1" s="1"/>
  <c r="C1200" i="1" a="1"/>
  <c r="C1200" i="1"/>
  <c r="C1201" i="1" a="1"/>
  <c r="C1201" i="1"/>
  <c r="C1202" i="1" a="1"/>
  <c r="C1202" i="1" s="1"/>
  <c r="C1203" i="1" a="1"/>
  <c r="C1203" i="1" s="1"/>
  <c r="C1204" i="1" a="1"/>
  <c r="C1204" i="1"/>
  <c r="C1205" i="1" a="1"/>
  <c r="C1205" i="1" s="1"/>
  <c r="C1206" i="1" a="1"/>
  <c r="C1206" i="1" s="1"/>
  <c r="C1207" i="1" a="1"/>
  <c r="C1207" i="1"/>
  <c r="C1208" i="1" a="1"/>
  <c r="C1208" i="1" s="1"/>
  <c r="C1209" i="1" a="1"/>
  <c r="C1209" i="1"/>
  <c r="C1210" i="1" a="1"/>
  <c r="C1210" i="1" s="1"/>
  <c r="C1211" i="1" a="1"/>
  <c r="C1211" i="1" s="1"/>
  <c r="C1212" i="1" a="1"/>
  <c r="C1212" i="1" s="1"/>
  <c r="C1213" i="1" a="1"/>
  <c r="C1213" i="1"/>
  <c r="C1214" i="1" a="1"/>
  <c r="C1214" i="1" s="1"/>
  <c r="C1215" i="1" a="1"/>
  <c r="C1215" i="1"/>
  <c r="C1216" i="1" a="1"/>
  <c r="C1216" i="1"/>
  <c r="C1217" i="1" a="1"/>
  <c r="C1217" i="1" s="1"/>
  <c r="C1218" i="1" a="1"/>
  <c r="C1218" i="1" s="1"/>
  <c r="C1219" i="1" a="1"/>
  <c r="C1219" i="1" s="1"/>
  <c r="C1220" i="1" a="1"/>
  <c r="C1220" i="1" s="1"/>
  <c r="C1221" i="1" a="1"/>
  <c r="C1221" i="1" s="1"/>
  <c r="C1222" i="1" a="1"/>
  <c r="C1222" i="1" s="1"/>
  <c r="C1223" i="1" a="1"/>
  <c r="C1223" i="1"/>
  <c r="C1224" i="1" a="1"/>
  <c r="C1224" i="1"/>
  <c r="C1225" i="1" a="1"/>
  <c r="C1225" i="1"/>
  <c r="C1226" i="1" a="1"/>
  <c r="C1226" i="1" s="1"/>
  <c r="C1227" i="1" a="1"/>
  <c r="C1227" i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/>
  <c r="C1234" i="1" a="1"/>
  <c r="C1234" i="1" s="1"/>
  <c r="C1235" i="1" a="1"/>
  <c r="C1235" i="1" s="1"/>
  <c r="C1236" i="1" a="1"/>
  <c r="C1236" i="1"/>
  <c r="C1237" i="1" a="1"/>
  <c r="C1237" i="1" s="1"/>
  <c r="C1238" i="1" a="1"/>
  <c r="C1238" i="1" s="1"/>
  <c r="C1239" i="1" a="1"/>
  <c r="C1239" i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/>
  <c r="C1246" i="1" a="1"/>
  <c r="C1246" i="1" s="1"/>
  <c r="C1247" i="1" a="1"/>
  <c r="C1247" i="1"/>
  <c r="C1248" i="1" a="1"/>
  <c r="C1248" i="1"/>
  <c r="C1249" i="1" a="1"/>
  <c r="C1249" i="1" s="1"/>
  <c r="C1250" i="1" a="1"/>
  <c r="C1250" i="1" s="1"/>
  <c r="C1251" i="1" a="1"/>
  <c r="C1251" i="1" s="1"/>
  <c r="C1252" i="1" a="1"/>
  <c r="C1252" i="1" s="1"/>
  <c r="C1253" i="1" a="1"/>
  <c r="C1253" i="1" s="1"/>
  <c r="C1254" i="1" a="1"/>
  <c r="C1254" i="1" s="1"/>
  <c r="C1255" i="1" a="1"/>
  <c r="C1255" i="1"/>
  <c r="C1256" i="1" a="1"/>
  <c r="C1256" i="1"/>
  <c r="C1257" i="1" a="1"/>
  <c r="C1257" i="1"/>
  <c r="C1258" i="1" a="1"/>
  <c r="C1258" i="1" s="1"/>
  <c r="C1259" i="1" a="1"/>
  <c r="C1259" i="1"/>
  <c r="C1260" i="1" a="1"/>
  <c r="C1260" i="1" s="1"/>
  <c r="C1261" i="1" a="1"/>
  <c r="C1261" i="1" s="1"/>
  <c r="C1262" i="1" a="1"/>
  <c r="C1262" i="1" s="1"/>
  <c r="C1263" i="1" a="1"/>
  <c r="C1263" i="1" s="1"/>
  <c r="C1264" i="1" a="1"/>
  <c r="C1264" i="1"/>
  <c r="C1265" i="1" a="1"/>
  <c r="C1265" i="1"/>
  <c r="C1266" i="1" a="1"/>
  <c r="C1266" i="1" s="1"/>
  <c r="C1267" i="1" a="1"/>
  <c r="C1267" i="1" s="1"/>
  <c r="C1268" i="1" a="1"/>
  <c r="C1268" i="1"/>
  <c r="C1269" i="1" a="1"/>
  <c r="C1269" i="1" s="1"/>
  <c r="C1270" i="1" a="1"/>
  <c r="C1270" i="1" s="1"/>
  <c r="C1271" i="1" a="1"/>
  <c r="C1271" i="1"/>
  <c r="C1272" i="1" a="1"/>
  <c r="C1272" i="1" s="1"/>
  <c r="C1273" i="1" a="1"/>
  <c r="C1273" i="1" s="1"/>
  <c r="C1274" i="1" a="1"/>
  <c r="C1274" i="1" s="1"/>
  <c r="C1275" i="1" a="1"/>
  <c r="C1275" i="1" s="1"/>
  <c r="C1276" i="1" a="1"/>
  <c r="C1276" i="1" s="1"/>
  <c r="C1277" i="1" a="1"/>
  <c r="C1277" i="1"/>
  <c r="C1278" i="1" a="1"/>
  <c r="C1278" i="1" s="1"/>
  <c r="C1279" i="1" a="1"/>
  <c r="C1279" i="1"/>
  <c r="C1280" i="1" a="1"/>
  <c r="C1280" i="1"/>
  <c r="C1281" i="1" a="1"/>
  <c r="C1281" i="1" s="1"/>
  <c r="C1282" i="1" a="1"/>
  <c r="C1282" i="1" s="1"/>
  <c r="C1283" i="1" a="1"/>
  <c r="C1283" i="1" s="1"/>
  <c r="C1284" i="1" a="1"/>
  <c r="C1284" i="1" s="1"/>
  <c r="C1285" i="1" a="1"/>
  <c r="C1285" i="1" s="1"/>
  <c r="C1286" i="1" a="1"/>
  <c r="C1286" i="1" s="1"/>
  <c r="C1287" i="1" a="1"/>
  <c r="C1287" i="1"/>
  <c r="C1288" i="1" a="1"/>
  <c r="C1288" i="1"/>
  <c r="C1289" i="1" a="1"/>
  <c r="C1289" i="1"/>
  <c r="C1290" i="1" a="1"/>
  <c r="C1290" i="1" s="1"/>
  <c r="C1291" i="1" a="1"/>
  <c r="C1291" i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/>
  <c r="C1298" i="1" a="1"/>
  <c r="C1298" i="1" s="1"/>
  <c r="C1299" i="1" a="1"/>
  <c r="C1299" i="1" s="1"/>
  <c r="C1300" i="1" a="1"/>
  <c r="C1300" i="1"/>
  <c r="C1301" i="1" a="1"/>
  <c r="C1301" i="1" s="1"/>
  <c r="C1302" i="1" a="1"/>
  <c r="C1302" i="1" s="1"/>
  <c r="C1303" i="1" a="1"/>
  <c r="C1303" i="1"/>
  <c r="C1304" i="1" a="1"/>
  <c r="C1304" i="1" s="1"/>
  <c r="C1305" i="1" a="1"/>
  <c r="C1305" i="1" s="1"/>
  <c r="C1306" i="1" a="1"/>
  <c r="C1306" i="1" s="1"/>
  <c r="C1307" i="1" a="1"/>
  <c r="C1307" i="1" s="1"/>
  <c r="C1308" i="1" a="1"/>
  <c r="C1308" i="1" s="1"/>
  <c r="C1309" i="1" a="1"/>
  <c r="C1309" i="1"/>
  <c r="C1310" i="1" a="1"/>
  <c r="C1310" i="1" s="1"/>
  <c r="C1311" i="1" a="1"/>
  <c r="C1311" i="1"/>
  <c r="C1312" i="1" a="1"/>
  <c r="C1312" i="1"/>
  <c r="C1313" i="1" a="1"/>
  <c r="C1313" i="1" s="1"/>
  <c r="C1314" i="1" a="1"/>
  <c r="C1314" i="1" s="1"/>
  <c r="C1315" i="1" a="1"/>
  <c r="C1315" i="1" s="1"/>
  <c r="C1316" i="1" a="1"/>
  <c r="C1316" i="1" s="1"/>
  <c r="C1317" i="1" a="1"/>
  <c r="C1317" i="1" s="1"/>
  <c r="C1318" i="1" a="1"/>
  <c r="C1318" i="1" s="1"/>
  <c r="C1319" i="1" a="1"/>
  <c r="C1319" i="1"/>
  <c r="C1320" i="1" a="1"/>
  <c r="C1320" i="1"/>
  <c r="C1321" i="1" a="1"/>
  <c r="C1321" i="1"/>
  <c r="C1322" i="1" a="1"/>
  <c r="C1322" i="1" s="1"/>
  <c r="C1323" i="1" a="1"/>
  <c r="C1323" i="1"/>
  <c r="C1324" i="1" a="1"/>
  <c r="C1324" i="1" s="1"/>
  <c r="C1325" i="1" a="1"/>
  <c r="C1325" i="1" s="1"/>
  <c r="C1326" i="1" a="1"/>
  <c r="C1326" i="1" s="1"/>
  <c r="C1327" i="1" a="1"/>
  <c r="C1327" i="1" s="1"/>
  <c r="C1328" i="1" a="1"/>
  <c r="C1328" i="1" s="1"/>
  <c r="C1329" i="1" a="1"/>
  <c r="C1329" i="1"/>
  <c r="C1330" i="1" a="1"/>
  <c r="C1330" i="1" s="1"/>
  <c r="C1331" i="1" a="1"/>
  <c r="C1331" i="1" s="1"/>
  <c r="C1332" i="1" a="1"/>
  <c r="C1332" i="1"/>
  <c r="C1333" i="1" a="1"/>
  <c r="C1333" i="1" s="1"/>
  <c r="C1334" i="1" a="1"/>
  <c r="C1334" i="1" s="1"/>
  <c r="C1335" i="1" a="1"/>
  <c r="C1335" i="1"/>
  <c r="C1336" i="1" a="1"/>
  <c r="C1336" i="1" s="1"/>
  <c r="C1337" i="1" a="1"/>
  <c r="C1337" i="1"/>
  <c r="C1338" i="1" a="1"/>
  <c r="C1338" i="1" s="1"/>
  <c r="C1339" i="1" a="1"/>
  <c r="C1339" i="1" s="1"/>
  <c r="C1340" i="1" a="1"/>
  <c r="C1340" i="1" s="1"/>
  <c r="C1341" i="1" a="1"/>
  <c r="C1341" i="1"/>
  <c r="C1342" i="1" a="1"/>
  <c r="C1342" i="1" s="1"/>
  <c r="C1343" i="1" a="1"/>
  <c r="C1343" i="1"/>
  <c r="C1344" i="1" a="1"/>
  <c r="C1344" i="1"/>
  <c r="C1345" i="1" a="1"/>
  <c r="C1345" i="1" s="1"/>
  <c r="C1346" i="1" a="1"/>
  <c r="C1346" i="1" s="1"/>
  <c r="C1347" i="1" a="1"/>
  <c r="C1347" i="1" s="1"/>
  <c r="C1348" i="1" a="1"/>
  <c r="C1348" i="1" s="1"/>
  <c r="C1349" i="1" a="1"/>
  <c r="C1349" i="1" s="1"/>
  <c r="C1350" i="1" a="1"/>
  <c r="C1350" i="1" s="1"/>
  <c r="C1351" i="1" a="1"/>
  <c r="C1351" i="1"/>
  <c r="C1352" i="1" a="1"/>
  <c r="C1352" i="1"/>
  <c r="C1353" i="1" a="1"/>
  <c r="C1353" i="1"/>
  <c r="C1354" i="1" a="1"/>
  <c r="C1354" i="1" s="1"/>
  <c r="C1355" i="1" a="1"/>
  <c r="C1355" i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 s="1"/>
  <c r="C1361" i="1" a="1"/>
  <c r="C1361" i="1"/>
  <c r="C1362" i="1" a="1"/>
  <c r="C1362" i="1" s="1"/>
  <c r="C1363" i="1" a="1"/>
  <c r="C1363" i="1" s="1"/>
  <c r="C1364" i="1" a="1"/>
  <c r="C1364" i="1"/>
  <c r="C1365" i="1" a="1"/>
  <c r="C1365" i="1" s="1"/>
  <c r="C1366" i="1" a="1"/>
  <c r="C1366" i="1" s="1"/>
  <c r="C1367" i="1" a="1"/>
  <c r="C1367" i="1"/>
  <c r="C1368" i="1" a="1"/>
  <c r="C1368" i="1" s="1"/>
  <c r="C1369" i="1" a="1"/>
  <c r="C1369" i="1" s="1"/>
  <c r="C1370" i="1" a="1"/>
  <c r="C1370" i="1" s="1"/>
  <c r="C1371" i="1" a="1"/>
  <c r="C1371" i="1" s="1"/>
  <c r="C1372" i="1" a="1"/>
  <c r="C1372" i="1" s="1"/>
  <c r="C1373" i="1" a="1"/>
  <c r="C1373" i="1"/>
  <c r="C1374" i="1" a="1"/>
  <c r="C1374" i="1" s="1"/>
  <c r="C1375" i="1" a="1"/>
  <c r="C1375" i="1"/>
  <c r="C1376" i="1" a="1"/>
  <c r="C1376" i="1"/>
  <c r="C1377" i="1" a="1"/>
  <c r="C1377" i="1" s="1"/>
  <c r="C1378" i="1" a="1"/>
  <c r="C1378" i="1" s="1"/>
  <c r="C1379" i="1" a="1"/>
  <c r="C1379" i="1" s="1"/>
  <c r="C1380" i="1" a="1"/>
  <c r="C1380" i="1" s="1"/>
  <c r="C1381" i="1" a="1"/>
  <c r="C1381" i="1" s="1"/>
  <c r="C1382" i="1" a="1"/>
  <c r="C1382" i="1" s="1"/>
  <c r="C1383" i="1" a="1"/>
  <c r="C1383" i="1"/>
  <c r="C1384" i="1" a="1"/>
  <c r="C1384" i="1"/>
  <c r="C1385" i="1" a="1"/>
  <c r="C1385" i="1"/>
  <c r="C1386" i="1" a="1"/>
  <c r="C1386" i="1" s="1"/>
  <c r="C1387" i="1" a="1"/>
  <c r="C1387" i="1"/>
  <c r="C1388" i="1" a="1"/>
  <c r="C1388" i="1" s="1"/>
  <c r="C1389" i="1" a="1"/>
  <c r="C1389" i="1" s="1"/>
  <c r="C1390" i="1" a="1"/>
  <c r="C1390" i="1" s="1"/>
  <c r="C1391" i="1" a="1"/>
  <c r="C1391" i="1" s="1"/>
  <c r="C1392" i="1" a="1"/>
  <c r="C1392" i="1" s="1"/>
  <c r="C1393" i="1" a="1"/>
  <c r="C1393" i="1"/>
  <c r="C1394" i="1" a="1"/>
  <c r="C1394" i="1" s="1"/>
  <c r="C1395" i="1" a="1"/>
  <c r="C1395" i="1" s="1"/>
  <c r="C1396" i="1" a="1"/>
  <c r="C1396" i="1"/>
  <c r="C1397" i="1" a="1"/>
  <c r="C1397" i="1" s="1"/>
  <c r="C1398" i="1" a="1"/>
  <c r="C1398" i="1" s="1"/>
  <c r="C1399" i="1" a="1"/>
  <c r="C1399" i="1"/>
  <c r="C1400" i="1" a="1"/>
  <c r="C1400" i="1" s="1"/>
  <c r="C1401" i="1" a="1"/>
  <c r="C1401" i="1"/>
  <c r="C1402" i="1" a="1"/>
  <c r="C1402" i="1" s="1"/>
  <c r="C1403" i="1" a="1"/>
  <c r="C1403" i="1" s="1"/>
  <c r="C1404" i="1" a="1"/>
  <c r="C1404" i="1" s="1"/>
  <c r="C1405" i="1" a="1"/>
  <c r="C1405" i="1"/>
  <c r="C1406" i="1" a="1"/>
  <c r="C1406" i="1" s="1"/>
  <c r="C1407" i="1" a="1"/>
  <c r="C1407" i="1"/>
  <c r="C1408" i="1" a="1"/>
  <c r="C1408" i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 s="1"/>
  <c r="C1414" i="1" a="1"/>
  <c r="C1414" i="1" s="1"/>
  <c r="C1415" i="1" a="1"/>
  <c r="C1415" i="1"/>
  <c r="C1416" i="1" a="1"/>
  <c r="C1416" i="1"/>
  <c r="C1417" i="1" a="1"/>
  <c r="C1417" i="1"/>
  <c r="C1418" i="1" a="1"/>
  <c r="C1418" i="1" s="1"/>
  <c r="C1419" i="1" a="1"/>
  <c r="C1419" i="1"/>
  <c r="C1420" i="1" a="1"/>
  <c r="C1420" i="1" s="1"/>
  <c r="C1421" i="1" a="1"/>
  <c r="C1421" i="1" s="1"/>
  <c r="C1422" i="1" a="1"/>
  <c r="C1422" i="1" s="1"/>
  <c r="C1423" i="1" a="1"/>
  <c r="C1423" i="1" s="1"/>
  <c r="C1424" i="1" a="1"/>
  <c r="C1424" i="1" s="1"/>
  <c r="C1425" i="1" a="1"/>
  <c r="C1425" i="1"/>
  <c r="C1426" i="1" a="1"/>
  <c r="C1426" i="1" s="1"/>
  <c r="C1427" i="1" a="1"/>
  <c r="C1427" i="1" s="1"/>
  <c r="C1428" i="1" a="1"/>
  <c r="C1428" i="1"/>
  <c r="C1429" i="1" a="1"/>
  <c r="C1429" i="1" s="1"/>
  <c r="C1430" i="1" a="1"/>
  <c r="C1430" i="1" s="1"/>
  <c r="C1431" i="1" a="1"/>
  <c r="C1431" i="1"/>
  <c r="C1432" i="1" a="1"/>
  <c r="C1432" i="1" s="1"/>
  <c r="C1433" i="1" a="1"/>
  <c r="C1433" i="1" s="1"/>
  <c r="C1434" i="1" a="1"/>
  <c r="C1434" i="1" s="1"/>
  <c r="C1435" i="1" a="1"/>
  <c r="C1435" i="1" s="1"/>
  <c r="C1436" i="1" a="1"/>
  <c r="C1436" i="1" s="1"/>
  <c r="C1437" i="1" a="1"/>
  <c r="C1437" i="1"/>
  <c r="C1438" i="1" a="1"/>
  <c r="C1438" i="1" s="1"/>
  <c r="C1439" i="1" a="1"/>
  <c r="C1439" i="1"/>
  <c r="C1440" i="1" a="1"/>
  <c r="C1440" i="1"/>
  <c r="C1441" i="1" a="1"/>
  <c r="C1441" i="1" s="1"/>
  <c r="C1442" i="1" a="1"/>
  <c r="C1442" i="1" s="1"/>
  <c r="C1443" i="1" a="1"/>
  <c r="C1443" i="1" s="1"/>
  <c r="C1444" i="1" a="1"/>
  <c r="C1444" i="1" s="1"/>
  <c r="C1445" i="1" a="1"/>
  <c r="C1445" i="1" s="1"/>
  <c r="C1446" i="1" a="1"/>
  <c r="C1446" i="1" s="1"/>
  <c r="C1447" i="1" a="1"/>
  <c r="C1447" i="1"/>
  <c r="C1448" i="1" a="1"/>
  <c r="C1448" i="1"/>
  <c r="C1449" i="1" a="1"/>
  <c r="C1449" i="1"/>
  <c r="C1450" i="1" a="1"/>
  <c r="C1450" i="1" s="1"/>
  <c r="C1451" i="1" a="1"/>
  <c r="C1451" i="1"/>
  <c r="C1452" i="1" a="1"/>
  <c r="C1452" i="1" s="1"/>
  <c r="C1453" i="1" a="1"/>
  <c r="C1453" i="1" s="1"/>
  <c r="C1454" i="1" a="1"/>
  <c r="C1454" i="1" s="1"/>
  <c r="C1455" i="1" a="1"/>
  <c r="C1455" i="1" s="1"/>
  <c r="C1456" i="1" a="1"/>
  <c r="C1456" i="1" s="1"/>
  <c r="C1457" i="1" a="1"/>
  <c r="C1457" i="1"/>
  <c r="C1458" i="1" a="1"/>
  <c r="C1458" i="1" s="1"/>
  <c r="C1459" i="1" a="1"/>
  <c r="C1459" i="1" s="1"/>
  <c r="C1460" i="1" a="1"/>
  <c r="C1460" i="1"/>
  <c r="C1461" i="1" a="1"/>
  <c r="C1461" i="1" s="1"/>
  <c r="C1462" i="1" a="1"/>
  <c r="C1462" i="1" s="1"/>
  <c r="C1463" i="1" a="1"/>
  <c r="C1463" i="1"/>
  <c r="C1464" i="1" a="1"/>
  <c r="C1464" i="1" s="1"/>
  <c r="C1465" i="1" a="1"/>
  <c r="C1465" i="1"/>
  <c r="C1466" i="1" a="1"/>
  <c r="C1466" i="1" s="1"/>
  <c r="C1467" i="1" a="1"/>
  <c r="C1467" i="1" s="1"/>
  <c r="C1468" i="1" a="1"/>
  <c r="C1468" i="1" s="1"/>
  <c r="C1469" i="1" a="1"/>
  <c r="C1469" i="1"/>
  <c r="C1470" i="1" a="1"/>
  <c r="C1470" i="1" s="1"/>
  <c r="C1471" i="1" a="1"/>
  <c r="C1471" i="1"/>
  <c r="C1472" i="1" a="1"/>
  <c r="C1472" i="1" s="1"/>
  <c r="C1473" i="1" a="1"/>
  <c r="C1473" i="1" s="1"/>
  <c r="C1474" i="1" a="1"/>
  <c r="C1474" i="1" s="1"/>
  <c r="C1475" i="1" a="1"/>
  <c r="C1475" i="1" s="1"/>
  <c r="C1476" i="1" a="1"/>
  <c r="C1476" i="1" s="1"/>
  <c r="C1477" i="1" a="1"/>
  <c r="C1477" i="1" s="1"/>
  <c r="C1478" i="1" a="1"/>
  <c r="C1478" i="1" s="1"/>
  <c r="C1479" i="1" a="1"/>
  <c r="C1479" i="1"/>
  <c r="C1480" i="1" a="1"/>
  <c r="C1480" i="1"/>
  <c r="C1481" i="1" a="1"/>
  <c r="C1481" i="1"/>
  <c r="C1482" i="1" a="1"/>
  <c r="C1482" i="1" s="1"/>
  <c r="C1483" i="1" a="1"/>
  <c r="C1483" i="1"/>
  <c r="C1484" i="1" a="1"/>
  <c r="C1484" i="1" s="1"/>
  <c r="C1485" i="1" a="1"/>
  <c r="C1485" i="1" s="1"/>
  <c r="C1486" i="1" a="1"/>
  <c r="C1486" i="1" s="1"/>
  <c r="C1487" i="1" a="1"/>
  <c r="C1487" i="1" s="1"/>
  <c r="C1488" i="1" a="1"/>
  <c r="C1488" i="1"/>
  <c r="C1489" i="1" a="1"/>
  <c r="C1489" i="1"/>
  <c r="C1490" i="1" a="1"/>
  <c r="C1490" i="1" s="1"/>
  <c r="C1491" i="1" a="1"/>
  <c r="C1491" i="1" s="1"/>
  <c r="C1492" i="1" a="1"/>
  <c r="C1492" i="1"/>
  <c r="C1493" i="1" a="1"/>
  <c r="C1493" i="1" s="1"/>
  <c r="C1494" i="1" a="1"/>
  <c r="C1494" i="1" s="1"/>
  <c r="C1495" i="1" a="1"/>
  <c r="C1495" i="1" s="1"/>
  <c r="C1496" i="1" a="1"/>
  <c r="C1496" i="1" s="1"/>
  <c r="C1497" i="1" a="1"/>
  <c r="C1497" i="1"/>
  <c r="C1498" i="1" a="1"/>
  <c r="C1498" i="1" s="1"/>
  <c r="C1499" i="1" a="1"/>
  <c r="C1499" i="1" s="1"/>
  <c r="C1500" i="1" a="1"/>
  <c r="C1500" i="1" s="1"/>
  <c r="C1501" i="1" a="1"/>
  <c r="C1501" i="1"/>
  <c r="C1502" i="1" a="1"/>
  <c r="C1502" i="1" s="1"/>
  <c r="C1503" i="1" a="1"/>
  <c r="C1503" i="1"/>
  <c r="C1504" i="1" a="1"/>
  <c r="C1504" i="1" s="1"/>
  <c r="C1505" i="1" a="1"/>
  <c r="C1505" i="1" s="1"/>
  <c r="C1506" i="1" a="1"/>
  <c r="C1506" i="1"/>
  <c r="C1507" i="1" a="1"/>
  <c r="C1507" i="1"/>
  <c r="C1508" i="1" a="1"/>
  <c r="C1508" i="1" s="1"/>
  <c r="C1509" i="1" a="1"/>
  <c r="C1509" i="1" s="1"/>
  <c r="C1510" i="1" a="1"/>
  <c r="C1510" i="1" s="1"/>
  <c r="C1511" i="1" a="1"/>
  <c r="C1511" i="1"/>
  <c r="C1512" i="1" a="1"/>
  <c r="C1512" i="1" s="1"/>
  <c r="C1513" i="1" a="1"/>
  <c r="C1513" i="1" s="1"/>
  <c r="C1514" i="1" a="1"/>
  <c r="C1514" i="1" s="1"/>
  <c r="C1515" i="1" a="1"/>
  <c r="C1515" i="1"/>
  <c r="C1516" i="1" a="1"/>
  <c r="C1516" i="1" s="1"/>
  <c r="C1517" i="1" a="1"/>
  <c r="C1517" i="1" s="1"/>
  <c r="C1518" i="1" a="1"/>
  <c r="C1518" i="1"/>
  <c r="C1519" i="1" a="1"/>
  <c r="C1519" i="1"/>
  <c r="C1520" i="1" a="1"/>
  <c r="C1520" i="1" s="1"/>
  <c r="C1521" i="1" a="1"/>
  <c r="C1521" i="1" s="1"/>
  <c r="C1522" i="1" a="1"/>
  <c r="C1522" i="1"/>
  <c r="C1523" i="1" a="1"/>
  <c r="C1523" i="1"/>
  <c r="C1524" i="1" a="1"/>
  <c r="C1524" i="1" s="1"/>
  <c r="C1525" i="1" a="1"/>
  <c r="C1525" i="1" s="1"/>
  <c r="C1526" i="1" a="1"/>
  <c r="C1526" i="1" s="1"/>
  <c r="C1527" i="1" a="1"/>
  <c r="C1527" i="1"/>
  <c r="C1528" i="1" a="1"/>
  <c r="C1528" i="1" s="1"/>
  <c r="C1529" i="1" a="1"/>
  <c r="C1529" i="1" s="1"/>
  <c r="C1530" i="1" a="1"/>
  <c r="C1530" i="1"/>
  <c r="C1531" i="1" a="1"/>
  <c r="C1531" i="1"/>
  <c r="C1532" i="1" a="1"/>
  <c r="C1532" i="1" s="1"/>
  <c r="C1533" i="1" a="1"/>
  <c r="C1533" i="1" s="1"/>
  <c r="C1534" i="1" a="1"/>
  <c r="C1534" i="1"/>
  <c r="C1535" i="1" a="1"/>
  <c r="C1535" i="1"/>
  <c r="C1536" i="1" a="1"/>
  <c r="C1536" i="1"/>
  <c r="C1537" i="1" a="1"/>
  <c r="C1537" i="1" s="1"/>
  <c r="C1538" i="1" a="1"/>
  <c r="C1538" i="1"/>
  <c r="C1539" i="1" a="1"/>
  <c r="C1539" i="1"/>
  <c r="C1540" i="1" a="1"/>
  <c r="C1540" i="1"/>
  <c r="C1541" i="1" a="1"/>
  <c r="C1541" i="1" s="1"/>
  <c r="C1542" i="1" a="1"/>
  <c r="C1542" i="1"/>
  <c r="C1543" i="1" a="1"/>
  <c r="C1543" i="1"/>
  <c r="C1544" i="1" a="1"/>
  <c r="C1544" i="1" s="1"/>
  <c r="C1545" i="1" a="1"/>
  <c r="C1545" i="1" s="1"/>
  <c r="C1546" i="1" a="1"/>
  <c r="C1546" i="1" s="1"/>
  <c r="C1547" i="1" a="1"/>
  <c r="C1547" i="1"/>
  <c r="C1548" i="1" a="1"/>
  <c r="C1548" i="1" s="1"/>
  <c r="C1549" i="1" a="1"/>
  <c r="C1549" i="1" s="1"/>
  <c r="C1550" i="1" a="1"/>
  <c r="C1550" i="1"/>
  <c r="C1551" i="1" a="1"/>
  <c r="C1551" i="1"/>
  <c r="C1552" i="1" a="1"/>
  <c r="C1552" i="1"/>
  <c r="C1553" i="1" a="1"/>
  <c r="C1553" i="1" s="1"/>
  <c r="C1554" i="1" a="1"/>
  <c r="C1554" i="1"/>
  <c r="C1555" i="1" a="1"/>
  <c r="C1555" i="1"/>
  <c r="C1556" i="1" a="1"/>
  <c r="C1556" i="1"/>
  <c r="C1557" i="1" a="1"/>
  <c r="C1557" i="1" s="1"/>
  <c r="C1558" i="1" a="1"/>
  <c r="C1558" i="1" s="1"/>
  <c r="C1559" i="1" a="1"/>
  <c r="C1559" i="1"/>
  <c r="C1560" i="1" a="1"/>
  <c r="C1560" i="1"/>
  <c r="C1561" i="1" a="1"/>
  <c r="C1561" i="1" s="1"/>
  <c r="C1562" i="1" a="1"/>
  <c r="C1562" i="1"/>
  <c r="C1563" i="1" a="1"/>
  <c r="C1563" i="1"/>
  <c r="C1564" i="1" a="1"/>
  <c r="C1564" i="1" s="1"/>
  <c r="C1565" i="1" a="1"/>
  <c r="C1565" i="1" s="1"/>
  <c r="C1566" i="1" a="1"/>
  <c r="C1566" i="1"/>
  <c r="C1567" i="1" a="1"/>
  <c r="C1567" i="1"/>
  <c r="C1568" i="1" a="1"/>
  <c r="C1568" i="1"/>
  <c r="C1569" i="1" a="1"/>
  <c r="C1569" i="1" s="1"/>
  <c r="C1570" i="1" a="1"/>
  <c r="C1570" i="1"/>
  <c r="C1571" i="1" a="1"/>
  <c r="C1571" i="1"/>
  <c r="C1572" i="1" a="1"/>
  <c r="C1572" i="1"/>
  <c r="C1573" i="1" a="1"/>
  <c r="C1573" i="1" s="1"/>
  <c r="C1574" i="1" a="1"/>
  <c r="C1574" i="1"/>
  <c r="C1575" i="1" a="1"/>
  <c r="C1575" i="1"/>
  <c r="C1576" i="1" a="1"/>
  <c r="C1576" i="1" s="1"/>
  <c r="C1577" i="1" a="1"/>
  <c r="C1577" i="1" s="1"/>
  <c r="C1578" i="1" a="1"/>
  <c r="C1578" i="1" s="1"/>
  <c r="C1579" i="1" a="1"/>
  <c r="C1579" i="1"/>
  <c r="C1580" i="1" a="1"/>
  <c r="C1580" i="1" s="1"/>
  <c r="C1581" i="1" a="1"/>
  <c r="C1581" i="1" s="1"/>
  <c r="C1582" i="1" a="1"/>
  <c r="C1582" i="1"/>
  <c r="C1583" i="1" a="1"/>
  <c r="C1583" i="1"/>
  <c r="C1584" i="1" a="1"/>
  <c r="C1584" i="1"/>
  <c r="C1585" i="1" a="1"/>
  <c r="C1585" i="1" s="1"/>
  <c r="C1586" i="1" a="1"/>
  <c r="C1586" i="1"/>
  <c r="C1587" i="1" a="1"/>
  <c r="C1587" i="1"/>
  <c r="C1588" i="1" a="1"/>
  <c r="C1588" i="1"/>
  <c r="C1589" i="1" a="1"/>
  <c r="C1589" i="1" s="1"/>
  <c r="C1590" i="1" a="1"/>
  <c r="C1590" i="1" s="1"/>
  <c r="C1591" i="1" a="1"/>
  <c r="C1591" i="1"/>
  <c r="C1592" i="1" a="1"/>
  <c r="C1592" i="1"/>
  <c r="C1593" i="1" a="1"/>
  <c r="C1593" i="1" s="1"/>
  <c r="C1594" i="1" a="1"/>
  <c r="C1594" i="1"/>
  <c r="C1595" i="1" a="1"/>
  <c r="C1595" i="1"/>
  <c r="C1596" i="1" a="1"/>
  <c r="C1596" i="1" s="1"/>
  <c r="C1597" i="1" a="1"/>
  <c r="C1597" i="1" s="1"/>
  <c r="C1598" i="1" a="1"/>
  <c r="C1598" i="1"/>
  <c r="C1599" i="1" a="1"/>
  <c r="C1599" i="1"/>
  <c r="C1600" i="1" a="1"/>
  <c r="C1600" i="1"/>
  <c r="C1601" i="1" a="1"/>
  <c r="C1601" i="1"/>
  <c r="C1602" i="1" a="1"/>
  <c r="C1602" i="1"/>
  <c r="C1603" i="1" a="1"/>
  <c r="C1603" i="1"/>
  <c r="C1604" i="1" a="1"/>
  <c r="C1604" i="1"/>
  <c r="C1605" i="1" a="1"/>
  <c r="C1605" i="1" s="1"/>
  <c r="C1606" i="1" a="1"/>
  <c r="C1606" i="1" s="1"/>
  <c r="C1607" i="1" a="1"/>
  <c r="C1607" i="1"/>
  <c r="C1608" i="1" a="1"/>
  <c r="C1608" i="1" s="1"/>
  <c r="C1609" i="1" a="1"/>
  <c r="C1609" i="1" s="1"/>
  <c r="C1610" i="1" a="1"/>
  <c r="C1610" i="1"/>
  <c r="C1611" i="1" a="1"/>
  <c r="C1611" i="1"/>
  <c r="C1612" i="1" a="1"/>
  <c r="C1612" i="1"/>
  <c r="C1613" i="1" a="1"/>
  <c r="C1613" i="1" s="1"/>
  <c r="C1614" i="1" a="1"/>
  <c r="C1614" i="1" s="1"/>
  <c r="C1615" i="1" a="1"/>
  <c r="C1615" i="1"/>
  <c r="C1616" i="1" a="1"/>
  <c r="C1616" i="1" s="1"/>
  <c r="C1617" i="1" a="1"/>
  <c r="C1617" i="1" s="1"/>
  <c r="C1618" i="1" a="1"/>
  <c r="C1618" i="1"/>
  <c r="C1619" i="1" a="1"/>
  <c r="C1619" i="1"/>
  <c r="C1620" i="1" a="1"/>
  <c r="C1620" i="1"/>
  <c r="C1621" i="1" a="1"/>
  <c r="C1621" i="1" s="1"/>
  <c r="C1622" i="1" a="1"/>
  <c r="C1622" i="1" s="1"/>
  <c r="C1623" i="1" a="1"/>
  <c r="C1623" i="1"/>
  <c r="C1624" i="1" a="1"/>
  <c r="C1624" i="1" s="1"/>
  <c r="C1625" i="1" a="1"/>
  <c r="C1625" i="1" s="1"/>
  <c r="C1626" i="1" a="1"/>
  <c r="C1626" i="1"/>
  <c r="C1627" i="1" a="1"/>
  <c r="C1627" i="1"/>
  <c r="C1628" i="1" a="1"/>
  <c r="C1628" i="1"/>
  <c r="C1629" i="1" a="1"/>
  <c r="C1629" i="1" s="1"/>
  <c r="C1630" i="1" a="1"/>
  <c r="C1630" i="1" s="1"/>
  <c r="C1631" i="1" a="1"/>
  <c r="C1631" i="1"/>
  <c r="C1632" i="1" a="1"/>
  <c r="C1632" i="1" s="1"/>
  <c r="C1633" i="1" a="1"/>
  <c r="C1633" i="1" s="1"/>
  <c r="C1634" i="1" a="1"/>
  <c r="C1634" i="1"/>
  <c r="C1635" i="1" a="1"/>
  <c r="C1635" i="1"/>
  <c r="C1636" i="1" a="1"/>
  <c r="C1636" i="1"/>
  <c r="C1637" i="1" a="1"/>
  <c r="C1637" i="1" s="1"/>
  <c r="C1638" i="1" a="1"/>
  <c r="C1638" i="1" s="1"/>
  <c r="C1639" i="1" a="1"/>
  <c r="C1639" i="1"/>
  <c r="C1640" i="1" a="1"/>
  <c r="C1640" i="1" s="1"/>
  <c r="C1641" i="1" a="1"/>
  <c r="C1641" i="1" s="1"/>
  <c r="C1642" i="1" a="1"/>
  <c r="C1642" i="1"/>
  <c r="C1643" i="1" a="1"/>
  <c r="C1643" i="1"/>
  <c r="C1644" i="1" a="1"/>
  <c r="C1644" i="1"/>
  <c r="C1645" i="1" a="1"/>
  <c r="C1645" i="1" s="1"/>
  <c r="C1646" i="1" a="1"/>
  <c r="C1646" i="1" s="1"/>
  <c r="C1647" i="1" a="1"/>
  <c r="C1647" i="1"/>
  <c r="C1648" i="1" a="1"/>
  <c r="C1648" i="1" s="1"/>
  <c r="C1649" i="1" a="1"/>
  <c r="C1649" i="1" s="1"/>
  <c r="C1650" i="1" a="1"/>
  <c r="C1650" i="1"/>
  <c r="C1651" i="1" a="1"/>
  <c r="C1651" i="1"/>
  <c r="C1652" i="1" a="1"/>
  <c r="C1652" i="1"/>
  <c r="C1653" i="1" a="1"/>
  <c r="C1653" i="1" s="1"/>
  <c r="C1654" i="1" a="1"/>
  <c r="C1654" i="1" s="1"/>
  <c r="C1655" i="1" a="1"/>
  <c r="C1655" i="1"/>
  <c r="C1656" i="1" a="1"/>
  <c r="C1656" i="1" s="1"/>
  <c r="C1657" i="1" a="1"/>
  <c r="C1657" i="1" s="1"/>
  <c r="C1658" i="1" a="1"/>
  <c r="C1658" i="1"/>
  <c r="C1659" i="1" a="1"/>
  <c r="C1659" i="1"/>
  <c r="C1660" i="1" a="1"/>
  <c r="C1660" i="1"/>
  <c r="C1661" i="1" a="1"/>
  <c r="C1661" i="1" s="1"/>
  <c r="C1662" i="1" a="1"/>
  <c r="C1662" i="1" s="1"/>
  <c r="C1663" i="1" a="1"/>
  <c r="C1663" i="1"/>
  <c r="C1664" i="1" a="1"/>
  <c r="C1664" i="1" s="1"/>
  <c r="C1665" i="1" a="1"/>
  <c r="C1665" i="1" s="1"/>
  <c r="C1666" i="1" a="1"/>
  <c r="C1666" i="1"/>
  <c r="C1667" i="1" a="1"/>
  <c r="C1667" i="1"/>
  <c r="C1668" i="1" a="1"/>
  <c r="C1668" i="1"/>
  <c r="C1669" i="1" a="1"/>
  <c r="C1669" i="1" s="1"/>
  <c r="C1670" i="1" a="1"/>
  <c r="C1670" i="1" s="1"/>
  <c r="C1671" i="1" a="1"/>
  <c r="C1671" i="1"/>
  <c r="C1672" i="1" a="1"/>
  <c r="C1672" i="1" s="1"/>
  <c r="C1673" i="1" a="1"/>
  <c r="C1673" i="1" s="1"/>
  <c r="C1674" i="1" a="1"/>
  <c r="C1674" i="1"/>
  <c r="C1675" i="1" a="1"/>
  <c r="C1675" i="1"/>
  <c r="C1676" i="1" a="1"/>
  <c r="C1676" i="1"/>
  <c r="C1677" i="1" a="1"/>
  <c r="C1677" i="1" s="1"/>
  <c r="C1678" i="1" a="1"/>
  <c r="C1678" i="1" s="1"/>
  <c r="C1679" i="1" a="1"/>
  <c r="C1679" i="1"/>
  <c r="C1680" i="1" a="1"/>
  <c r="C1680" i="1" s="1"/>
  <c r="C1681" i="1" a="1"/>
  <c r="C1681" i="1" s="1"/>
  <c r="C1682" i="1" a="1"/>
  <c r="C1682" i="1"/>
  <c r="C1683" i="1" a="1"/>
  <c r="C1683" i="1"/>
  <c r="C1684" i="1" a="1"/>
  <c r="C1684" i="1"/>
  <c r="C1685" i="1" a="1"/>
  <c r="C1685" i="1" s="1"/>
  <c r="C1686" i="1" a="1"/>
  <c r="C1686" i="1" s="1"/>
  <c r="C1687" i="1" a="1"/>
  <c r="C1687" i="1"/>
  <c r="C1688" i="1" a="1"/>
  <c r="C1688" i="1" s="1"/>
  <c r="C1689" i="1" a="1"/>
  <c r="C1689" i="1" s="1"/>
  <c r="C1690" i="1" a="1"/>
  <c r="C1690" i="1"/>
  <c r="C1691" i="1" a="1"/>
  <c r="C1691" i="1"/>
  <c r="C1692" i="1" a="1"/>
  <c r="C1692" i="1"/>
  <c r="C1693" i="1" a="1"/>
  <c r="C1693" i="1" s="1"/>
  <c r="C1694" i="1" a="1"/>
  <c r="C1694" i="1" s="1"/>
  <c r="C1695" i="1" a="1"/>
  <c r="C1695" i="1"/>
  <c r="C1696" i="1" a="1"/>
  <c r="C1696" i="1" s="1"/>
  <c r="C1697" i="1" a="1"/>
  <c r="C1697" i="1" s="1"/>
  <c r="C1698" i="1" a="1"/>
  <c r="C1698" i="1"/>
  <c r="C1699" i="1" a="1"/>
  <c r="C1699" i="1"/>
  <c r="C1700" i="1" a="1"/>
  <c r="C1700" i="1"/>
  <c r="C1701" i="1" a="1"/>
  <c r="C1701" i="1" s="1"/>
  <c r="C1702" i="1" a="1"/>
  <c r="C1702" i="1" s="1"/>
  <c r="C1703" i="1" a="1"/>
  <c r="C1703" i="1"/>
  <c r="C1704" i="1" a="1"/>
  <c r="C1704" i="1" s="1"/>
  <c r="C1705" i="1" a="1"/>
  <c r="C1705" i="1" s="1"/>
  <c r="C1706" i="1" a="1"/>
  <c r="C1706" i="1"/>
  <c r="C1707" i="1" a="1"/>
  <c r="C1707" i="1"/>
  <c r="C1708" i="1" a="1"/>
  <c r="C1708" i="1"/>
  <c r="C1709" i="1" a="1"/>
  <c r="C1709" i="1" s="1"/>
  <c r="C1710" i="1" a="1"/>
  <c r="C1710" i="1" s="1"/>
  <c r="C1711" i="1" a="1"/>
  <c r="C1711" i="1" s="1"/>
  <c r="C1712" i="1" a="1"/>
  <c r="C1712" i="1"/>
  <c r="C1713" i="1" a="1"/>
  <c r="C1713" i="1" s="1"/>
  <c r="C1714" i="1" a="1"/>
  <c r="C1714" i="1" s="1"/>
  <c r="C1715" i="1" a="1"/>
  <c r="C1715" i="1" s="1"/>
  <c r="C1716" i="1" a="1"/>
  <c r="C1716" i="1"/>
  <c r="C1717" i="1" a="1"/>
  <c r="C1717" i="1" s="1"/>
  <c r="C1718" i="1" a="1"/>
  <c r="C1718" i="1" s="1"/>
  <c r="C1719" i="1" a="1"/>
  <c r="C1719" i="1" s="1"/>
  <c r="C1720" i="1" a="1"/>
  <c r="C1720" i="1"/>
  <c r="C1721" i="1" a="1"/>
  <c r="C1721" i="1" s="1"/>
  <c r="C1722" i="1" a="1"/>
  <c r="C1722" i="1" s="1"/>
  <c r="C1723" i="1" a="1"/>
  <c r="C1723" i="1" s="1"/>
  <c r="C1724" i="1" a="1"/>
  <c r="C1724" i="1"/>
  <c r="C1725" i="1" a="1"/>
  <c r="C1725" i="1" s="1"/>
  <c r="C1726" i="1" a="1"/>
  <c r="C1726" i="1" s="1"/>
  <c r="C1727" i="1" a="1"/>
  <c r="C1727" i="1" s="1"/>
  <c r="C1728" i="1" a="1"/>
  <c r="C1728" i="1"/>
  <c r="C1729" i="1" a="1"/>
  <c r="C1729" i="1" s="1"/>
  <c r="C1730" i="1" a="1"/>
  <c r="C1730" i="1" s="1"/>
  <c r="C1731" i="1" a="1"/>
  <c r="C1731" i="1" s="1"/>
  <c r="C1732" i="1" a="1"/>
  <c r="C1732" i="1"/>
  <c r="C1733" i="1" a="1"/>
  <c r="C1733" i="1" s="1"/>
  <c r="C1734" i="1" a="1"/>
  <c r="C1734" i="1" s="1"/>
  <c r="C1735" i="1" a="1"/>
  <c r="C1735" i="1" s="1"/>
  <c r="C1736" i="1" a="1"/>
  <c r="C1736" i="1"/>
  <c r="C1737" i="1" a="1"/>
  <c r="C1737" i="1" s="1"/>
  <c r="C1738" i="1" a="1"/>
  <c r="C1738" i="1" s="1"/>
  <c r="C1739" i="1" a="1"/>
  <c r="C1739" i="1" s="1"/>
  <c r="C1740" i="1" a="1"/>
  <c r="C1740" i="1"/>
  <c r="C1741" i="1" a="1"/>
  <c r="C1741" i="1" s="1"/>
  <c r="C1742" i="1" a="1"/>
  <c r="C1742" i="1" s="1"/>
  <c r="C1743" i="1" a="1"/>
  <c r="C1743" i="1" s="1"/>
  <c r="C1744" i="1" a="1"/>
  <c r="C1744" i="1"/>
  <c r="C1745" i="1" a="1"/>
  <c r="C1745" i="1" s="1"/>
  <c r="C1746" i="1" a="1"/>
  <c r="C1746" i="1" s="1"/>
  <c r="C1747" i="1" a="1"/>
  <c r="C1747" i="1" s="1"/>
  <c r="C1748" i="1" a="1"/>
  <c r="C1748" i="1"/>
  <c r="C1749" i="1" a="1"/>
  <c r="C1749" i="1" s="1"/>
  <c r="C1750" i="1" a="1"/>
  <c r="C1750" i="1" s="1"/>
  <c r="C1751" i="1" a="1"/>
  <c r="C1751" i="1" s="1"/>
  <c r="C1752" i="1" a="1"/>
  <c r="C1752" i="1"/>
  <c r="C1753" i="1" a="1"/>
  <c r="C1753" i="1" s="1"/>
  <c r="C1754" i="1" a="1"/>
  <c r="C1754" i="1" s="1"/>
  <c r="C1755" i="1" a="1"/>
  <c r="C1755" i="1" s="1"/>
  <c r="C1756" i="1" a="1"/>
  <c r="C1756" i="1"/>
  <c r="C1757" i="1" a="1"/>
  <c r="C1757" i="1" s="1"/>
  <c r="C1758" i="1" a="1"/>
  <c r="C1758" i="1" s="1"/>
  <c r="C1759" i="1" a="1"/>
  <c r="C1759" i="1" s="1"/>
  <c r="C1760" i="1" a="1"/>
  <c r="C1760" i="1"/>
  <c r="C1761" i="1" a="1"/>
  <c r="C1761" i="1" s="1"/>
  <c r="C1762" i="1" a="1"/>
  <c r="C1762" i="1" s="1"/>
  <c r="C1763" i="1" a="1"/>
  <c r="C1763" i="1" s="1"/>
  <c r="C1764" i="1" a="1"/>
  <c r="C1764" i="1"/>
  <c r="C1765" i="1" a="1"/>
  <c r="C1765" i="1" s="1"/>
  <c r="C1766" i="1" a="1"/>
  <c r="C1766" i="1" s="1"/>
  <c r="C1767" i="1" a="1"/>
  <c r="C1767" i="1" s="1"/>
  <c r="C1768" i="1" a="1"/>
  <c r="C1768" i="1"/>
  <c r="C1769" i="1" a="1"/>
  <c r="C1769" i="1" s="1"/>
  <c r="C1770" i="1" a="1"/>
  <c r="C1770" i="1" s="1"/>
  <c r="C1771" i="1" a="1"/>
  <c r="C1771" i="1" s="1"/>
  <c r="C1772" i="1" a="1"/>
  <c r="C1772" i="1"/>
  <c r="C1773" i="1" a="1"/>
  <c r="C1773" i="1" s="1"/>
  <c r="C1774" i="1" a="1"/>
  <c r="C1774" i="1" s="1"/>
  <c r="C1775" i="1" a="1"/>
  <c r="C1775" i="1" s="1"/>
  <c r="C1776" i="1" a="1"/>
  <c r="C1776" i="1"/>
  <c r="C1777" i="1" a="1"/>
  <c r="C1777" i="1" s="1"/>
  <c r="C1778" i="1" a="1"/>
  <c r="C1778" i="1" s="1"/>
  <c r="C1779" i="1" a="1"/>
  <c r="C1779" i="1" s="1"/>
  <c r="C1780" i="1" a="1"/>
  <c r="C1780" i="1"/>
  <c r="C1781" i="1" a="1"/>
  <c r="C1781" i="1" s="1"/>
  <c r="C1782" i="1" a="1"/>
  <c r="C1782" i="1" s="1"/>
  <c r="C1783" i="1" a="1"/>
  <c r="C1783" i="1" s="1"/>
  <c r="C1784" i="1" a="1"/>
  <c r="C1784" i="1"/>
  <c r="C1785" i="1" a="1"/>
  <c r="C1785" i="1" s="1"/>
  <c r="C1786" i="1" a="1"/>
  <c r="C1786" i="1" s="1"/>
  <c r="C1787" i="1" a="1"/>
  <c r="C1787" i="1" s="1"/>
  <c r="C1788" i="1" a="1"/>
  <c r="C1788" i="1"/>
  <c r="C1789" i="1" a="1"/>
  <c r="C1789" i="1" s="1"/>
  <c r="C1790" i="1" a="1"/>
  <c r="C1790" i="1" s="1"/>
  <c r="C1791" i="1" a="1"/>
  <c r="C1791" i="1" s="1"/>
  <c r="C1792" i="1" a="1"/>
  <c r="C1792" i="1"/>
  <c r="C1793" i="1" a="1"/>
  <c r="C1793" i="1" s="1"/>
  <c r="C1794" i="1" a="1"/>
  <c r="C1794" i="1" s="1"/>
  <c r="C1795" i="1" a="1"/>
  <c r="C1795" i="1" s="1"/>
  <c r="C1796" i="1" a="1"/>
  <c r="C1796" i="1"/>
  <c r="C1797" i="1" a="1"/>
  <c r="C1797" i="1" s="1"/>
  <c r="C1798" i="1" a="1"/>
  <c r="C1798" i="1" s="1"/>
  <c r="C1799" i="1" a="1"/>
  <c r="C1799" i="1" s="1"/>
  <c r="C1800" i="1" a="1"/>
  <c r="C1800" i="1"/>
  <c r="C1801" i="1" a="1"/>
  <c r="C1801" i="1" s="1"/>
  <c r="C1802" i="1" a="1"/>
  <c r="C1802" i="1" s="1"/>
  <c r="C1803" i="1" a="1"/>
  <c r="C1803" i="1" s="1"/>
  <c r="C1804" i="1" a="1"/>
  <c r="C1804" i="1"/>
  <c r="C1805" i="1" a="1"/>
  <c r="C1805" i="1" s="1"/>
  <c r="C1806" i="1" a="1"/>
  <c r="C1806" i="1" s="1"/>
  <c r="C1807" i="1" a="1"/>
  <c r="C1807" i="1" s="1"/>
  <c r="C1808" i="1" a="1"/>
  <c r="C1808" i="1"/>
  <c r="C1809" i="1" a="1"/>
  <c r="C1809" i="1" s="1"/>
  <c r="C1810" i="1" a="1"/>
  <c r="C1810" i="1" s="1"/>
  <c r="C1811" i="1" a="1"/>
  <c r="C1811" i="1" s="1"/>
  <c r="C1812" i="1" a="1"/>
  <c r="C1812" i="1"/>
  <c r="C1813" i="1" a="1"/>
  <c r="C1813" i="1" s="1"/>
  <c r="C1814" i="1" a="1"/>
  <c r="C1814" i="1" s="1"/>
  <c r="C1815" i="1" a="1"/>
  <c r="C1815" i="1" s="1"/>
  <c r="C1816" i="1" a="1"/>
  <c r="C1816" i="1"/>
  <c r="C1817" i="1" a="1"/>
  <c r="C1817" i="1" s="1"/>
  <c r="C1818" i="1" a="1"/>
  <c r="C1818" i="1" s="1"/>
  <c r="C1819" i="1" a="1"/>
  <c r="C1819" i="1" s="1"/>
  <c r="C1820" i="1" a="1"/>
  <c r="C1820" i="1"/>
  <c r="C1821" i="1" a="1"/>
  <c r="C1821" i="1" s="1"/>
  <c r="C1822" i="1" a="1"/>
  <c r="C1822" i="1" s="1"/>
  <c r="C1823" i="1" a="1"/>
  <c r="C1823" i="1" s="1"/>
  <c r="C1824" i="1" a="1"/>
  <c r="C1824" i="1"/>
  <c r="C1825" i="1" a="1"/>
  <c r="C1825" i="1" s="1"/>
  <c r="C1826" i="1" a="1"/>
  <c r="C1826" i="1" s="1"/>
  <c r="C1827" i="1" a="1"/>
  <c r="C1827" i="1" s="1"/>
  <c r="C1828" i="1" a="1"/>
  <c r="C1828" i="1"/>
  <c r="C1829" i="1" a="1"/>
  <c r="C1829" i="1" s="1"/>
  <c r="C1830" i="1" a="1"/>
  <c r="C1830" i="1" s="1"/>
  <c r="C1831" i="1" a="1"/>
  <c r="C1831" i="1" s="1"/>
  <c r="C1832" i="1" a="1"/>
  <c r="C1832" i="1"/>
  <c r="C1833" i="1" a="1"/>
  <c r="C1833" i="1" s="1"/>
  <c r="C1834" i="1" a="1"/>
  <c r="C1834" i="1" s="1"/>
  <c r="C1835" i="1" a="1"/>
  <c r="C1835" i="1" s="1"/>
  <c r="C1836" i="1" a="1"/>
  <c r="C1836" i="1"/>
  <c r="C1837" i="1" a="1"/>
  <c r="C1837" i="1" s="1"/>
  <c r="C1838" i="1" a="1"/>
  <c r="C1838" i="1" s="1"/>
  <c r="C1839" i="1" a="1"/>
  <c r="C1839" i="1" s="1"/>
  <c r="C1840" i="1" a="1"/>
  <c r="C1840" i="1"/>
  <c r="C1841" i="1" a="1"/>
  <c r="C1841" i="1" s="1"/>
  <c r="C1842" i="1" a="1"/>
  <c r="C1842" i="1" s="1"/>
  <c r="C1843" i="1" a="1"/>
  <c r="C1843" i="1" s="1"/>
  <c r="C1844" i="1" a="1"/>
  <c r="C1844" i="1"/>
  <c r="C1845" i="1" a="1"/>
  <c r="C1845" i="1" s="1"/>
  <c r="C1846" i="1" a="1"/>
  <c r="C1846" i="1" s="1"/>
  <c r="C1847" i="1" a="1"/>
  <c r="C1847" i="1" s="1"/>
  <c r="C1848" i="1" a="1"/>
  <c r="C1848" i="1"/>
  <c r="C1849" i="1" a="1"/>
  <c r="C1849" i="1" s="1"/>
  <c r="C1850" i="1" a="1"/>
  <c r="C1850" i="1" s="1"/>
  <c r="C1851" i="1" a="1"/>
  <c r="C1851" i="1" s="1"/>
  <c r="C1852" i="1" a="1"/>
  <c r="C1852" i="1"/>
  <c r="C1853" i="1" a="1"/>
  <c r="C1853" i="1" s="1"/>
  <c r="C1854" i="1" a="1"/>
  <c r="C1854" i="1" s="1"/>
  <c r="C1855" i="1" a="1"/>
  <c r="C1855" i="1" s="1"/>
  <c r="C1856" i="1" a="1"/>
  <c r="C1856" i="1"/>
  <c r="C1857" i="1" a="1"/>
  <c r="C1857" i="1" s="1"/>
  <c r="C1858" i="1" a="1"/>
  <c r="C1858" i="1" s="1"/>
  <c r="C1859" i="1" a="1"/>
  <c r="C1859" i="1" s="1"/>
  <c r="C1860" i="1" a="1"/>
  <c r="C1860" i="1"/>
  <c r="C1861" i="1" a="1"/>
  <c r="C1861" i="1" s="1"/>
  <c r="C1862" i="1" a="1"/>
  <c r="C1862" i="1" s="1"/>
  <c r="C1863" i="1" a="1"/>
  <c r="C1863" i="1" s="1"/>
  <c r="C1864" i="1" a="1"/>
  <c r="C1864" i="1"/>
  <c r="C1865" i="1" a="1"/>
  <c r="C1865" i="1" s="1"/>
  <c r="C1866" i="1" a="1"/>
  <c r="C1866" i="1" s="1"/>
  <c r="C1867" i="1" a="1"/>
  <c r="C1867" i="1" s="1"/>
  <c r="C1868" i="1" a="1"/>
  <c r="C1868" i="1"/>
  <c r="C1869" i="1" a="1"/>
  <c r="C1869" i="1" s="1"/>
  <c r="C1870" i="1" a="1"/>
  <c r="C1870" i="1" s="1"/>
  <c r="C1871" i="1" a="1"/>
  <c r="C1871" i="1" s="1"/>
  <c r="C1872" i="1" a="1"/>
  <c r="C1872" i="1"/>
  <c r="C1873" i="1" a="1"/>
  <c r="C1873" i="1" s="1"/>
  <c r="C1874" i="1" a="1"/>
  <c r="C1874" i="1" s="1"/>
  <c r="C1875" i="1" a="1"/>
  <c r="C1875" i="1" s="1"/>
  <c r="C1876" i="1" a="1"/>
  <c r="C1876" i="1"/>
  <c r="C1877" i="1" a="1"/>
  <c r="C1877" i="1" s="1"/>
  <c r="C1878" i="1" a="1"/>
  <c r="C1878" i="1" s="1"/>
  <c r="C1879" i="1" a="1"/>
  <c r="C1879" i="1" s="1"/>
  <c r="C1880" i="1" a="1"/>
  <c r="C1880" i="1"/>
  <c r="C1881" i="1" a="1"/>
  <c r="C1881" i="1" s="1"/>
  <c r="C1882" i="1" a="1"/>
  <c r="C1882" i="1" s="1"/>
  <c r="C1883" i="1" a="1"/>
  <c r="C1883" i="1" s="1"/>
  <c r="C1884" i="1" a="1"/>
  <c r="C1884" i="1"/>
  <c r="C1885" i="1" a="1"/>
  <c r="C1885" i="1" s="1"/>
  <c r="C1886" i="1" a="1"/>
  <c r="C1886" i="1" s="1"/>
  <c r="C1887" i="1" a="1"/>
  <c r="C1887" i="1" s="1"/>
  <c r="C1888" i="1" a="1"/>
  <c r="C1888" i="1"/>
  <c r="C1889" i="1" a="1"/>
  <c r="C1889" i="1" s="1"/>
  <c r="C1890" i="1" a="1"/>
  <c r="C1890" i="1" s="1"/>
  <c r="C1891" i="1" a="1"/>
  <c r="C1891" i="1" s="1"/>
  <c r="C1892" i="1" a="1"/>
  <c r="C1892" i="1"/>
  <c r="C1893" i="1" a="1"/>
  <c r="C1893" i="1" s="1"/>
  <c r="C1894" i="1" a="1"/>
  <c r="C1894" i="1" s="1"/>
  <c r="C1895" i="1" a="1"/>
  <c r="C1895" i="1" s="1"/>
  <c r="C1896" i="1" a="1"/>
  <c r="C1896" i="1"/>
  <c r="C1897" i="1" a="1"/>
  <c r="C1897" i="1" s="1"/>
  <c r="C1898" i="1" a="1"/>
  <c r="C1898" i="1" s="1"/>
  <c r="C1899" i="1" a="1"/>
  <c r="C1899" i="1" s="1"/>
  <c r="C1900" i="1" a="1"/>
  <c r="C1900" i="1"/>
  <c r="C1901" i="1" a="1"/>
  <c r="C1901" i="1" s="1"/>
  <c r="C1902" i="1" a="1"/>
  <c r="C1902" i="1" s="1"/>
  <c r="C1903" i="1" a="1"/>
  <c r="C1903" i="1" s="1"/>
  <c r="C1904" i="1" a="1"/>
  <c r="C1904" i="1"/>
  <c r="C1905" i="1" a="1"/>
  <c r="C1905" i="1" s="1"/>
  <c r="C1906" i="1" a="1"/>
  <c r="C1906" i="1" s="1"/>
  <c r="C1907" i="1" a="1"/>
  <c r="C1907" i="1" s="1"/>
  <c r="C1908" i="1" a="1"/>
  <c r="C1908" i="1"/>
  <c r="C1909" i="1" a="1"/>
  <c r="C1909" i="1" s="1"/>
  <c r="C1910" i="1" a="1"/>
  <c r="C1910" i="1" s="1"/>
  <c r="C1911" i="1" a="1"/>
  <c r="C1911" i="1" s="1"/>
  <c r="C1912" i="1" a="1"/>
  <c r="C1912" i="1"/>
  <c r="C1913" i="1" a="1"/>
  <c r="C1913" i="1" s="1"/>
  <c r="C1914" i="1" a="1"/>
  <c r="C1914" i="1" s="1"/>
  <c r="C1915" i="1" a="1"/>
  <c r="C1915" i="1" s="1"/>
  <c r="C1916" i="1" a="1"/>
  <c r="C1916" i="1"/>
  <c r="C1917" i="1" a="1"/>
  <c r="C1917" i="1" s="1"/>
  <c r="C1918" i="1" a="1"/>
  <c r="C1918" i="1" s="1"/>
  <c r="C1919" i="1" a="1"/>
  <c r="C1919" i="1" s="1"/>
  <c r="C1920" i="1" a="1"/>
  <c r="C1920" i="1"/>
  <c r="C1921" i="1" a="1"/>
  <c r="C1921" i="1" s="1"/>
  <c r="C1922" i="1" a="1"/>
  <c r="C1922" i="1" s="1"/>
  <c r="C1923" i="1" a="1"/>
  <c r="C1923" i="1" s="1"/>
  <c r="C1924" i="1" a="1"/>
  <c r="C1924" i="1"/>
  <c r="C1925" i="1" a="1"/>
  <c r="C1925" i="1" s="1"/>
  <c r="C1926" i="1" a="1"/>
  <c r="C1926" i="1" s="1"/>
  <c r="C1927" i="1" a="1"/>
  <c r="C1927" i="1" s="1"/>
  <c r="C1928" i="1" a="1"/>
  <c r="C1928" i="1"/>
  <c r="C1929" i="1" a="1"/>
  <c r="C1929" i="1" s="1"/>
  <c r="C1930" i="1" a="1"/>
  <c r="C1930" i="1" s="1"/>
  <c r="C1931" i="1" a="1"/>
  <c r="C1931" i="1" s="1"/>
  <c r="C1932" i="1" a="1"/>
  <c r="C1932" i="1"/>
  <c r="C1933" i="1" a="1"/>
  <c r="C1933" i="1" s="1"/>
  <c r="C1934" i="1" a="1"/>
  <c r="C1934" i="1" s="1"/>
  <c r="C1935" i="1" a="1"/>
  <c r="C1935" i="1" s="1"/>
  <c r="C1936" i="1" a="1"/>
  <c r="C1936" i="1"/>
  <c r="C1937" i="1" a="1"/>
  <c r="C1937" i="1"/>
  <c r="C1938" i="1" a="1"/>
  <c r="C1938" i="1" s="1"/>
  <c r="C1939" i="1" a="1"/>
  <c r="C1939" i="1" s="1"/>
  <c r="C1940" i="1" a="1"/>
  <c r="C1940" i="1" s="1"/>
  <c r="C1941" i="1" a="1"/>
  <c r="C1941" i="1" s="1"/>
  <c r="C1942" i="1" a="1"/>
  <c r="C1942" i="1"/>
  <c r="C1943" i="1" a="1"/>
  <c r="C1943" i="1" s="1"/>
  <c r="C1944" i="1" a="1"/>
  <c r="C1944" i="1"/>
  <c r="C1945" i="1" a="1"/>
  <c r="C1945" i="1"/>
  <c r="C1946" i="1" a="1"/>
  <c r="C1946" i="1"/>
  <c r="C1947" i="1" a="1"/>
  <c r="C1947" i="1" s="1"/>
  <c r="C1948" i="1" a="1"/>
  <c r="C1948" i="1" s="1"/>
  <c r="C1949" i="1" a="1"/>
  <c r="C1949" i="1" s="1"/>
  <c r="C1950" i="1" a="1"/>
  <c r="C1950" i="1" s="1"/>
  <c r="C1951" i="1" a="1"/>
  <c r="C1951" i="1" s="1"/>
  <c r="C1952" i="1" a="1"/>
  <c r="C1952" i="1" s="1"/>
  <c r="C1953" i="1" a="1"/>
  <c r="C1953" i="1"/>
  <c r="C1954" i="1" a="1"/>
  <c r="C1954" i="1"/>
  <c r="C1955" i="1" a="1"/>
  <c r="C1955" i="1" s="1"/>
  <c r="C1956" i="1" a="1"/>
  <c r="C1956" i="1"/>
  <c r="C1957" i="1" a="1"/>
  <c r="C1957" i="1" s="1"/>
  <c r="C1958" i="1" a="1"/>
  <c r="C1958" i="1" s="1"/>
  <c r="C1959" i="1" a="1"/>
  <c r="C1959" i="1" s="1"/>
  <c r="C1960" i="1" a="1"/>
  <c r="C1960" i="1"/>
  <c r="C1961" i="1" a="1"/>
  <c r="C1961" i="1" s="1"/>
  <c r="C1962" i="1" a="1"/>
  <c r="C1962" i="1"/>
  <c r="C1963" i="1" a="1"/>
  <c r="C1963" i="1" s="1"/>
  <c r="C1964" i="1" a="1"/>
  <c r="C1964" i="1"/>
  <c r="C1965" i="1" a="1"/>
  <c r="C1965" i="1"/>
  <c r="C1966" i="1" a="1"/>
  <c r="C1966" i="1" s="1"/>
  <c r="C1967" i="1" a="1"/>
  <c r="C1967" i="1" s="1"/>
  <c r="C1968" i="1" a="1"/>
  <c r="C1968" i="1"/>
  <c r="C1969" i="1" a="1"/>
  <c r="C1969" i="1"/>
  <c r="C1970" i="1" a="1"/>
  <c r="C1970" i="1" s="1"/>
  <c r="C1971" i="1" a="1"/>
  <c r="C1971" i="1" s="1"/>
  <c r="C1972" i="1" a="1"/>
  <c r="C1972" i="1" s="1"/>
  <c r="C1973" i="1" a="1"/>
  <c r="C1973" i="1"/>
  <c r="C1974" i="1" a="1"/>
  <c r="C1974" i="1"/>
  <c r="C1975" i="1" a="1"/>
  <c r="C1975" i="1" s="1"/>
  <c r="C1976" i="1" a="1"/>
  <c r="C1976" i="1"/>
  <c r="C1977" i="1" a="1"/>
  <c r="C1977" i="1"/>
  <c r="C1978" i="1" a="1"/>
  <c r="C1978" i="1"/>
  <c r="C1979" i="1" a="1"/>
  <c r="C1979" i="1" s="1"/>
  <c r="C1980" i="1" a="1"/>
  <c r="C1980" i="1" s="1"/>
  <c r="C1981" i="1" a="1"/>
  <c r="C1981" i="1" s="1"/>
  <c r="C1982" i="1" a="1"/>
  <c r="C1982" i="1" s="1"/>
  <c r="C1983" i="1" a="1"/>
  <c r="C1983" i="1" s="1"/>
  <c r="C1984" i="1" a="1"/>
  <c r="C1984" i="1" s="1"/>
  <c r="C1985" i="1" a="1"/>
  <c r="C1985" i="1"/>
  <c r="C1986" i="1" a="1"/>
  <c r="C1986" i="1"/>
  <c r="C1987" i="1" a="1"/>
  <c r="C1987" i="1" s="1"/>
  <c r="C1988" i="1" a="1"/>
  <c r="C1988" i="1"/>
  <c r="C1989" i="1" a="1"/>
  <c r="C1989" i="1" s="1"/>
  <c r="C1990" i="1" a="1"/>
  <c r="C1990" i="1" s="1"/>
  <c r="C1991" i="1" a="1"/>
  <c r="C1991" i="1" s="1"/>
  <c r="C1992" i="1" a="1"/>
  <c r="C1992" i="1"/>
  <c r="C1993" i="1" a="1"/>
  <c r="C1993" i="1" s="1"/>
  <c r="C1994" i="1" a="1"/>
  <c r="C1994" i="1"/>
  <c r="C1995" i="1" a="1"/>
  <c r="C1995" i="1" s="1"/>
  <c r="C1996" i="1" a="1"/>
  <c r="C1996" i="1"/>
  <c r="C1997" i="1" a="1"/>
  <c r="C1997" i="1"/>
  <c r="C1998" i="1" a="1"/>
  <c r="C1998" i="1" s="1"/>
  <c r="C1999" i="1" a="1"/>
  <c r="C1999" i="1" s="1"/>
  <c r="C2000" i="1" a="1"/>
  <c r="C2000" i="1"/>
  <c r="C2001" i="1" a="1"/>
  <c r="C2001" i="1"/>
  <c r="C2002" i="1" a="1"/>
  <c r="C2002" i="1" s="1"/>
  <c r="C2003" i="1" a="1"/>
  <c r="C2003" i="1" s="1"/>
  <c r="C2004" i="1" a="1"/>
  <c r="C2004" i="1" s="1"/>
  <c r="C2005" i="1" a="1"/>
  <c r="C2005" i="1" s="1"/>
  <c r="C2006" i="1" a="1"/>
  <c r="C2006" i="1"/>
  <c r="C2007" i="1" a="1"/>
  <c r="C2007" i="1" s="1"/>
  <c r="C2008" i="1" a="1"/>
  <c r="C2008" i="1"/>
  <c r="C2009" i="1" a="1"/>
  <c r="C2009" i="1"/>
  <c r="C2010" i="1" a="1"/>
  <c r="C2010" i="1"/>
  <c r="C2011" i="1" a="1"/>
  <c r="C2011" i="1" s="1"/>
  <c r="C2012" i="1" a="1"/>
  <c r="C2012" i="1" s="1"/>
  <c r="C2013" i="1" a="1"/>
  <c r="C2013" i="1" s="1"/>
  <c r="C2014" i="1" a="1"/>
  <c r="C2014" i="1"/>
  <c r="C2015" i="1" a="1"/>
  <c r="C2015" i="1" s="1"/>
  <c r="C2016" i="1" a="1"/>
  <c r="C2016" i="1"/>
  <c r="C2017" i="1" a="1"/>
  <c r="C2017" i="1"/>
  <c r="C2018" i="1" a="1"/>
  <c r="C2018" i="1"/>
  <c r="C2019" i="1" a="1"/>
  <c r="C2019" i="1" s="1"/>
  <c r="C2020" i="1" a="1"/>
  <c r="C2020" i="1"/>
  <c r="C2021" i="1" a="1"/>
  <c r="C2021" i="1" s="1"/>
  <c r="C2022" i="1" a="1"/>
  <c r="C2022" i="1" s="1"/>
  <c r="C2023" i="1" a="1"/>
  <c r="C2023" i="1" s="1"/>
  <c r="C2024" i="1" a="1"/>
  <c r="C2024" i="1"/>
  <c r="C2025" i="1" a="1"/>
  <c r="C2025" i="1"/>
  <c r="C2026" i="1" a="1"/>
  <c r="C2026" i="1"/>
  <c r="C2027" i="1" a="1"/>
  <c r="C2027" i="1" s="1"/>
  <c r="C2028" i="1" a="1"/>
  <c r="C2028" i="1"/>
  <c r="C2029" i="1" a="1"/>
  <c r="C2029" i="1" s="1"/>
  <c r="C2030" i="1" a="1"/>
  <c r="C2030" i="1" s="1"/>
  <c r="C2031" i="1" a="1"/>
  <c r="C2031" i="1" s="1"/>
  <c r="C2032" i="1" a="1"/>
  <c r="C2032" i="1"/>
  <c r="C2033" i="1" a="1"/>
  <c r="C2033" i="1"/>
  <c r="C2034" i="1" a="1"/>
  <c r="C2034" i="1"/>
  <c r="C2035" i="1" a="1"/>
  <c r="C2035" i="1" s="1"/>
  <c r="C2036" i="1" a="1"/>
  <c r="C2036" i="1" s="1"/>
  <c r="C2037" i="1" a="1"/>
  <c r="C2037" i="1" s="1"/>
  <c r="C2038" i="1" a="1"/>
  <c r="C2038" i="1"/>
  <c r="C2039" i="1" a="1"/>
  <c r="C2039" i="1" s="1"/>
  <c r="C2040" i="1" a="1"/>
  <c r="C2040" i="1"/>
  <c r="C2041" i="1" a="1"/>
  <c r="C2041" i="1"/>
  <c r="C2042" i="1" a="1"/>
  <c r="C2042" i="1"/>
  <c r="C2043" i="1" a="1"/>
  <c r="C2043" i="1" s="1"/>
  <c r="C2044" i="1" a="1"/>
  <c r="C2044" i="1" s="1"/>
  <c r="C2045" i="1" a="1"/>
  <c r="C2045" i="1" s="1"/>
  <c r="C2046" i="1" a="1"/>
  <c r="C2046" i="1"/>
  <c r="C2047" i="1" a="1"/>
  <c r="C2047" i="1" s="1"/>
  <c r="C2048" i="1" a="1"/>
  <c r="C2048" i="1"/>
  <c r="C2049" i="1" a="1"/>
  <c r="C2049" i="1"/>
  <c r="C2050" i="1" a="1"/>
  <c r="C2050" i="1"/>
  <c r="C2051" i="1" a="1"/>
  <c r="C2051" i="1" s="1"/>
  <c r="C2052" i="1" a="1"/>
  <c r="C2052" i="1" s="1"/>
  <c r="C2053" i="1" a="1"/>
  <c r="C2053" i="1" s="1"/>
  <c r="C2054" i="1" a="1"/>
  <c r="C2054" i="1" s="1"/>
  <c r="C2055" i="1" a="1"/>
  <c r="C2055" i="1" s="1"/>
  <c r="C2056" i="1" a="1"/>
  <c r="C2056" i="1"/>
  <c r="C2057" i="1" a="1"/>
  <c r="C2057" i="1"/>
  <c r="C2058" i="1" a="1"/>
  <c r="C2058" i="1"/>
  <c r="C2059" i="1" a="1"/>
  <c r="C2059" i="1" s="1"/>
  <c r="C2060" i="1" a="1"/>
  <c r="C2060" i="1"/>
  <c r="C2061" i="1" a="1"/>
  <c r="C2061" i="1" s="1"/>
  <c r="C2062" i="1" a="1"/>
  <c r="C2062" i="1" s="1"/>
  <c r="C2063" i="1" a="1"/>
  <c r="C2063" i="1" s="1"/>
  <c r="C2064" i="1" a="1"/>
  <c r="C2064" i="1"/>
  <c r="C2065" i="1" a="1"/>
  <c r="C2065" i="1"/>
  <c r="C2066" i="1" a="1"/>
  <c r="C2066" i="1"/>
  <c r="C2067" i="1" a="1"/>
  <c r="C2067" i="1" s="1"/>
  <c r="C2068" i="1" a="1"/>
  <c r="C2068" i="1" s="1"/>
  <c r="C2069" i="1" a="1"/>
  <c r="C2069" i="1"/>
  <c r="C2070" i="1" a="1"/>
  <c r="C2070" i="1" s="1"/>
  <c r="C2071" i="1" a="1"/>
  <c r="C2071" i="1" s="1"/>
  <c r="C2072" i="1" a="1"/>
  <c r="C2072" i="1"/>
  <c r="C2073" i="1" a="1"/>
  <c r="C2073" i="1"/>
  <c r="C2074" i="1" a="1"/>
  <c r="C2074" i="1"/>
  <c r="C2075" i="1" a="1"/>
  <c r="C2075" i="1" s="1"/>
  <c r="C2076" i="1" a="1"/>
  <c r="C2076" i="1" s="1"/>
  <c r="C2077" i="1" a="1"/>
  <c r="C2077" i="1" s="1"/>
  <c r="C2078" i="1" a="1"/>
  <c r="C2078" i="1"/>
  <c r="C2079" i="1" a="1"/>
  <c r="C2079" i="1" s="1"/>
  <c r="C2080" i="1" a="1"/>
  <c r="C2080" i="1"/>
  <c r="C2081" i="1" a="1"/>
  <c r="C2081" i="1"/>
  <c r="C2082" i="1" a="1"/>
  <c r="C2082" i="1"/>
  <c r="C2083" i="1" a="1"/>
  <c r="C2083" i="1" s="1"/>
  <c r="C2084" i="1" a="1"/>
  <c r="C2084" i="1" s="1"/>
  <c r="C2085" i="1" a="1"/>
  <c r="C2085" i="1" s="1"/>
  <c r="C2086" i="1" a="1"/>
  <c r="C2086" i="1" s="1"/>
  <c r="C2087" i="1" a="1"/>
  <c r="C2087" i="1" s="1"/>
  <c r="C2088" i="1" a="1"/>
  <c r="C2088" i="1"/>
  <c r="C2089" i="1" a="1"/>
  <c r="C2089" i="1"/>
  <c r="C2090" i="1" a="1"/>
  <c r="C2090" i="1"/>
  <c r="C2091" i="1" a="1"/>
  <c r="C2091" i="1" s="1"/>
  <c r="C2092" i="1" a="1"/>
  <c r="C2092" i="1"/>
  <c r="C2093" i="1" a="1"/>
  <c r="C2093" i="1" s="1"/>
  <c r="C2094" i="1" a="1"/>
  <c r="C2094" i="1" s="1"/>
  <c r="C2095" i="1" a="1"/>
  <c r="C2095" i="1" s="1"/>
  <c r="C2096" i="1" a="1"/>
  <c r="C2096" i="1"/>
  <c r="C2097" i="1" a="1"/>
  <c r="C2097" i="1"/>
  <c r="C2098" i="1" a="1"/>
  <c r="C2098" i="1"/>
  <c r="C2099" i="1" a="1"/>
  <c r="C2099" i="1" s="1"/>
  <c r="C2100" i="1" a="1"/>
  <c r="C2100" i="1" s="1"/>
  <c r="C2101" i="1" a="1"/>
  <c r="C2101" i="1" s="1"/>
  <c r="C2102" i="1" a="1"/>
  <c r="C2102" i="1" s="1"/>
  <c r="C2103" i="1" a="1"/>
  <c r="C2103" i="1" s="1"/>
  <c r="C2104" i="1" a="1"/>
  <c r="C2104" i="1"/>
  <c r="C2105" i="1" a="1"/>
  <c r="C2105" i="1"/>
  <c r="C2106" i="1" a="1"/>
  <c r="C2106" i="1"/>
  <c r="C2107" i="1" a="1"/>
  <c r="C2107" i="1" s="1"/>
  <c r="C2108" i="1" a="1"/>
  <c r="C2108" i="1" s="1"/>
  <c r="C2109" i="1" a="1"/>
  <c r="C2109" i="1" s="1"/>
  <c r="C2110" i="1" a="1"/>
  <c r="C2110" i="1" s="1"/>
  <c r="C2111" i="1" a="1"/>
  <c r="C2111" i="1" s="1"/>
  <c r="C2112" i="1" a="1"/>
  <c r="C2112" i="1"/>
  <c r="C2113" i="1" a="1"/>
  <c r="C2113" i="1"/>
  <c r="C2114" i="1" a="1"/>
  <c r="C2114" i="1"/>
  <c r="C2115" i="1" a="1"/>
  <c r="C2115" i="1" s="1"/>
  <c r="C2116" i="1" a="1"/>
  <c r="C2116" i="1" s="1"/>
  <c r="C2117" i="1" a="1"/>
  <c r="C2117" i="1" s="1"/>
  <c r="C2118" i="1" a="1"/>
  <c r="C2118" i="1" s="1"/>
  <c r="C2119" i="1" a="1"/>
  <c r="C2119" i="1" s="1"/>
  <c r="C2120" i="1" a="1"/>
  <c r="C2120" i="1"/>
  <c r="C2121" i="1" a="1"/>
  <c r="C2121" i="1"/>
  <c r="C2122" i="1" a="1"/>
  <c r="C2122" i="1"/>
  <c r="C2123" i="1" a="1"/>
  <c r="C2123" i="1" s="1"/>
  <c r="C2124" i="1" a="1"/>
  <c r="C2124" i="1"/>
  <c r="C2125" i="1" a="1"/>
  <c r="C2125" i="1" s="1"/>
  <c r="C2126" i="1" a="1"/>
  <c r="C2126" i="1" s="1"/>
  <c r="C2127" i="1" a="1"/>
  <c r="C2127" i="1" s="1"/>
  <c r="C2128" i="1" a="1"/>
  <c r="C2128" i="1"/>
  <c r="C2129" i="1" a="1"/>
  <c r="C2129" i="1"/>
  <c r="C2130" i="1" a="1"/>
  <c r="C2130" i="1"/>
  <c r="C2131" i="1" a="1"/>
  <c r="C2131" i="1" s="1"/>
  <c r="C2132" i="1" a="1"/>
  <c r="C2132" i="1" s="1"/>
  <c r="C2133" i="1" a="1"/>
  <c r="C2133" i="1"/>
  <c r="C2134" i="1" a="1"/>
  <c r="C2134" i="1" s="1"/>
  <c r="C2135" i="1" a="1"/>
  <c r="C2135" i="1" s="1"/>
  <c r="C2136" i="1" a="1"/>
  <c r="C2136" i="1"/>
  <c r="C2137" i="1" a="1"/>
  <c r="C2137" i="1"/>
  <c r="C2138" i="1" a="1"/>
  <c r="C2138" i="1"/>
  <c r="C2139" i="1" a="1"/>
  <c r="C2139" i="1" s="1"/>
  <c r="C2140" i="1" a="1"/>
  <c r="C2140" i="1" s="1"/>
  <c r="C2141" i="1" a="1"/>
  <c r="C2141" i="1" s="1"/>
  <c r="C2142" i="1" a="1"/>
  <c r="C2142" i="1"/>
  <c r="C2143" i="1" a="1"/>
  <c r="C2143" i="1" s="1"/>
  <c r="C2144" i="1" a="1"/>
  <c r="C2144" i="1"/>
  <c r="C2145" i="1" a="1"/>
  <c r="C2145" i="1"/>
  <c r="C2146" i="1" a="1"/>
  <c r="C2146" i="1"/>
  <c r="C2147" i="1" a="1"/>
  <c r="C2147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G3" i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Y4" i="1"/>
  <c r="X4" i="1"/>
  <c r="W4" i="1"/>
  <c r="W5" i="1"/>
  <c r="W6" i="1"/>
  <c r="X6" i="1" s="1"/>
  <c r="W7" i="1"/>
  <c r="X7" i="1" s="1"/>
  <c r="W8" i="1"/>
  <c r="W9" i="1"/>
  <c r="X9" i="1" s="1"/>
  <c r="W10" i="1"/>
  <c r="X10" i="1" s="1"/>
  <c r="Y10" i="1" s="1"/>
  <c r="W11" i="1"/>
  <c r="X11" i="1" s="1"/>
  <c r="Y11" i="1" s="1"/>
  <c r="W12" i="1"/>
  <c r="W13" i="1"/>
  <c r="W14" i="1"/>
  <c r="X14" i="1" s="1"/>
  <c r="W15" i="1"/>
  <c r="X15" i="1" s="1"/>
  <c r="W16" i="1"/>
  <c r="W17" i="1"/>
  <c r="W18" i="1"/>
  <c r="X18" i="1" s="1"/>
  <c r="Y18" i="1" s="1"/>
  <c r="W19" i="1"/>
  <c r="X19" i="1" s="1"/>
  <c r="Y19" i="1" s="1"/>
  <c r="W20" i="1"/>
  <c r="W21" i="1"/>
  <c r="W22" i="1"/>
  <c r="X22" i="1" s="1"/>
  <c r="W23" i="1"/>
  <c r="W24" i="1"/>
  <c r="W25" i="1"/>
  <c r="W26" i="1"/>
  <c r="X26" i="1" s="1"/>
  <c r="W27" i="1"/>
  <c r="W28" i="1"/>
  <c r="W29" i="1"/>
  <c r="W30" i="1"/>
  <c r="X30" i="1" s="1"/>
  <c r="W31" i="1"/>
  <c r="X31" i="1" s="1"/>
  <c r="W32" i="1"/>
  <c r="W33" i="1"/>
  <c r="X33" i="1" s="1"/>
  <c r="W34" i="1"/>
  <c r="X34" i="1" s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6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X27" i="1" l="1"/>
  <c r="Y27" i="1" s="1"/>
  <c r="Y33" i="1"/>
  <c r="Y9" i="1"/>
  <c r="X25" i="1"/>
  <c r="Y25" i="1" s="1"/>
  <c r="Y31" i="1"/>
  <c r="Y15" i="1"/>
  <c r="Y7" i="1"/>
  <c r="X23" i="1"/>
  <c r="Y23" i="1" s="1"/>
  <c r="Y34" i="1"/>
  <c r="X17" i="1"/>
  <c r="Y17" i="1" s="1"/>
  <c r="L2146" i="1"/>
  <c r="N2146" i="1" s="1"/>
  <c r="L2138" i="1"/>
  <c r="N2138" i="1" s="1"/>
  <c r="L2145" i="1"/>
  <c r="M2145" i="1" s="1"/>
  <c r="L2144" i="1"/>
  <c r="L2128" i="1"/>
  <c r="L2120" i="1"/>
  <c r="L2104" i="1"/>
  <c r="L2096" i="1"/>
  <c r="L2088" i="1"/>
  <c r="L2080" i="1"/>
  <c r="L2064" i="1"/>
  <c r="L2056" i="1"/>
  <c r="L2040" i="1"/>
  <c r="L2032" i="1"/>
  <c r="L2024" i="1"/>
  <c r="L2016" i="1"/>
  <c r="L2000" i="1"/>
  <c r="L1992" i="1"/>
  <c r="L1976" i="1"/>
  <c r="L1968" i="1"/>
  <c r="L1960" i="1"/>
  <c r="L1952" i="1"/>
  <c r="L1936" i="1"/>
  <c r="L1928" i="1"/>
  <c r="L1912" i="1"/>
  <c r="L1904" i="1"/>
  <c r="L1896" i="1"/>
  <c r="L1888" i="1"/>
  <c r="L1872" i="1"/>
  <c r="L1864" i="1"/>
  <c r="L1848" i="1"/>
  <c r="L1840" i="1"/>
  <c r="L1832" i="1"/>
  <c r="L1824" i="1"/>
  <c r="L1808" i="1"/>
  <c r="L1800" i="1"/>
  <c r="L1784" i="1"/>
  <c r="L1776" i="1"/>
  <c r="L1768" i="1"/>
  <c r="L1760" i="1"/>
  <c r="L1744" i="1"/>
  <c r="L1736" i="1"/>
  <c r="L1720" i="1"/>
  <c r="L1712" i="1"/>
  <c r="L1704" i="1"/>
  <c r="L1696" i="1"/>
  <c r="L1680" i="1"/>
  <c r="L1672" i="1"/>
  <c r="L1656" i="1"/>
  <c r="L1648" i="1"/>
  <c r="L1640" i="1"/>
  <c r="L1632" i="1"/>
  <c r="L1616" i="1"/>
  <c r="L1608" i="1"/>
  <c r="L1592" i="1"/>
  <c r="L1584" i="1"/>
  <c r="L1576" i="1"/>
  <c r="L1568" i="1"/>
  <c r="L1552" i="1"/>
  <c r="L1544" i="1"/>
  <c r="L1528" i="1"/>
  <c r="L1520" i="1"/>
  <c r="L1512" i="1"/>
  <c r="L1504" i="1"/>
  <c r="L1488" i="1"/>
  <c r="L1480" i="1"/>
  <c r="L1464" i="1"/>
  <c r="L2143" i="1"/>
  <c r="L2135" i="1"/>
  <c r="L2127" i="1"/>
  <c r="L2119" i="1"/>
  <c r="L2111" i="1"/>
  <c r="L2103" i="1"/>
  <c r="L2095" i="1"/>
  <c r="L2087" i="1"/>
  <c r="L2079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L1951" i="1"/>
  <c r="L1943" i="1"/>
  <c r="L1935" i="1"/>
  <c r="L1927" i="1"/>
  <c r="L1919" i="1"/>
  <c r="L1911" i="1"/>
  <c r="L1903" i="1"/>
  <c r="L1895" i="1"/>
  <c r="L1887" i="1"/>
  <c r="L1879" i="1"/>
  <c r="L1871" i="1"/>
  <c r="L1863" i="1"/>
  <c r="L1855" i="1"/>
  <c r="L1847" i="1"/>
  <c r="L1839" i="1"/>
  <c r="L1831" i="1"/>
  <c r="L1823" i="1"/>
  <c r="L1815" i="1"/>
  <c r="L1807" i="1"/>
  <c r="L1799" i="1"/>
  <c r="L1791" i="1"/>
  <c r="L1783" i="1"/>
  <c r="L1775" i="1"/>
  <c r="L1767" i="1"/>
  <c r="L1759" i="1"/>
  <c r="L1751" i="1"/>
  <c r="L1743" i="1"/>
  <c r="L1735" i="1"/>
  <c r="L1727" i="1"/>
  <c r="L1719" i="1"/>
  <c r="L1711" i="1"/>
  <c r="L1703" i="1"/>
  <c r="L1695" i="1"/>
  <c r="L1687" i="1"/>
  <c r="L1679" i="1"/>
  <c r="L1671" i="1"/>
  <c r="L1663" i="1"/>
  <c r="L1655" i="1"/>
  <c r="L1647" i="1"/>
  <c r="L1639" i="1"/>
  <c r="L1631" i="1"/>
  <c r="L1623" i="1"/>
  <c r="L1615" i="1"/>
  <c r="L1607" i="1"/>
  <c r="L1599" i="1"/>
  <c r="L1591" i="1"/>
  <c r="L1583" i="1"/>
  <c r="L1575" i="1"/>
  <c r="L1567" i="1"/>
  <c r="L1559" i="1"/>
  <c r="L1551" i="1"/>
  <c r="L1543" i="1"/>
  <c r="L1535" i="1"/>
  <c r="L1527" i="1"/>
  <c r="L1519" i="1"/>
  <c r="L1511" i="1"/>
  <c r="L1503" i="1"/>
  <c r="L1495" i="1"/>
  <c r="L1487" i="1"/>
  <c r="L1479" i="1"/>
  <c r="L1471" i="1"/>
  <c r="L1463" i="1"/>
  <c r="L1455" i="1"/>
  <c r="L1447" i="1"/>
  <c r="L1439" i="1"/>
  <c r="L1431" i="1"/>
  <c r="L1423" i="1"/>
  <c r="L1415" i="1"/>
  <c r="L1407" i="1"/>
  <c r="L1399" i="1"/>
  <c r="L1391" i="1"/>
  <c r="L1383" i="1"/>
  <c r="L1375" i="1"/>
  <c r="L1367" i="1"/>
  <c r="L1359" i="1"/>
  <c r="L1351" i="1"/>
  <c r="L1343" i="1"/>
  <c r="L1335" i="1"/>
  <c r="L1327" i="1"/>
  <c r="L1319" i="1"/>
  <c r="L1311" i="1"/>
  <c r="L1303" i="1"/>
  <c r="L1295" i="1"/>
  <c r="L1287" i="1"/>
  <c r="L1279" i="1"/>
  <c r="L1271" i="1"/>
  <c r="L1263" i="1"/>
  <c r="L1255" i="1"/>
  <c r="L1247" i="1"/>
  <c r="L1239" i="1"/>
  <c r="L1231" i="1"/>
  <c r="L1223" i="1"/>
  <c r="L1215" i="1"/>
  <c r="L1207" i="1"/>
  <c r="L1199" i="1"/>
  <c r="L1191" i="1"/>
  <c r="L1183" i="1"/>
  <c r="L1175" i="1"/>
  <c r="L2142" i="1"/>
  <c r="L2134" i="1"/>
  <c r="L2126" i="1"/>
  <c r="L2118" i="1"/>
  <c r="L2102" i="1"/>
  <c r="L2086" i="1"/>
  <c r="L2078" i="1"/>
  <c r="L2070" i="1"/>
  <c r="L2062" i="1"/>
  <c r="L2054" i="1"/>
  <c r="L2038" i="1"/>
  <c r="L2022" i="1"/>
  <c r="L2014" i="1"/>
  <c r="L2006" i="1"/>
  <c r="L1998" i="1"/>
  <c r="L1990" i="1"/>
  <c r="L1974" i="1"/>
  <c r="L1958" i="1"/>
  <c r="L1950" i="1"/>
  <c r="L1942" i="1"/>
  <c r="L1934" i="1"/>
  <c r="L1926" i="1"/>
  <c r="L1910" i="1"/>
  <c r="L1894" i="1"/>
  <c r="L1886" i="1"/>
  <c r="L1878" i="1"/>
  <c r="L1870" i="1"/>
  <c r="L1862" i="1"/>
  <c r="L1846" i="1"/>
  <c r="L1830" i="1"/>
  <c r="L1822" i="1"/>
  <c r="L1814" i="1"/>
  <c r="L1806" i="1"/>
  <c r="L1798" i="1"/>
  <c r="L1782" i="1"/>
  <c r="L1766" i="1"/>
  <c r="L1758" i="1"/>
  <c r="L1750" i="1"/>
  <c r="L1742" i="1"/>
  <c r="L1734" i="1"/>
  <c r="L1718" i="1"/>
  <c r="L1702" i="1"/>
  <c r="L1694" i="1"/>
  <c r="L1686" i="1"/>
  <c r="L1678" i="1"/>
  <c r="L1670" i="1"/>
  <c r="L1654" i="1"/>
  <c r="L1638" i="1"/>
  <c r="L1630" i="1"/>
  <c r="L1622" i="1"/>
  <c r="L1614" i="1"/>
  <c r="L1606" i="1"/>
  <c r="L1590" i="1"/>
  <c r="L1574" i="1"/>
  <c r="L1566" i="1"/>
  <c r="L1558" i="1"/>
  <c r="L1550" i="1"/>
  <c r="L1542" i="1"/>
  <c r="L1526" i="1"/>
  <c r="L1510" i="1"/>
  <c r="L1502" i="1"/>
  <c r="L1494" i="1"/>
  <c r="L1486" i="1"/>
  <c r="L1478" i="1"/>
  <c r="L1462" i="1"/>
  <c r="L2141" i="1"/>
  <c r="L2133" i="1"/>
  <c r="L2125" i="1"/>
  <c r="L2117" i="1"/>
  <c r="L2109" i="1"/>
  <c r="L2101" i="1"/>
  <c r="L2085" i="1"/>
  <c r="L2069" i="1"/>
  <c r="L2061" i="1"/>
  <c r="L2053" i="1"/>
  <c r="L2045" i="1"/>
  <c r="L2037" i="1"/>
  <c r="L2021" i="1"/>
  <c r="L2005" i="1"/>
  <c r="L1997" i="1"/>
  <c r="L1989" i="1"/>
  <c r="L1981" i="1"/>
  <c r="L1973" i="1"/>
  <c r="L1957" i="1"/>
  <c r="L1941" i="1"/>
  <c r="L1933" i="1"/>
  <c r="L1925" i="1"/>
  <c r="L1917" i="1"/>
  <c r="L1909" i="1"/>
  <c r="L1893" i="1"/>
  <c r="L1877" i="1"/>
  <c r="L1869" i="1"/>
  <c r="L1861" i="1"/>
  <c r="L1853" i="1"/>
  <c r="L1845" i="1"/>
  <c r="L1829" i="1"/>
  <c r="L1813" i="1"/>
  <c r="L1805" i="1"/>
  <c r="L1789" i="1"/>
  <c r="L1781" i="1"/>
  <c r="L1765" i="1"/>
  <c r="L1749" i="1"/>
  <c r="L1741" i="1"/>
  <c r="L1733" i="1"/>
  <c r="L1725" i="1"/>
  <c r="L1717" i="1"/>
  <c r="L1701" i="1"/>
  <c r="L1685" i="1"/>
  <c r="L1677" i="1"/>
  <c r="L1669" i="1"/>
  <c r="L1661" i="1"/>
  <c r="L1653" i="1"/>
  <c r="L1637" i="1"/>
  <c r="L1621" i="1"/>
  <c r="L1613" i="1"/>
  <c r="L1605" i="1"/>
  <c r="L1597" i="1"/>
  <c r="L1589" i="1"/>
  <c r="L1573" i="1"/>
  <c r="L1557" i="1"/>
  <c r="L1549" i="1"/>
  <c r="L1541" i="1"/>
  <c r="L1533" i="1"/>
  <c r="L1525" i="1"/>
  <c r="L1509" i="1"/>
  <c r="L1493" i="1"/>
  <c r="L1485" i="1"/>
  <c r="L1477" i="1"/>
  <c r="L1469" i="1"/>
  <c r="L1461" i="1"/>
  <c r="L1445" i="1"/>
  <c r="L1429" i="1"/>
  <c r="L1421" i="1"/>
  <c r="L1413" i="1"/>
  <c r="L1405" i="1"/>
  <c r="L1397" i="1"/>
  <c r="L1381" i="1"/>
  <c r="L1357" i="1"/>
  <c r="L1349" i="1"/>
  <c r="L1341" i="1"/>
  <c r="L1333" i="1"/>
  <c r="L1317" i="1"/>
  <c r="L1301" i="1"/>
  <c r="L1293" i="1"/>
  <c r="L1285" i="1"/>
  <c r="L1277" i="1"/>
  <c r="L1269" i="1"/>
  <c r="L2140" i="1"/>
  <c r="L2132" i="1"/>
  <c r="L2124" i="1"/>
  <c r="L2100" i="1"/>
  <c r="L2092" i="1"/>
  <c r="L2084" i="1"/>
  <c r="L2076" i="1"/>
  <c r="L2068" i="1"/>
  <c r="L2060" i="1"/>
  <c r="L2036" i="1"/>
  <c r="L2028" i="1"/>
  <c r="L2020" i="1"/>
  <c r="L2012" i="1"/>
  <c r="L2004" i="1"/>
  <c r="L1996" i="1"/>
  <c r="L1972" i="1"/>
  <c r="L1964" i="1"/>
  <c r="L1956" i="1"/>
  <c r="L1948" i="1"/>
  <c r="L1940" i="1"/>
  <c r="L1932" i="1"/>
  <c r="L1908" i="1"/>
  <c r="L1900" i="1"/>
  <c r="L1892" i="1"/>
  <c r="L1884" i="1"/>
  <c r="L1876" i="1"/>
  <c r="L1868" i="1"/>
  <c r="L1844" i="1"/>
  <c r="L1836" i="1"/>
  <c r="L1828" i="1"/>
  <c r="L1820" i="1"/>
  <c r="L1812" i="1"/>
  <c r="L1804" i="1"/>
  <c r="L1780" i="1"/>
  <c r="L1772" i="1"/>
  <c r="L1764" i="1"/>
  <c r="L1756" i="1"/>
  <c r="L1748" i="1"/>
  <c r="L1740" i="1"/>
  <c r="L1716" i="1"/>
  <c r="L1708" i="1"/>
  <c r="L1700" i="1"/>
  <c r="L1692" i="1"/>
  <c r="L1684" i="1"/>
  <c r="L1676" i="1"/>
  <c r="L1652" i="1"/>
  <c r="L1644" i="1"/>
  <c r="L1636" i="1"/>
  <c r="L1628" i="1"/>
  <c r="L1620" i="1"/>
  <c r="L1612" i="1"/>
  <c r="L1588" i="1"/>
  <c r="L1580" i="1"/>
  <c r="L1572" i="1"/>
  <c r="L1564" i="1"/>
  <c r="L1556" i="1"/>
  <c r="L1548" i="1"/>
  <c r="L1524" i="1"/>
  <c r="L1516" i="1"/>
  <c r="L1508" i="1"/>
  <c r="L1500" i="1"/>
  <c r="L1492" i="1"/>
  <c r="L1484" i="1"/>
  <c r="L1460" i="1"/>
  <c r="L1452" i="1"/>
  <c r="L1444" i="1"/>
  <c r="L1436" i="1"/>
  <c r="L1428" i="1"/>
  <c r="L1420" i="1"/>
  <c r="L1396" i="1"/>
  <c r="L1388" i="1"/>
  <c r="L1380" i="1"/>
  <c r="L1372" i="1"/>
  <c r="L1364" i="1"/>
  <c r="L1356" i="1"/>
  <c r="L1332" i="1"/>
  <c r="L1316" i="1"/>
  <c r="L1308" i="1"/>
  <c r="L1300" i="1"/>
  <c r="L2147" i="1"/>
  <c r="L2139" i="1"/>
  <c r="L2131" i="1"/>
  <c r="L2123" i="1"/>
  <c r="L2115" i="1"/>
  <c r="L2107" i="1"/>
  <c r="L2083" i="1"/>
  <c r="L2067" i="1"/>
  <c r="L2059" i="1"/>
  <c r="L2051" i="1"/>
  <c r="L2043" i="1"/>
  <c r="L2019" i="1"/>
  <c r="L2003" i="1"/>
  <c r="L1995" i="1"/>
  <c r="L1987" i="1"/>
  <c r="L1979" i="1"/>
  <c r="L1955" i="1"/>
  <c r="L1939" i="1"/>
  <c r="L1931" i="1"/>
  <c r="L1923" i="1"/>
  <c r="L1915" i="1"/>
  <c r="L1891" i="1"/>
  <c r="L1875" i="1"/>
  <c r="L1867" i="1"/>
  <c r="L1284" i="1"/>
  <c r="L1268" i="1"/>
  <c r="L1252" i="1"/>
  <c r="L1244" i="1"/>
  <c r="L1236" i="1"/>
  <c r="L1228" i="1"/>
  <c r="L1220" i="1"/>
  <c r="L1204" i="1"/>
  <c r="L1859" i="1"/>
  <c r="L1851" i="1"/>
  <c r="L1827" i="1"/>
  <c r="L1811" i="1"/>
  <c r="L1803" i="1"/>
  <c r="L1795" i="1"/>
  <c r="L1787" i="1"/>
  <c r="L1763" i="1"/>
  <c r="L1747" i="1"/>
  <c r="L1739" i="1"/>
  <c r="L1731" i="1"/>
  <c r="L1723" i="1"/>
  <c r="L1699" i="1"/>
  <c r="L1683" i="1"/>
  <c r="L1675" i="1"/>
  <c r="L1667" i="1"/>
  <c r="L1659" i="1"/>
  <c r="L1635" i="1"/>
  <c r="L1619" i="1"/>
  <c r="L1611" i="1"/>
  <c r="L1603" i="1"/>
  <c r="L1595" i="1"/>
  <c r="L1571" i="1"/>
  <c r="L1555" i="1"/>
  <c r="L1547" i="1"/>
  <c r="L1539" i="1"/>
  <c r="L1531" i="1"/>
  <c r="L1507" i="1"/>
  <c r="L1491" i="1"/>
  <c r="L1483" i="1"/>
  <c r="L1475" i="1"/>
  <c r="L1467" i="1"/>
  <c r="L1443" i="1"/>
  <c r="L1427" i="1"/>
  <c r="L1419" i="1"/>
  <c r="L1411" i="1"/>
  <c r="L1403" i="1"/>
  <c r="L1379" i="1"/>
  <c r="L1363" i="1"/>
  <c r="L1355" i="1"/>
  <c r="L1347" i="1"/>
  <c r="L1339" i="1"/>
  <c r="L1315" i="1"/>
  <c r="L1299" i="1"/>
  <c r="L1291" i="1"/>
  <c r="L1283" i="1"/>
  <c r="L1275" i="1"/>
  <c r="L1402" i="1"/>
  <c r="O1402" i="1" s="1"/>
  <c r="L1394" i="1"/>
  <c r="N1394" i="1" s="1"/>
  <c r="L1386" i="1"/>
  <c r="N1386" i="1" s="1"/>
  <c r="L1362" i="1"/>
  <c r="L1346" i="1"/>
  <c r="N1346" i="1" s="1"/>
  <c r="L1338" i="1"/>
  <c r="M1338" i="1" s="1"/>
  <c r="L1330" i="1"/>
  <c r="N1330" i="1" s="1"/>
  <c r="L1322" i="1"/>
  <c r="N1322" i="1" s="1"/>
  <c r="L1298" i="1"/>
  <c r="L1266" i="1"/>
  <c r="N1266" i="1" s="1"/>
  <c r="L1250" i="1"/>
  <c r="N1250" i="1" s="1"/>
  <c r="L1242" i="1"/>
  <c r="N1242" i="1" s="1"/>
  <c r="L1234" i="1"/>
  <c r="O1234" i="1" s="1"/>
  <c r="L1226" i="1"/>
  <c r="L1202" i="1"/>
  <c r="N1202" i="1" s="1"/>
  <c r="L1186" i="1"/>
  <c r="N1186" i="1" s="1"/>
  <c r="L1178" i="1"/>
  <c r="N1178" i="1" s="1"/>
  <c r="L1170" i="1"/>
  <c r="L1162" i="1"/>
  <c r="P1162" i="1" s="1"/>
  <c r="L1138" i="1"/>
  <c r="N1138" i="1" s="1"/>
  <c r="L1122" i="1"/>
  <c r="N1122" i="1" s="1"/>
  <c r="L1114" i="1"/>
  <c r="N1114" i="1" s="1"/>
  <c r="L1106" i="1"/>
  <c r="O1106" i="1" s="1"/>
  <c r="L1098" i="1"/>
  <c r="L1074" i="1"/>
  <c r="N1074" i="1" s="1"/>
  <c r="L1058" i="1"/>
  <c r="N1058" i="1" s="1"/>
  <c r="L1050" i="1"/>
  <c r="N1050" i="1" s="1"/>
  <c r="L1042" i="1"/>
  <c r="L1034" i="1"/>
  <c r="P1034" i="1" s="1"/>
  <c r="L1010" i="1"/>
  <c r="N1010" i="1" s="1"/>
  <c r="L994" i="1"/>
  <c r="N994" i="1" s="1"/>
  <c r="L986" i="1"/>
  <c r="N986" i="1" s="1"/>
  <c r="L978" i="1"/>
  <c r="O978" i="1" s="1"/>
  <c r="L970" i="1"/>
  <c r="L946" i="1"/>
  <c r="N946" i="1" s="1"/>
  <c r="L930" i="1"/>
  <c r="N930" i="1" s="1"/>
  <c r="L922" i="1"/>
  <c r="N922" i="1" s="1"/>
  <c r="L914" i="1"/>
  <c r="O914" i="1" s="1"/>
  <c r="L906" i="1"/>
  <c r="P906" i="1" s="1"/>
  <c r="L882" i="1"/>
  <c r="N882" i="1" s="1"/>
  <c r="L866" i="1"/>
  <c r="N866" i="1" s="1"/>
  <c r="L858" i="1"/>
  <c r="N858" i="1" s="1"/>
  <c r="L850" i="1"/>
  <c r="L842" i="1"/>
  <c r="L818" i="1"/>
  <c r="N818" i="1" s="1"/>
  <c r="L802" i="1"/>
  <c r="N802" i="1" s="1"/>
  <c r="L794" i="1"/>
  <c r="N794" i="1" s="1"/>
  <c r="L786" i="1"/>
  <c r="O786" i="1" s="1"/>
  <c r="L778" i="1"/>
  <c r="P778" i="1" s="1"/>
  <c r="L754" i="1"/>
  <c r="N754" i="1" s="1"/>
  <c r="L738" i="1"/>
  <c r="N738" i="1" s="1"/>
  <c r="L730" i="1"/>
  <c r="N730" i="1" s="1"/>
  <c r="L722" i="1"/>
  <c r="O722" i="1" s="1"/>
  <c r="L714" i="1"/>
  <c r="P714" i="1" s="1"/>
  <c r="L690" i="1"/>
  <c r="N690" i="1" s="1"/>
  <c r="L674" i="1"/>
  <c r="N674" i="1" s="1"/>
  <c r="L666" i="1"/>
  <c r="N666" i="1" s="1"/>
  <c r="L658" i="1"/>
  <c r="O658" i="1" s="1"/>
  <c r="L650" i="1"/>
  <c r="L626" i="1"/>
  <c r="L610" i="1"/>
  <c r="N610" i="1" s="1"/>
  <c r="L602" i="1"/>
  <c r="N602" i="1" s="1"/>
  <c r="L594" i="1"/>
  <c r="O594" i="1" s="1"/>
  <c r="L586" i="1"/>
  <c r="M586" i="1" s="1"/>
  <c r="L562" i="1"/>
  <c r="L546" i="1"/>
  <c r="L538" i="1"/>
  <c r="L530" i="1"/>
  <c r="L522" i="1"/>
  <c r="M522" i="1" s="1"/>
  <c r="L498" i="1"/>
  <c r="N498" i="1" s="1"/>
  <c r="L482" i="1"/>
  <c r="L474" i="1"/>
  <c r="L466" i="1"/>
  <c r="N466" i="1" s="1"/>
  <c r="L458" i="1"/>
  <c r="O458" i="1" s="1"/>
  <c r="L434" i="1"/>
  <c r="L418" i="1"/>
  <c r="L410" i="1"/>
  <c r="P410" i="1" s="1"/>
  <c r="L402" i="1"/>
  <c r="L394" i="1"/>
  <c r="P394" i="1" s="1"/>
  <c r="L370" i="1"/>
  <c r="L354" i="1"/>
  <c r="L346" i="1"/>
  <c r="L338" i="1"/>
  <c r="L330" i="1"/>
  <c r="M330" i="1" s="1"/>
  <c r="L306" i="1"/>
  <c r="P306" i="1" s="1"/>
  <c r="L290" i="1"/>
  <c r="O290" i="1" s="1"/>
  <c r="L282" i="1"/>
  <c r="L274" i="1"/>
  <c r="O274" i="1" s="1"/>
  <c r="L266" i="1"/>
  <c r="N266" i="1" s="1"/>
  <c r="L242" i="1"/>
  <c r="L226" i="1"/>
  <c r="L218" i="1"/>
  <c r="L210" i="1"/>
  <c r="M210" i="1" s="1"/>
  <c r="L202" i="1"/>
  <c r="N202" i="1" s="1"/>
  <c r="L178" i="1"/>
  <c r="L162" i="1"/>
  <c r="L154" i="1"/>
  <c r="L146" i="1"/>
  <c r="M146" i="1" s="1"/>
  <c r="L138" i="1"/>
  <c r="N138" i="1" s="1"/>
  <c r="L114" i="1"/>
  <c r="L98" i="1"/>
  <c r="M98" i="1" s="1"/>
  <c r="L90" i="1"/>
  <c r="P90" i="1" s="1"/>
  <c r="L82" i="1"/>
  <c r="M82" i="1" s="1"/>
  <c r="L74" i="1"/>
  <c r="M74" i="1" s="1"/>
  <c r="L50" i="1"/>
  <c r="L34" i="1"/>
  <c r="L26" i="1"/>
  <c r="L18" i="1"/>
  <c r="M18" i="1" s="1"/>
  <c r="L10" i="1"/>
  <c r="M10" i="1" s="1"/>
  <c r="L1177" i="1"/>
  <c r="L1169" i="1"/>
  <c r="L1145" i="1"/>
  <c r="L1129" i="1"/>
  <c r="O1129" i="1" s="1"/>
  <c r="L1121" i="1"/>
  <c r="O1121" i="1" s="1"/>
  <c r="L1113" i="1"/>
  <c r="L1105" i="1"/>
  <c r="L1081" i="1"/>
  <c r="P1081" i="1" s="1"/>
  <c r="L1065" i="1"/>
  <c r="O1065" i="1" s="1"/>
  <c r="L1057" i="1"/>
  <c r="O1057" i="1" s="1"/>
  <c r="L1049" i="1"/>
  <c r="L1041" i="1"/>
  <c r="L1017" i="1"/>
  <c r="L1001" i="1"/>
  <c r="O1001" i="1" s="1"/>
  <c r="L993" i="1"/>
  <c r="O993" i="1" s="1"/>
  <c r="L985" i="1"/>
  <c r="L977" i="1"/>
  <c r="L953" i="1"/>
  <c r="L937" i="1"/>
  <c r="P937" i="1" s="1"/>
  <c r="L929" i="1"/>
  <c r="L921" i="1"/>
  <c r="L913" i="1"/>
  <c r="L889" i="1"/>
  <c r="L873" i="1"/>
  <c r="P873" i="1" s="1"/>
  <c r="L865" i="1"/>
  <c r="P865" i="1" s="1"/>
  <c r="L857" i="1"/>
  <c r="L849" i="1"/>
  <c r="L825" i="1"/>
  <c r="L809" i="1"/>
  <c r="L801" i="1"/>
  <c r="L793" i="1"/>
  <c r="L785" i="1"/>
  <c r="L761" i="1"/>
  <c r="L745" i="1"/>
  <c r="L737" i="1"/>
  <c r="L729" i="1"/>
  <c r="L721" i="1"/>
  <c r="L697" i="1"/>
  <c r="L681" i="1"/>
  <c r="L673" i="1"/>
  <c r="O673" i="1" s="1"/>
  <c r="L665" i="1"/>
  <c r="L657" i="1"/>
  <c r="L633" i="1"/>
  <c r="L617" i="1"/>
  <c r="O617" i="1" s="1"/>
  <c r="L609" i="1"/>
  <c r="O609" i="1" s="1"/>
  <c r="L601" i="1"/>
  <c r="L593" i="1"/>
  <c r="L569" i="1"/>
  <c r="P569" i="1" s="1"/>
  <c r="L553" i="1"/>
  <c r="O553" i="1" s="1"/>
  <c r="L545" i="1"/>
  <c r="O545" i="1" s="1"/>
  <c r="L537" i="1"/>
  <c r="L529" i="1"/>
  <c r="L505" i="1"/>
  <c r="L489" i="1"/>
  <c r="L481" i="1"/>
  <c r="L473" i="1"/>
  <c r="L465" i="1"/>
  <c r="L441" i="1"/>
  <c r="L425" i="1"/>
  <c r="P425" i="1" s="1"/>
  <c r="L417" i="1"/>
  <c r="L409" i="1"/>
  <c r="L401" i="1"/>
  <c r="L377" i="1"/>
  <c r="L361" i="1"/>
  <c r="O361" i="1" s="1"/>
  <c r="L353" i="1"/>
  <c r="O353" i="1" s="1"/>
  <c r="L345" i="1"/>
  <c r="L337" i="1"/>
  <c r="L313" i="1"/>
  <c r="L297" i="1"/>
  <c r="L289" i="1"/>
  <c r="O289" i="1" s="1"/>
  <c r="L281" i="1"/>
  <c r="L273" i="1"/>
  <c r="L249" i="1"/>
  <c r="O249" i="1" s="1"/>
  <c r="L233" i="1"/>
  <c r="O233" i="1" s="1"/>
  <c r="L225" i="1"/>
  <c r="O225" i="1" s="1"/>
  <c r="L217" i="1"/>
  <c r="L209" i="1"/>
  <c r="L185" i="1"/>
  <c r="L169" i="1"/>
  <c r="L161" i="1"/>
  <c r="L153" i="1"/>
  <c r="L145" i="1"/>
  <c r="L121" i="1"/>
  <c r="L105" i="1"/>
  <c r="L97" i="1"/>
  <c r="O97" i="1" s="1"/>
  <c r="L89" i="1"/>
  <c r="L81" i="1"/>
  <c r="L57" i="1"/>
  <c r="P57" i="1" s="1"/>
  <c r="L41" i="1"/>
  <c r="P41" i="1" s="1"/>
  <c r="L33" i="1"/>
  <c r="P33" i="1" s="1"/>
  <c r="L25" i="1"/>
  <c r="L17" i="1"/>
  <c r="L1456" i="1"/>
  <c r="L1448" i="1"/>
  <c r="L1440" i="1"/>
  <c r="L1432" i="1"/>
  <c r="L1424" i="1"/>
  <c r="L1416" i="1"/>
  <c r="L1408" i="1"/>
  <c r="L1400" i="1"/>
  <c r="L1384" i="1"/>
  <c r="L1376" i="1"/>
  <c r="L1368" i="1"/>
  <c r="L1360" i="1"/>
  <c r="L1336" i="1"/>
  <c r="L1320" i="1"/>
  <c r="L1312" i="1"/>
  <c r="L1304" i="1"/>
  <c r="L1296" i="1"/>
  <c r="L1272" i="1"/>
  <c r="L1256" i="1"/>
  <c r="L1248" i="1"/>
  <c r="L1240" i="1"/>
  <c r="L1232" i="1"/>
  <c r="L1208" i="1"/>
  <c r="L1192" i="1"/>
  <c r="L1184" i="1"/>
  <c r="L1176" i="1"/>
  <c r="L1168" i="1"/>
  <c r="L1144" i="1"/>
  <c r="L1128" i="1"/>
  <c r="L1120" i="1"/>
  <c r="L1112" i="1"/>
  <c r="L1104" i="1"/>
  <c r="L1080" i="1"/>
  <c r="L1064" i="1"/>
  <c r="L1056" i="1"/>
  <c r="L1048" i="1"/>
  <c r="L1040" i="1"/>
  <c r="L1016" i="1"/>
  <c r="L1000" i="1"/>
  <c r="L992" i="1"/>
  <c r="L984" i="1"/>
  <c r="L976" i="1"/>
  <c r="L952" i="1"/>
  <c r="L936" i="1"/>
  <c r="L928" i="1"/>
  <c r="L920" i="1"/>
  <c r="L912" i="1"/>
  <c r="L888" i="1"/>
  <c r="L872" i="1"/>
  <c r="L864" i="1"/>
  <c r="L856" i="1"/>
  <c r="L848" i="1"/>
  <c r="L824" i="1"/>
  <c r="L808" i="1"/>
  <c r="L800" i="1"/>
  <c r="L792" i="1"/>
  <c r="L784" i="1"/>
  <c r="L760" i="1"/>
  <c r="L744" i="1"/>
  <c r="L736" i="1"/>
  <c r="L728" i="1"/>
  <c r="L720" i="1"/>
  <c r="L696" i="1"/>
  <c r="L680" i="1"/>
  <c r="L672" i="1"/>
  <c r="L664" i="1"/>
  <c r="L656" i="1"/>
  <c r="L632" i="1"/>
  <c r="L616" i="1"/>
  <c r="L608" i="1"/>
  <c r="L600" i="1"/>
  <c r="L592" i="1"/>
  <c r="L568" i="1"/>
  <c r="L552" i="1"/>
  <c r="L544" i="1"/>
  <c r="L536" i="1"/>
  <c r="L528" i="1"/>
  <c r="L504" i="1"/>
  <c r="L488" i="1"/>
  <c r="L480" i="1"/>
  <c r="L472" i="1"/>
  <c r="L464" i="1"/>
  <c r="L440" i="1"/>
  <c r="L424" i="1"/>
  <c r="L416" i="1"/>
  <c r="L408" i="1"/>
  <c r="L400" i="1"/>
  <c r="L376" i="1"/>
  <c r="L360" i="1"/>
  <c r="L352" i="1"/>
  <c r="L344" i="1"/>
  <c r="L336" i="1"/>
  <c r="L312" i="1"/>
  <c r="L296" i="1"/>
  <c r="L288" i="1"/>
  <c r="L280" i="1"/>
  <c r="L272" i="1"/>
  <c r="L248" i="1"/>
  <c r="L232" i="1"/>
  <c r="L216" i="1"/>
  <c r="L208" i="1"/>
  <c r="L184" i="1"/>
  <c r="L168" i="1"/>
  <c r="L160" i="1"/>
  <c r="L152" i="1"/>
  <c r="L144" i="1"/>
  <c r="L120" i="1"/>
  <c r="L104" i="1"/>
  <c r="L96" i="1"/>
  <c r="L88" i="1"/>
  <c r="L80" i="1"/>
  <c r="L56" i="1"/>
  <c r="L40" i="1"/>
  <c r="L32" i="1"/>
  <c r="L24" i="1"/>
  <c r="L16" i="1"/>
  <c r="L207" i="1"/>
  <c r="L191" i="1"/>
  <c r="L183" i="1"/>
  <c r="L175" i="1"/>
  <c r="L167" i="1"/>
  <c r="L159" i="1"/>
  <c r="L143" i="1"/>
  <c r="L127" i="1"/>
  <c r="L119" i="1"/>
  <c r="L111" i="1"/>
  <c r="L103" i="1"/>
  <c r="L95" i="1"/>
  <c r="L79" i="1"/>
  <c r="L63" i="1"/>
  <c r="L55" i="1"/>
  <c r="L47" i="1"/>
  <c r="L39" i="1"/>
  <c r="L31" i="1"/>
  <c r="L15" i="1"/>
  <c r="L1198" i="1"/>
  <c r="L1190" i="1"/>
  <c r="L1182" i="1"/>
  <c r="L1174" i="1"/>
  <c r="L1166" i="1"/>
  <c r="L1150" i="1"/>
  <c r="L1134" i="1"/>
  <c r="L1126" i="1"/>
  <c r="L1118" i="1"/>
  <c r="L1110" i="1"/>
  <c r="L1102" i="1"/>
  <c r="L1086" i="1"/>
  <c r="L1070" i="1"/>
  <c r="L1062" i="1"/>
  <c r="L1054" i="1"/>
  <c r="L1046" i="1"/>
  <c r="L1038" i="1"/>
  <c r="L1022" i="1"/>
  <c r="L1006" i="1"/>
  <c r="L998" i="1"/>
  <c r="L990" i="1"/>
  <c r="L982" i="1"/>
  <c r="L974" i="1"/>
  <c r="L958" i="1"/>
  <c r="L942" i="1"/>
  <c r="L934" i="1"/>
  <c r="L926" i="1"/>
  <c r="L918" i="1"/>
  <c r="L910" i="1"/>
  <c r="L894" i="1"/>
  <c r="L878" i="1"/>
  <c r="L870" i="1"/>
  <c r="L862" i="1"/>
  <c r="L854" i="1"/>
  <c r="L846" i="1"/>
  <c r="L830" i="1"/>
  <c r="L814" i="1"/>
  <c r="L806" i="1"/>
  <c r="L798" i="1"/>
  <c r="L790" i="1"/>
  <c r="L782" i="1"/>
  <c r="L766" i="1"/>
  <c r="L750" i="1"/>
  <c r="L742" i="1"/>
  <c r="L734" i="1"/>
  <c r="L726" i="1"/>
  <c r="L718" i="1"/>
  <c r="L702" i="1"/>
  <c r="L686" i="1"/>
  <c r="L678" i="1"/>
  <c r="L670" i="1"/>
  <c r="L662" i="1"/>
  <c r="L654" i="1"/>
  <c r="L638" i="1"/>
  <c r="L622" i="1"/>
  <c r="L614" i="1"/>
  <c r="L606" i="1"/>
  <c r="L598" i="1"/>
  <c r="L590" i="1"/>
  <c r="L574" i="1"/>
  <c r="L558" i="1"/>
  <c r="L550" i="1"/>
  <c r="L542" i="1"/>
  <c r="L534" i="1"/>
  <c r="L526" i="1"/>
  <c r="L510" i="1"/>
  <c r="L494" i="1"/>
  <c r="L486" i="1"/>
  <c r="L478" i="1"/>
  <c r="L470" i="1"/>
  <c r="L462" i="1"/>
  <c r="L446" i="1"/>
  <c r="L430" i="1"/>
  <c r="L422" i="1"/>
  <c r="L414" i="1"/>
  <c r="L406" i="1"/>
  <c r="L398" i="1"/>
  <c r="L382" i="1"/>
  <c r="L366" i="1"/>
  <c r="L358" i="1"/>
  <c r="L350" i="1"/>
  <c r="L342" i="1"/>
  <c r="L334" i="1"/>
  <c r="L318" i="1"/>
  <c r="L302" i="1"/>
  <c r="L286" i="1"/>
  <c r="L278" i="1"/>
  <c r="L270" i="1"/>
  <c r="L254" i="1"/>
  <c r="L230" i="1"/>
  <c r="L222" i="1"/>
  <c r="L214" i="1"/>
  <c r="L206" i="1"/>
  <c r="L190" i="1"/>
  <c r="L166" i="1"/>
  <c r="L150" i="1"/>
  <c r="L142" i="1"/>
  <c r="L126" i="1"/>
  <c r="L102" i="1"/>
  <c r="L86" i="1"/>
  <c r="L78" i="1"/>
  <c r="L62" i="1"/>
  <c r="L38" i="1"/>
  <c r="L22" i="1"/>
  <c r="L14" i="1"/>
  <c r="L1261" i="1"/>
  <c r="L1253" i="1"/>
  <c r="L1237" i="1"/>
  <c r="L1229" i="1"/>
  <c r="L1221" i="1"/>
  <c r="L1213" i="1"/>
  <c r="L1197" i="1"/>
  <c r="L1189" i="1"/>
  <c r="L1173" i="1"/>
  <c r="L1165" i="1"/>
  <c r="L1157" i="1"/>
  <c r="L1149" i="1"/>
  <c r="L1133" i="1"/>
  <c r="L1125" i="1"/>
  <c r="L1109" i="1"/>
  <c r="L1101" i="1"/>
  <c r="L1093" i="1"/>
  <c r="L1085" i="1"/>
  <c r="L1069" i="1"/>
  <c r="L1061" i="1"/>
  <c r="L1045" i="1"/>
  <c r="L1037" i="1"/>
  <c r="L1029" i="1"/>
  <c r="L1021" i="1"/>
  <c r="L1005" i="1"/>
  <c r="L997" i="1"/>
  <c r="L981" i="1"/>
  <c r="L973" i="1"/>
  <c r="L965" i="1"/>
  <c r="L957" i="1"/>
  <c r="L941" i="1"/>
  <c r="L917" i="1"/>
  <c r="L909" i="1"/>
  <c r="L901" i="1"/>
  <c r="L893" i="1"/>
  <c r="L877" i="1"/>
  <c r="L869" i="1"/>
  <c r="L853" i="1"/>
  <c r="L845" i="1"/>
  <c r="L837" i="1"/>
  <c r="L829" i="1"/>
  <c r="L813" i="1"/>
  <c r="L805" i="1"/>
  <c r="L789" i="1"/>
  <c r="L781" i="1"/>
  <c r="L773" i="1"/>
  <c r="L765" i="1"/>
  <c r="L749" i="1"/>
  <c r="L741" i="1"/>
  <c r="L725" i="1"/>
  <c r="L709" i="1"/>
  <c r="L701" i="1"/>
  <c r="L685" i="1"/>
  <c r="L677" i="1"/>
  <c r="L661" i="1"/>
  <c r="L653" i="1"/>
  <c r="L645" i="1"/>
  <c r="L637" i="1"/>
  <c r="L621" i="1"/>
  <c r="L613" i="1"/>
  <c r="L597" i="1"/>
  <c r="L589" i="1"/>
  <c r="L581" i="1"/>
  <c r="L573" i="1"/>
  <c r="L557" i="1"/>
  <c r="L549" i="1"/>
  <c r="L533" i="1"/>
  <c r="L525" i="1"/>
  <c r="L517" i="1"/>
  <c r="L509" i="1"/>
  <c r="L493" i="1"/>
  <c r="L485" i="1"/>
  <c r="L469" i="1"/>
  <c r="L461" i="1"/>
  <c r="L453" i="1"/>
  <c r="L445" i="1"/>
  <c r="L429" i="1"/>
  <c r="L421" i="1"/>
  <c r="L405" i="1"/>
  <c r="L397" i="1"/>
  <c r="L389" i="1"/>
  <c r="L381" i="1"/>
  <c r="L365" i="1"/>
  <c r="L357" i="1"/>
  <c r="L341" i="1"/>
  <c r="L333" i="1"/>
  <c r="L325" i="1"/>
  <c r="L317" i="1"/>
  <c r="L301" i="1"/>
  <c r="L293" i="1"/>
  <c r="L277" i="1"/>
  <c r="L269" i="1"/>
  <c r="L261" i="1"/>
  <c r="L253" i="1"/>
  <c r="L237" i="1"/>
  <c r="L229" i="1"/>
  <c r="L213" i="1"/>
  <c r="L205" i="1"/>
  <c r="L189" i="1"/>
  <c r="L181" i="1"/>
  <c r="L173" i="1"/>
  <c r="L165" i="1"/>
  <c r="L141" i="1"/>
  <c r="L125" i="1"/>
  <c r="L117" i="1"/>
  <c r="L109" i="1"/>
  <c r="L101" i="1"/>
  <c r="L77" i="1"/>
  <c r="L61" i="1"/>
  <c r="L53" i="1"/>
  <c r="L45" i="1"/>
  <c r="L37" i="1"/>
  <c r="L13" i="1"/>
  <c r="X28" i="1"/>
  <c r="Y28" i="1" s="1"/>
  <c r="Y20" i="1"/>
  <c r="X20" i="1"/>
  <c r="X12" i="1"/>
  <c r="Y12" i="1" s="1"/>
  <c r="Y26" i="1"/>
  <c r="X32" i="1"/>
  <c r="Y32" i="1" s="1"/>
  <c r="X24" i="1"/>
  <c r="Y24" i="1" s="1"/>
  <c r="X16" i="1"/>
  <c r="Y16" i="1" s="1"/>
  <c r="X8" i="1"/>
  <c r="Y8" i="1" s="1"/>
  <c r="X29" i="1"/>
  <c r="Y29" i="1"/>
  <c r="X21" i="1"/>
  <c r="Y21" i="1"/>
  <c r="X13" i="1"/>
  <c r="Y13" i="1" s="1"/>
  <c r="X5" i="1"/>
  <c r="Y5" i="1" s="1"/>
  <c r="Y30" i="1"/>
  <c r="Y22" i="1"/>
  <c r="Y14" i="1"/>
  <c r="Y6" i="1"/>
  <c r="N626" i="1"/>
  <c r="M626" i="1"/>
  <c r="N594" i="1"/>
  <c r="N562" i="1"/>
  <c r="M562" i="1"/>
  <c r="N546" i="1"/>
  <c r="M546" i="1"/>
  <c r="N538" i="1"/>
  <c r="M538" i="1"/>
  <c r="N482" i="1"/>
  <c r="M482" i="1"/>
  <c r="N474" i="1"/>
  <c r="M474" i="1"/>
  <c r="N434" i="1"/>
  <c r="M434" i="1"/>
  <c r="N418" i="1"/>
  <c r="M418" i="1"/>
  <c r="N370" i="1"/>
  <c r="M370" i="1"/>
  <c r="N354" i="1"/>
  <c r="M354" i="1"/>
  <c r="N346" i="1"/>
  <c r="M346" i="1"/>
  <c r="N282" i="1"/>
  <c r="M282" i="1"/>
  <c r="N274" i="1"/>
  <c r="N242" i="1"/>
  <c r="M242" i="1"/>
  <c r="N226" i="1"/>
  <c r="M226" i="1"/>
  <c r="N218" i="1"/>
  <c r="M218" i="1"/>
  <c r="N178" i="1"/>
  <c r="M178" i="1"/>
  <c r="N162" i="1"/>
  <c r="M162" i="1"/>
  <c r="N154" i="1"/>
  <c r="M154" i="1"/>
  <c r="N146" i="1"/>
  <c r="N114" i="1"/>
  <c r="M114" i="1"/>
  <c r="N98" i="1"/>
  <c r="N82" i="1"/>
  <c r="N50" i="1"/>
  <c r="M50" i="1"/>
  <c r="N34" i="1"/>
  <c r="M34" i="1"/>
  <c r="N26" i="1"/>
  <c r="M26" i="1"/>
  <c r="M2146" i="1"/>
  <c r="M2138" i="1"/>
  <c r="M1394" i="1"/>
  <c r="M1386" i="1"/>
  <c r="M1330" i="1"/>
  <c r="M1322" i="1"/>
  <c r="M1266" i="1"/>
  <c r="M1250" i="1"/>
  <c r="M1242" i="1"/>
  <c r="M1202" i="1"/>
  <c r="M1186" i="1"/>
  <c r="M1178" i="1"/>
  <c r="M1138" i="1"/>
  <c r="M1114" i="1"/>
  <c r="M1106" i="1"/>
  <c r="M1074" i="1"/>
  <c r="M1058" i="1"/>
  <c r="M1050" i="1"/>
  <c r="M1042" i="1"/>
  <c r="M994" i="1"/>
  <c r="M986" i="1"/>
  <c r="M946" i="1"/>
  <c r="M930" i="1"/>
  <c r="M882" i="1"/>
  <c r="M866" i="1"/>
  <c r="M858" i="1"/>
  <c r="M794" i="1"/>
  <c r="M754" i="1"/>
  <c r="M738" i="1"/>
  <c r="M730" i="1"/>
  <c r="M690" i="1"/>
  <c r="M674" i="1"/>
  <c r="M666" i="1"/>
  <c r="P1017" i="1"/>
  <c r="P809" i="1"/>
  <c r="P929" i="1"/>
  <c r="P1145" i="1"/>
  <c r="P633" i="1"/>
  <c r="P505" i="1"/>
  <c r="P185" i="1"/>
  <c r="O105" i="1"/>
  <c r="P697" i="1"/>
  <c r="P761" i="1"/>
  <c r="P441" i="1"/>
  <c r="O825" i="1"/>
  <c r="P2146" i="1"/>
  <c r="O2146" i="1"/>
  <c r="P2138" i="1"/>
  <c r="O2138" i="1"/>
  <c r="P1394" i="1"/>
  <c r="O1394" i="1"/>
  <c r="P1386" i="1"/>
  <c r="O1386" i="1"/>
  <c r="P1330" i="1"/>
  <c r="O1330" i="1"/>
  <c r="P1322" i="1"/>
  <c r="O1322" i="1"/>
  <c r="P1266" i="1"/>
  <c r="O1266" i="1"/>
  <c r="P1250" i="1"/>
  <c r="O1250" i="1"/>
  <c r="P1242" i="1"/>
  <c r="O1242" i="1"/>
  <c r="P1202" i="1"/>
  <c r="O1202" i="1"/>
  <c r="P1186" i="1"/>
  <c r="O1186" i="1"/>
  <c r="P1178" i="1"/>
  <c r="O1178" i="1"/>
  <c r="P1138" i="1"/>
  <c r="O1138" i="1"/>
  <c r="P1074" i="1"/>
  <c r="O1074" i="1"/>
  <c r="P1058" i="1"/>
  <c r="O1058" i="1"/>
  <c r="P1050" i="1"/>
  <c r="O1050" i="1"/>
  <c r="P994" i="1"/>
  <c r="O994" i="1"/>
  <c r="P986" i="1"/>
  <c r="O986" i="1"/>
  <c r="P946" i="1"/>
  <c r="O946" i="1"/>
  <c r="P930" i="1"/>
  <c r="O930" i="1"/>
  <c r="P882" i="1"/>
  <c r="O882" i="1"/>
  <c r="P866" i="1"/>
  <c r="O866" i="1"/>
  <c r="P858" i="1"/>
  <c r="O858" i="1"/>
  <c r="P794" i="1"/>
  <c r="O794" i="1"/>
  <c r="P754" i="1"/>
  <c r="O754" i="1"/>
  <c r="P738" i="1"/>
  <c r="O738" i="1"/>
  <c r="P730" i="1"/>
  <c r="O730" i="1"/>
  <c r="P690" i="1"/>
  <c r="O690" i="1"/>
  <c r="P674" i="1"/>
  <c r="O674" i="1"/>
  <c r="P666" i="1"/>
  <c r="O666" i="1"/>
  <c r="P626" i="1"/>
  <c r="O626" i="1"/>
  <c r="O610" i="1"/>
  <c r="P562" i="1"/>
  <c r="O562" i="1"/>
  <c r="P546" i="1"/>
  <c r="O546" i="1"/>
  <c r="P538" i="1"/>
  <c r="O538" i="1"/>
  <c r="P482" i="1"/>
  <c r="O482" i="1"/>
  <c r="P474" i="1"/>
  <c r="O474" i="1"/>
  <c r="O466" i="1"/>
  <c r="P434" i="1"/>
  <c r="O434" i="1"/>
  <c r="P418" i="1"/>
  <c r="O418" i="1"/>
  <c r="P370" i="1"/>
  <c r="O370" i="1"/>
  <c r="P354" i="1"/>
  <c r="O354" i="1"/>
  <c r="P346" i="1"/>
  <c r="O346" i="1"/>
  <c r="P282" i="1"/>
  <c r="O282" i="1"/>
  <c r="P242" i="1"/>
  <c r="O242" i="1"/>
  <c r="P226" i="1"/>
  <c r="O226" i="1"/>
  <c r="P218" i="1"/>
  <c r="O218" i="1"/>
  <c r="P210" i="1"/>
  <c r="P178" i="1"/>
  <c r="O178" i="1"/>
  <c r="P162" i="1"/>
  <c r="O162" i="1"/>
  <c r="P154" i="1"/>
  <c r="O154" i="1"/>
  <c r="P146" i="1"/>
  <c r="P114" i="1"/>
  <c r="O114" i="1"/>
  <c r="P82" i="1"/>
  <c r="P50" i="1"/>
  <c r="O50" i="1"/>
  <c r="P34" i="1"/>
  <c r="O34" i="1"/>
  <c r="P26" i="1"/>
  <c r="O26" i="1"/>
  <c r="P18" i="1"/>
  <c r="P290" i="1" l="1"/>
  <c r="O498" i="1"/>
  <c r="O602" i="1"/>
  <c r="M90" i="1"/>
  <c r="P498" i="1"/>
  <c r="P602" i="1"/>
  <c r="N90" i="1"/>
  <c r="O90" i="1"/>
  <c r="O802" i="1"/>
  <c r="O1010" i="1"/>
  <c r="O1114" i="1"/>
  <c r="P802" i="1"/>
  <c r="P1010" i="1"/>
  <c r="P1114" i="1"/>
  <c r="M802" i="1"/>
  <c r="M1010" i="1"/>
  <c r="M290" i="1"/>
  <c r="M498" i="1"/>
  <c r="N290" i="1"/>
  <c r="M602" i="1"/>
  <c r="O98" i="1"/>
  <c r="O818" i="1"/>
  <c r="O922" i="1"/>
  <c r="M818" i="1"/>
  <c r="M1122" i="1"/>
  <c r="M306" i="1"/>
  <c r="M410" i="1"/>
  <c r="P98" i="1"/>
  <c r="P818" i="1"/>
  <c r="P922" i="1"/>
  <c r="O1346" i="1"/>
  <c r="N306" i="1"/>
  <c r="N410" i="1"/>
  <c r="P1346" i="1"/>
  <c r="M722" i="1"/>
  <c r="P610" i="1"/>
  <c r="P2145" i="1"/>
  <c r="M922" i="1"/>
  <c r="M1346" i="1"/>
  <c r="O1122" i="1"/>
  <c r="N2145" i="1"/>
  <c r="M1234" i="1"/>
  <c r="M610" i="1"/>
  <c r="O306" i="1"/>
  <c r="O410" i="1"/>
  <c r="P1122" i="1"/>
  <c r="O2145" i="1"/>
  <c r="L1290" i="1"/>
  <c r="P1290" i="1" s="1"/>
  <c r="L1354" i="1"/>
  <c r="N1354" i="1" s="1"/>
  <c r="L1324" i="1"/>
  <c r="P522" i="1"/>
  <c r="N458" i="1"/>
  <c r="M394" i="1"/>
  <c r="L64" i="1"/>
  <c r="M64" i="1" s="1"/>
  <c r="L128" i="1"/>
  <c r="L192" i="1"/>
  <c r="L256" i="1"/>
  <c r="P256" i="1" s="1"/>
  <c r="L320" i="1"/>
  <c r="L384" i="1"/>
  <c r="L448" i="1"/>
  <c r="P448" i="1" s="1"/>
  <c r="L512" i="1"/>
  <c r="L576" i="1"/>
  <c r="M576" i="1" s="1"/>
  <c r="L640" i="1"/>
  <c r="L704" i="1"/>
  <c r="L768" i="1"/>
  <c r="P768" i="1" s="1"/>
  <c r="L832" i="1"/>
  <c r="L896" i="1"/>
  <c r="L960" i="1"/>
  <c r="N960" i="1" s="1"/>
  <c r="L1024" i="1"/>
  <c r="L1088" i="1"/>
  <c r="O1088" i="1" s="1"/>
  <c r="L1152" i="1"/>
  <c r="N1152" i="1" s="1"/>
  <c r="L1216" i="1"/>
  <c r="L1280" i="1"/>
  <c r="O1280" i="1" s="1"/>
  <c r="L1344" i="1"/>
  <c r="L58" i="1"/>
  <c r="M58" i="1" s="1"/>
  <c r="L122" i="1"/>
  <c r="M122" i="1" s="1"/>
  <c r="L186" i="1"/>
  <c r="M186" i="1" s="1"/>
  <c r="L250" i="1"/>
  <c r="M250" i="1" s="1"/>
  <c r="L314" i="1"/>
  <c r="O314" i="1" s="1"/>
  <c r="L378" i="1"/>
  <c r="M378" i="1" s="1"/>
  <c r="L442" i="1"/>
  <c r="N442" i="1" s="1"/>
  <c r="L506" i="1"/>
  <c r="N506" i="1" s="1"/>
  <c r="L570" i="1"/>
  <c r="P570" i="1" s="1"/>
  <c r="L634" i="1"/>
  <c r="O634" i="1" s="1"/>
  <c r="L698" i="1"/>
  <c r="M698" i="1" s="1"/>
  <c r="L762" i="1"/>
  <c r="M762" i="1" s="1"/>
  <c r="L826" i="1"/>
  <c r="P826" i="1" s="1"/>
  <c r="L890" i="1"/>
  <c r="N890" i="1" s="1"/>
  <c r="L954" i="1"/>
  <c r="M954" i="1" s="1"/>
  <c r="L1018" i="1"/>
  <c r="O1018" i="1" s="1"/>
  <c r="L1082" i="1"/>
  <c r="M1082" i="1" s="1"/>
  <c r="L1146" i="1"/>
  <c r="M1146" i="1" s="1"/>
  <c r="L1210" i="1"/>
  <c r="M1210" i="1" s="1"/>
  <c r="L1274" i="1"/>
  <c r="M1274" i="1" s="1"/>
  <c r="L1899" i="1"/>
  <c r="O1899" i="1" s="1"/>
  <c r="L1963" i="1"/>
  <c r="L2027" i="1"/>
  <c r="M2027" i="1" s="1"/>
  <c r="L2091" i="1"/>
  <c r="M266" i="1"/>
  <c r="N74" i="1"/>
  <c r="N586" i="1"/>
  <c r="P458" i="1"/>
  <c r="P10" i="1"/>
  <c r="P74" i="1"/>
  <c r="P138" i="1"/>
  <c r="P202" i="1"/>
  <c r="P266" i="1"/>
  <c r="N842" i="1"/>
  <c r="M842" i="1"/>
  <c r="O842" i="1"/>
  <c r="N1098" i="1"/>
  <c r="M1098" i="1"/>
  <c r="O1098" i="1"/>
  <c r="M402" i="1"/>
  <c r="P402" i="1"/>
  <c r="N722" i="1"/>
  <c r="P722" i="1"/>
  <c r="N1042" i="1"/>
  <c r="P1042" i="1"/>
  <c r="N1362" i="1"/>
  <c r="P1362" i="1"/>
  <c r="L85" i="1"/>
  <c r="L294" i="1"/>
  <c r="N294" i="1" s="1"/>
  <c r="N714" i="1"/>
  <c r="M714" i="1"/>
  <c r="N1226" i="1"/>
  <c r="M1226" i="1"/>
  <c r="O1226" i="1"/>
  <c r="L197" i="1"/>
  <c r="P197" i="1" s="1"/>
  <c r="M530" i="1"/>
  <c r="P530" i="1"/>
  <c r="N850" i="1"/>
  <c r="P850" i="1"/>
  <c r="N1170" i="1"/>
  <c r="P1170" i="1"/>
  <c r="O330" i="1"/>
  <c r="O402" i="1"/>
  <c r="O586" i="1"/>
  <c r="O850" i="1"/>
  <c r="M1362" i="1"/>
  <c r="L149" i="1"/>
  <c r="P330" i="1"/>
  <c r="P586" i="1"/>
  <c r="M850" i="1"/>
  <c r="N18" i="1"/>
  <c r="M138" i="1"/>
  <c r="N330" i="1"/>
  <c r="N530" i="1"/>
  <c r="N778" i="1"/>
  <c r="M778" i="1"/>
  <c r="N1162" i="1"/>
  <c r="M1162" i="1"/>
  <c r="O1162" i="1"/>
  <c r="O58" i="1"/>
  <c r="O394" i="1"/>
  <c r="L133" i="1"/>
  <c r="N133" i="1" s="1"/>
  <c r="M338" i="1"/>
  <c r="P338" i="1"/>
  <c r="N658" i="1"/>
  <c r="P658" i="1"/>
  <c r="N978" i="1"/>
  <c r="P978" i="1"/>
  <c r="N1298" i="1"/>
  <c r="P1298" i="1"/>
  <c r="O1362" i="1"/>
  <c r="M914" i="1"/>
  <c r="N10" i="1"/>
  <c r="N210" i="1"/>
  <c r="N522" i="1"/>
  <c r="L21" i="1"/>
  <c r="P21" i="1" s="1"/>
  <c r="O10" i="1"/>
  <c r="O74" i="1"/>
  <c r="O138" i="1"/>
  <c r="O202" i="1"/>
  <c r="O266" i="1"/>
  <c r="O338" i="1"/>
  <c r="O522" i="1"/>
  <c r="O778" i="1"/>
  <c r="M786" i="1"/>
  <c r="M1298" i="1"/>
  <c r="N338" i="1"/>
  <c r="M458" i="1"/>
  <c r="P378" i="1"/>
  <c r="P890" i="1"/>
  <c r="N1402" i="1"/>
  <c r="P1402" i="1"/>
  <c r="M570" i="1"/>
  <c r="N1082" i="1"/>
  <c r="P1082" i="1"/>
  <c r="N1338" i="1"/>
  <c r="P1338" i="1"/>
  <c r="O18" i="1"/>
  <c r="O82" i="1"/>
  <c r="O146" i="1"/>
  <c r="O210" i="1"/>
  <c r="O530" i="1"/>
  <c r="O714" i="1"/>
  <c r="O1042" i="1"/>
  <c r="O1082" i="1"/>
  <c r="O1170" i="1"/>
  <c r="O1210" i="1"/>
  <c r="O1298" i="1"/>
  <c r="O1338" i="1"/>
  <c r="M658" i="1"/>
  <c r="M1170" i="1"/>
  <c r="M1402" i="1"/>
  <c r="N186" i="1"/>
  <c r="N970" i="1"/>
  <c r="M970" i="1"/>
  <c r="O970" i="1"/>
  <c r="N650" i="1"/>
  <c r="M650" i="1"/>
  <c r="N1034" i="1"/>
  <c r="M1034" i="1"/>
  <c r="O1034" i="1"/>
  <c r="O650" i="1"/>
  <c r="M202" i="1"/>
  <c r="N394" i="1"/>
  <c r="L69" i="1"/>
  <c r="M274" i="1"/>
  <c r="P274" i="1"/>
  <c r="M594" i="1"/>
  <c r="P594" i="1"/>
  <c r="N914" i="1"/>
  <c r="P914" i="1"/>
  <c r="N1234" i="1"/>
  <c r="P1234" i="1"/>
  <c r="N906" i="1"/>
  <c r="M906" i="1"/>
  <c r="O906" i="1"/>
  <c r="L5" i="1"/>
  <c r="M466" i="1"/>
  <c r="P466" i="1"/>
  <c r="N786" i="1"/>
  <c r="P786" i="1"/>
  <c r="N1106" i="1"/>
  <c r="P1106" i="1"/>
  <c r="P58" i="1"/>
  <c r="P650" i="1"/>
  <c r="P842" i="1"/>
  <c r="P970" i="1"/>
  <c r="P1098" i="1"/>
  <c r="P1226" i="1"/>
  <c r="M978" i="1"/>
  <c r="N402" i="1"/>
  <c r="L29" i="1"/>
  <c r="L93" i="1"/>
  <c r="O93" i="1" s="1"/>
  <c r="L157" i="1"/>
  <c r="M157" i="1" s="1"/>
  <c r="L221" i="1"/>
  <c r="O221" i="1" s="1"/>
  <c r="L285" i="1"/>
  <c r="O285" i="1" s="1"/>
  <c r="L349" i="1"/>
  <c r="M349" i="1" s="1"/>
  <c r="L413" i="1"/>
  <c r="P413" i="1" s="1"/>
  <c r="L477" i="1"/>
  <c r="L541" i="1"/>
  <c r="L605" i="1"/>
  <c r="P605" i="1" s="1"/>
  <c r="L669" i="1"/>
  <c r="M669" i="1" s="1"/>
  <c r="L733" i="1"/>
  <c r="O733" i="1" s="1"/>
  <c r="L797" i="1"/>
  <c r="O797" i="1" s="1"/>
  <c r="L861" i="1"/>
  <c r="P861" i="1" s="1"/>
  <c r="L925" i="1"/>
  <c r="P925" i="1" s="1"/>
  <c r="L989" i="1"/>
  <c r="L1053" i="1"/>
  <c r="L1117" i="1"/>
  <c r="N1117" i="1" s="1"/>
  <c r="L1181" i="1"/>
  <c r="M1181" i="1" s="1"/>
  <c r="L1245" i="1"/>
  <c r="O1245" i="1" s="1"/>
  <c r="L46" i="1"/>
  <c r="P46" i="1" s="1"/>
  <c r="L110" i="1"/>
  <c r="P110" i="1" s="1"/>
  <c r="L174" i="1"/>
  <c r="P174" i="1" s="1"/>
  <c r="L238" i="1"/>
  <c r="L48" i="1"/>
  <c r="L112" i="1"/>
  <c r="P112" i="1" s="1"/>
  <c r="L933" i="1"/>
  <c r="P933" i="1" s="1"/>
  <c r="L54" i="1"/>
  <c r="P54" i="1" s="1"/>
  <c r="L118" i="1"/>
  <c r="P118" i="1" s="1"/>
  <c r="L182" i="1"/>
  <c r="L246" i="1"/>
  <c r="N246" i="1" s="1"/>
  <c r="L310" i="1"/>
  <c r="L374" i="1"/>
  <c r="L438" i="1"/>
  <c r="O438" i="1" s="1"/>
  <c r="L502" i="1"/>
  <c r="P502" i="1" s="1"/>
  <c r="L566" i="1"/>
  <c r="P566" i="1" s="1"/>
  <c r="L630" i="1"/>
  <c r="P630" i="1" s="1"/>
  <c r="L694" i="1"/>
  <c r="L758" i="1"/>
  <c r="N758" i="1" s="1"/>
  <c r="L822" i="1"/>
  <c r="L886" i="1"/>
  <c r="L950" i="1"/>
  <c r="O950" i="1" s="1"/>
  <c r="L1014" i="1"/>
  <c r="P1014" i="1" s="1"/>
  <c r="L1078" i="1"/>
  <c r="P1078" i="1" s="1"/>
  <c r="L1142" i="1"/>
  <c r="P1142" i="1" s="1"/>
  <c r="L7" i="1"/>
  <c r="L71" i="1"/>
  <c r="N71" i="1" s="1"/>
  <c r="L135" i="1"/>
  <c r="L199" i="1"/>
  <c r="L245" i="1"/>
  <c r="O245" i="1" s="1"/>
  <c r="L309" i="1"/>
  <c r="M309" i="1" s="1"/>
  <c r="L373" i="1"/>
  <c r="M373" i="1" s="1"/>
  <c r="L437" i="1"/>
  <c r="P437" i="1" s="1"/>
  <c r="L501" i="1"/>
  <c r="L565" i="1"/>
  <c r="P565" i="1" s="1"/>
  <c r="L629" i="1"/>
  <c r="L693" i="1"/>
  <c r="L757" i="1"/>
  <c r="O757" i="1" s="1"/>
  <c r="L821" i="1"/>
  <c r="O821" i="1" s="1"/>
  <c r="L885" i="1"/>
  <c r="M885" i="1" s="1"/>
  <c r="L949" i="1"/>
  <c r="P949" i="1" s="1"/>
  <c r="L1013" i="1"/>
  <c r="L1077" i="1"/>
  <c r="P1077" i="1" s="1"/>
  <c r="L1141" i="1"/>
  <c r="L1205" i="1"/>
  <c r="L6" i="1"/>
  <c r="N6" i="1" s="1"/>
  <c r="L70" i="1"/>
  <c r="P70" i="1" s="1"/>
  <c r="L134" i="1"/>
  <c r="M134" i="1" s="1"/>
  <c r="L198" i="1"/>
  <c r="P198" i="1" s="1"/>
  <c r="L262" i="1"/>
  <c r="L326" i="1"/>
  <c r="P326" i="1" s="1"/>
  <c r="L390" i="1"/>
  <c r="L454" i="1"/>
  <c r="L518" i="1"/>
  <c r="P518" i="1" s="1"/>
  <c r="L582" i="1"/>
  <c r="O582" i="1" s="1"/>
  <c r="L646" i="1"/>
  <c r="M646" i="1" s="1"/>
  <c r="L710" i="1"/>
  <c r="P710" i="1" s="1"/>
  <c r="L774" i="1"/>
  <c r="L838" i="1"/>
  <c r="P838" i="1" s="1"/>
  <c r="L902" i="1"/>
  <c r="L966" i="1"/>
  <c r="L1030" i="1"/>
  <c r="N1030" i="1" s="1"/>
  <c r="L1094" i="1"/>
  <c r="P1094" i="1" s="1"/>
  <c r="L1158" i="1"/>
  <c r="M1158" i="1" s="1"/>
  <c r="L23" i="1"/>
  <c r="P23" i="1" s="1"/>
  <c r="L87" i="1"/>
  <c r="L151" i="1"/>
  <c r="P151" i="1" s="1"/>
  <c r="L8" i="1"/>
  <c r="L72" i="1"/>
  <c r="L136" i="1"/>
  <c r="P136" i="1" s="1"/>
  <c r="L717" i="1"/>
  <c r="P717" i="1" s="1"/>
  <c r="L30" i="1"/>
  <c r="P30" i="1" s="1"/>
  <c r="L94" i="1"/>
  <c r="O94" i="1" s="1"/>
  <c r="L158" i="1"/>
  <c r="P158" i="1" s="1"/>
  <c r="L224" i="1"/>
  <c r="O224" i="1" s="1"/>
  <c r="L200" i="1"/>
  <c r="L264" i="1"/>
  <c r="L328" i="1"/>
  <c r="N328" i="1" s="1"/>
  <c r="L392" i="1"/>
  <c r="O392" i="1" s="1"/>
  <c r="L456" i="1"/>
  <c r="P456" i="1" s="1"/>
  <c r="L520" i="1"/>
  <c r="M520" i="1" s="1"/>
  <c r="L584" i="1"/>
  <c r="L648" i="1"/>
  <c r="M648" i="1" s="1"/>
  <c r="L712" i="1"/>
  <c r="L776" i="1"/>
  <c r="L840" i="1"/>
  <c r="O840" i="1" s="1"/>
  <c r="L904" i="1"/>
  <c r="M904" i="1" s="1"/>
  <c r="L968" i="1"/>
  <c r="P968" i="1" s="1"/>
  <c r="L1032" i="1"/>
  <c r="M1032" i="1" s="1"/>
  <c r="L1096" i="1"/>
  <c r="L1160" i="1"/>
  <c r="M1160" i="1" s="1"/>
  <c r="L1224" i="1"/>
  <c r="L1288" i="1"/>
  <c r="L1352" i="1"/>
  <c r="P1352" i="1" s="1"/>
  <c r="L66" i="1"/>
  <c r="L130" i="1"/>
  <c r="L194" i="1"/>
  <c r="L258" i="1"/>
  <c r="L322" i="1"/>
  <c r="L386" i="1"/>
  <c r="L450" i="1"/>
  <c r="L514" i="1"/>
  <c r="L578" i="1"/>
  <c r="L642" i="1"/>
  <c r="L706" i="1"/>
  <c r="L770" i="1"/>
  <c r="L834" i="1"/>
  <c r="L898" i="1"/>
  <c r="L962" i="1"/>
  <c r="L1026" i="1"/>
  <c r="L1090" i="1"/>
  <c r="L1154" i="1"/>
  <c r="L1218" i="1"/>
  <c r="L1282" i="1"/>
  <c r="L1212" i="1"/>
  <c r="P1212" i="1" s="1"/>
  <c r="L1276" i="1"/>
  <c r="L1907" i="1"/>
  <c r="L1971" i="1"/>
  <c r="M1971" i="1" s="1"/>
  <c r="L2035" i="1"/>
  <c r="P2035" i="1" s="1"/>
  <c r="L2099" i="1"/>
  <c r="O2099" i="1" s="1"/>
  <c r="L1325" i="1"/>
  <c r="O1325" i="1" s="1"/>
  <c r="L1389" i="1"/>
  <c r="L1453" i="1"/>
  <c r="P1453" i="1" s="1"/>
  <c r="L1517" i="1"/>
  <c r="L1581" i="1"/>
  <c r="L1645" i="1"/>
  <c r="P1645" i="1" s="1"/>
  <c r="L1709" i="1"/>
  <c r="P1709" i="1" s="1"/>
  <c r="L1773" i="1"/>
  <c r="O1773" i="1" s="1"/>
  <c r="L1837" i="1"/>
  <c r="P1837" i="1" s="1"/>
  <c r="L1901" i="1"/>
  <c r="L1965" i="1"/>
  <c r="P1965" i="1" s="1"/>
  <c r="L2029" i="1"/>
  <c r="L2093" i="1"/>
  <c r="L1470" i="1"/>
  <c r="O1470" i="1" s="1"/>
  <c r="L1534" i="1"/>
  <c r="N1534" i="1" s="1"/>
  <c r="L1598" i="1"/>
  <c r="P1598" i="1" s="1"/>
  <c r="L1662" i="1"/>
  <c r="O1662" i="1" s="1"/>
  <c r="L1726" i="1"/>
  <c r="L1790" i="1"/>
  <c r="O1790" i="1" s="1"/>
  <c r="L1854" i="1"/>
  <c r="L1918" i="1"/>
  <c r="L1982" i="1"/>
  <c r="O1982" i="1" s="1"/>
  <c r="L2046" i="1"/>
  <c r="N2046" i="1" s="1"/>
  <c r="L2110" i="1"/>
  <c r="P2110" i="1" s="1"/>
  <c r="L1472" i="1"/>
  <c r="P1472" i="1" s="1"/>
  <c r="L1536" i="1"/>
  <c r="L1600" i="1"/>
  <c r="P1600" i="1" s="1"/>
  <c r="L1664" i="1"/>
  <c r="L1728" i="1"/>
  <c r="L1792" i="1"/>
  <c r="O1792" i="1" s="1"/>
  <c r="L1856" i="1"/>
  <c r="P1856" i="1" s="1"/>
  <c r="L1920" i="1"/>
  <c r="N1920" i="1" s="1"/>
  <c r="L1984" i="1"/>
  <c r="N1984" i="1" s="1"/>
  <c r="L2048" i="1"/>
  <c r="L2112" i="1"/>
  <c r="O2112" i="1" s="1"/>
  <c r="L49" i="1"/>
  <c r="P49" i="1" s="1"/>
  <c r="L113" i="1"/>
  <c r="L177" i="1"/>
  <c r="P177" i="1" s="1"/>
  <c r="L241" i="1"/>
  <c r="O241" i="1" s="1"/>
  <c r="L305" i="1"/>
  <c r="M305" i="1" s="1"/>
  <c r="L369" i="1"/>
  <c r="O369" i="1" s="1"/>
  <c r="L433" i="1"/>
  <c r="P433" i="1" s="1"/>
  <c r="L497" i="1"/>
  <c r="N497" i="1" s="1"/>
  <c r="L561" i="1"/>
  <c r="L625" i="1"/>
  <c r="L689" i="1"/>
  <c r="P689" i="1" s="1"/>
  <c r="L753" i="1"/>
  <c r="P753" i="1" s="1"/>
  <c r="L817" i="1"/>
  <c r="P817" i="1" s="1"/>
  <c r="L881" i="1"/>
  <c r="P881" i="1" s="1"/>
  <c r="L945" i="1"/>
  <c r="O945" i="1" s="1"/>
  <c r="L1009" i="1"/>
  <c r="O1009" i="1" s="1"/>
  <c r="L1073" i="1"/>
  <c r="L1137" i="1"/>
  <c r="L1306" i="1"/>
  <c r="L1370" i="1"/>
  <c r="L1307" i="1"/>
  <c r="P1307" i="1" s="1"/>
  <c r="L1371" i="1"/>
  <c r="P1371" i="1" s="1"/>
  <c r="L1435" i="1"/>
  <c r="O1435" i="1" s="1"/>
  <c r="L1499" i="1"/>
  <c r="P1499" i="1" s="1"/>
  <c r="L1563" i="1"/>
  <c r="L1627" i="1"/>
  <c r="L1691" i="1"/>
  <c r="M1691" i="1" s="1"/>
  <c r="L1755" i="1"/>
  <c r="O1755" i="1" s="1"/>
  <c r="L1819" i="1"/>
  <c r="P1819" i="1" s="1"/>
  <c r="L1797" i="1"/>
  <c r="P1797" i="1" s="1"/>
  <c r="L1496" i="1"/>
  <c r="P1496" i="1" s="1"/>
  <c r="L1560" i="1"/>
  <c r="P1560" i="1" s="1"/>
  <c r="L1624" i="1"/>
  <c r="L1688" i="1"/>
  <c r="L1752" i="1"/>
  <c r="M1752" i="1" s="1"/>
  <c r="L1816" i="1"/>
  <c r="P1816" i="1" s="1"/>
  <c r="L1880" i="1"/>
  <c r="N1880" i="1" s="1"/>
  <c r="L1944" i="1"/>
  <c r="O1944" i="1" s="1"/>
  <c r="L2008" i="1"/>
  <c r="N2008" i="1" s="1"/>
  <c r="L2072" i="1"/>
  <c r="N2072" i="1" s="1"/>
  <c r="L2136" i="1"/>
  <c r="L1314" i="1"/>
  <c r="L1378" i="1"/>
  <c r="L1340" i="1"/>
  <c r="P1340" i="1" s="1"/>
  <c r="L1404" i="1"/>
  <c r="P1404" i="1" s="1"/>
  <c r="L1468" i="1"/>
  <c r="N1468" i="1" s="1"/>
  <c r="L1532" i="1"/>
  <c r="P1532" i="1" s="1"/>
  <c r="L1596" i="1"/>
  <c r="N1596" i="1" s="1"/>
  <c r="L1660" i="1"/>
  <c r="L1724" i="1"/>
  <c r="L1788" i="1"/>
  <c r="P1788" i="1" s="1"/>
  <c r="L1852" i="1"/>
  <c r="P1852" i="1" s="1"/>
  <c r="L1916" i="1"/>
  <c r="P1916" i="1" s="1"/>
  <c r="L1980" i="1"/>
  <c r="N1980" i="1" s="1"/>
  <c r="L2044" i="1"/>
  <c r="P2044" i="1" s="1"/>
  <c r="L2108" i="1"/>
  <c r="N2108" i="1" s="1"/>
  <c r="L176" i="1"/>
  <c r="L240" i="1"/>
  <c r="L304" i="1"/>
  <c r="O304" i="1" s="1"/>
  <c r="L368" i="1"/>
  <c r="P368" i="1" s="1"/>
  <c r="L432" i="1"/>
  <c r="P432" i="1" s="1"/>
  <c r="L496" i="1"/>
  <c r="O496" i="1" s="1"/>
  <c r="L560" i="1"/>
  <c r="P560" i="1" s="1"/>
  <c r="L624" i="1"/>
  <c r="O624" i="1" s="1"/>
  <c r="L688" i="1"/>
  <c r="L752" i="1"/>
  <c r="L816" i="1"/>
  <c r="P816" i="1" s="1"/>
  <c r="L880" i="1"/>
  <c r="P880" i="1" s="1"/>
  <c r="L944" i="1"/>
  <c r="P944" i="1" s="1"/>
  <c r="L1008" i="1"/>
  <c r="N1008" i="1" s="1"/>
  <c r="L1072" i="1"/>
  <c r="P1072" i="1" s="1"/>
  <c r="L1136" i="1"/>
  <c r="O1136" i="1" s="1"/>
  <c r="L1200" i="1"/>
  <c r="L1264" i="1"/>
  <c r="L1328" i="1"/>
  <c r="P1328" i="1" s="1"/>
  <c r="L1392" i="1"/>
  <c r="O1392" i="1" s="1"/>
  <c r="L65" i="1"/>
  <c r="O65" i="1" s="1"/>
  <c r="L129" i="1"/>
  <c r="P129" i="1" s="1"/>
  <c r="L193" i="1"/>
  <c r="P193" i="1" s="1"/>
  <c r="L257" i="1"/>
  <c r="P257" i="1" s="1"/>
  <c r="L321" i="1"/>
  <c r="L385" i="1"/>
  <c r="L449" i="1"/>
  <c r="P449" i="1" s="1"/>
  <c r="L513" i="1"/>
  <c r="P513" i="1" s="1"/>
  <c r="L641" i="1"/>
  <c r="P641" i="1" s="1"/>
  <c r="L705" i="1"/>
  <c r="P705" i="1" s="1"/>
  <c r="L769" i="1"/>
  <c r="P769" i="1" s="1"/>
  <c r="L833" i="1"/>
  <c r="N833" i="1" s="1"/>
  <c r="L897" i="1"/>
  <c r="L961" i="1"/>
  <c r="L1025" i="1"/>
  <c r="O1025" i="1" s="1"/>
  <c r="L1089" i="1"/>
  <c r="O1089" i="1" s="1"/>
  <c r="L1153" i="1"/>
  <c r="P1153" i="1" s="1"/>
  <c r="L42" i="1"/>
  <c r="L106" i="1"/>
  <c r="L170" i="1"/>
  <c r="L234" i="1"/>
  <c r="L298" i="1"/>
  <c r="L362" i="1"/>
  <c r="L426" i="1"/>
  <c r="L490" i="1"/>
  <c r="L554" i="1"/>
  <c r="L618" i="1"/>
  <c r="L682" i="1"/>
  <c r="L746" i="1"/>
  <c r="L810" i="1"/>
  <c r="L874" i="1"/>
  <c r="L938" i="1"/>
  <c r="L1002" i="1"/>
  <c r="L1066" i="1"/>
  <c r="L1130" i="1"/>
  <c r="L1194" i="1"/>
  <c r="L1258" i="1"/>
  <c r="L1259" i="1"/>
  <c r="L1323" i="1"/>
  <c r="P1323" i="1" s="1"/>
  <c r="L1387" i="1"/>
  <c r="O1387" i="1" s="1"/>
  <c r="L1451" i="1"/>
  <c r="P1451" i="1" s="1"/>
  <c r="L1515" i="1"/>
  <c r="O1515" i="1" s="1"/>
  <c r="L1579" i="1"/>
  <c r="P1579" i="1" s="1"/>
  <c r="L1643" i="1"/>
  <c r="O1643" i="1" s="1"/>
  <c r="L1707" i="1"/>
  <c r="L1771" i="1"/>
  <c r="L1835" i="1"/>
  <c r="O1835" i="1" s="1"/>
  <c r="L1883" i="1"/>
  <c r="P1883" i="1" s="1"/>
  <c r="L1947" i="1"/>
  <c r="P1947" i="1" s="1"/>
  <c r="L2011" i="1"/>
  <c r="N2011" i="1" s="1"/>
  <c r="L2075" i="1"/>
  <c r="P2075" i="1" s="1"/>
  <c r="L1348" i="1"/>
  <c r="O1348" i="1" s="1"/>
  <c r="L1412" i="1"/>
  <c r="L1476" i="1"/>
  <c r="L1540" i="1"/>
  <c r="O1540" i="1" s="1"/>
  <c r="L1604" i="1"/>
  <c r="M1604" i="1" s="1"/>
  <c r="L1668" i="1"/>
  <c r="N1668" i="1" s="1"/>
  <c r="L1732" i="1"/>
  <c r="P1732" i="1" s="1"/>
  <c r="L1796" i="1"/>
  <c r="P1796" i="1" s="1"/>
  <c r="L1860" i="1"/>
  <c r="O1860" i="1" s="1"/>
  <c r="L1924" i="1"/>
  <c r="L1988" i="1"/>
  <c r="L2052" i="1"/>
  <c r="P2052" i="1" s="1"/>
  <c r="L2116" i="1"/>
  <c r="M2116" i="1" s="1"/>
  <c r="L9" i="1"/>
  <c r="P9" i="1" s="1"/>
  <c r="L73" i="1"/>
  <c r="P73" i="1" s="1"/>
  <c r="L137" i="1"/>
  <c r="L201" i="1"/>
  <c r="N201" i="1" s="1"/>
  <c r="L265" i="1"/>
  <c r="L329" i="1"/>
  <c r="L393" i="1"/>
  <c r="P393" i="1" s="1"/>
  <c r="L457" i="1"/>
  <c r="P457" i="1" s="1"/>
  <c r="L521" i="1"/>
  <c r="P521" i="1" s="1"/>
  <c r="L585" i="1"/>
  <c r="P585" i="1" s="1"/>
  <c r="L649" i="1"/>
  <c r="L713" i="1"/>
  <c r="N713" i="1" s="1"/>
  <c r="L777" i="1"/>
  <c r="L841" i="1"/>
  <c r="L905" i="1"/>
  <c r="P905" i="1" s="1"/>
  <c r="L969" i="1"/>
  <c r="N969" i="1" s="1"/>
  <c r="L1033" i="1"/>
  <c r="P1033" i="1" s="1"/>
  <c r="L1097" i="1"/>
  <c r="P1097" i="1" s="1"/>
  <c r="L1161" i="1"/>
  <c r="L1267" i="1"/>
  <c r="O1267" i="1" s="1"/>
  <c r="L1331" i="1"/>
  <c r="L1395" i="1"/>
  <c r="L1459" i="1"/>
  <c r="P1459" i="1" s="1"/>
  <c r="L1523" i="1"/>
  <c r="N1523" i="1" s="1"/>
  <c r="L1587" i="1"/>
  <c r="P1587" i="1" s="1"/>
  <c r="L1651" i="1"/>
  <c r="O1651" i="1" s="1"/>
  <c r="L1715" i="1"/>
  <c r="L1779" i="1"/>
  <c r="O1779" i="1" s="1"/>
  <c r="L1843" i="1"/>
  <c r="L1196" i="1"/>
  <c r="L1260" i="1"/>
  <c r="N1260" i="1" s="1"/>
  <c r="L1309" i="1"/>
  <c r="P1309" i="1" s="1"/>
  <c r="L1373" i="1"/>
  <c r="M1373" i="1" s="1"/>
  <c r="L1437" i="1"/>
  <c r="O1437" i="1" s="1"/>
  <c r="L1501" i="1"/>
  <c r="L1565" i="1"/>
  <c r="P1565" i="1" s="1"/>
  <c r="L1629" i="1"/>
  <c r="L1693" i="1"/>
  <c r="L1757" i="1"/>
  <c r="O1757" i="1" s="1"/>
  <c r="L1821" i="1"/>
  <c r="O1821" i="1" s="1"/>
  <c r="L1885" i="1"/>
  <c r="M1885" i="1" s="1"/>
  <c r="L1949" i="1"/>
  <c r="P1949" i="1" s="1"/>
  <c r="L2013" i="1"/>
  <c r="L2077" i="1"/>
  <c r="P2077" i="1" s="1"/>
  <c r="L1454" i="1"/>
  <c r="L1518" i="1"/>
  <c r="L1582" i="1"/>
  <c r="P1582" i="1" s="1"/>
  <c r="L1646" i="1"/>
  <c r="M1646" i="1" s="1"/>
  <c r="L1710" i="1"/>
  <c r="N1710" i="1" s="1"/>
  <c r="L1774" i="1"/>
  <c r="P1774" i="1" s="1"/>
  <c r="L1838" i="1"/>
  <c r="L1902" i="1"/>
  <c r="P1902" i="1" s="1"/>
  <c r="L1966" i="1"/>
  <c r="L2030" i="1"/>
  <c r="L2094" i="1"/>
  <c r="N2094" i="1" s="1"/>
  <c r="P13" i="1"/>
  <c r="O13" i="1"/>
  <c r="N13" i="1"/>
  <c r="M13" i="1"/>
  <c r="P77" i="1"/>
  <c r="O77" i="1"/>
  <c r="N77" i="1"/>
  <c r="M77" i="1"/>
  <c r="P141" i="1"/>
  <c r="O141" i="1"/>
  <c r="N141" i="1"/>
  <c r="M141" i="1"/>
  <c r="P205" i="1"/>
  <c r="O205" i="1"/>
  <c r="N205" i="1"/>
  <c r="M205" i="1"/>
  <c r="P269" i="1"/>
  <c r="O269" i="1"/>
  <c r="N269" i="1"/>
  <c r="M269" i="1"/>
  <c r="P333" i="1"/>
  <c r="O333" i="1"/>
  <c r="N333" i="1"/>
  <c r="M333" i="1"/>
  <c r="P397" i="1"/>
  <c r="O397" i="1"/>
  <c r="N397" i="1"/>
  <c r="M397" i="1"/>
  <c r="O461" i="1"/>
  <c r="P461" i="1"/>
  <c r="N461" i="1"/>
  <c r="M461" i="1"/>
  <c r="O525" i="1"/>
  <c r="P525" i="1"/>
  <c r="N525" i="1"/>
  <c r="M525" i="1"/>
  <c r="P589" i="1"/>
  <c r="O589" i="1"/>
  <c r="N589" i="1"/>
  <c r="M589" i="1"/>
  <c r="P653" i="1"/>
  <c r="O653" i="1"/>
  <c r="N653" i="1"/>
  <c r="M653" i="1"/>
  <c r="P781" i="1"/>
  <c r="O781" i="1"/>
  <c r="N781" i="1"/>
  <c r="M781" i="1"/>
  <c r="P845" i="1"/>
  <c r="O845" i="1"/>
  <c r="N845" i="1"/>
  <c r="M845" i="1"/>
  <c r="P909" i="1"/>
  <c r="O909" i="1"/>
  <c r="N909" i="1"/>
  <c r="M909" i="1"/>
  <c r="O973" i="1"/>
  <c r="P973" i="1"/>
  <c r="N973" i="1"/>
  <c r="M973" i="1"/>
  <c r="P1037" i="1"/>
  <c r="O1037" i="1"/>
  <c r="N1037" i="1"/>
  <c r="M1037" i="1"/>
  <c r="P1101" i="1"/>
  <c r="O1101" i="1"/>
  <c r="N1101" i="1"/>
  <c r="M1101" i="1"/>
  <c r="P1165" i="1"/>
  <c r="O1165" i="1"/>
  <c r="N1165" i="1"/>
  <c r="M1165" i="1"/>
  <c r="P1229" i="1"/>
  <c r="O1229" i="1"/>
  <c r="N1229" i="1"/>
  <c r="M1229" i="1"/>
  <c r="O30" i="1"/>
  <c r="N30" i="1"/>
  <c r="P222" i="1"/>
  <c r="O222" i="1"/>
  <c r="N222" i="1"/>
  <c r="M222" i="1"/>
  <c r="P286" i="1"/>
  <c r="O286" i="1"/>
  <c r="N286" i="1"/>
  <c r="M286" i="1"/>
  <c r="O350" i="1"/>
  <c r="P350" i="1"/>
  <c r="N350" i="1"/>
  <c r="M350" i="1"/>
  <c r="P414" i="1"/>
  <c r="O414" i="1"/>
  <c r="N414" i="1"/>
  <c r="M414" i="1"/>
  <c r="P478" i="1"/>
  <c r="O478" i="1"/>
  <c r="N478" i="1"/>
  <c r="M478" i="1"/>
  <c r="P542" i="1"/>
  <c r="O542" i="1"/>
  <c r="N542" i="1"/>
  <c r="M542" i="1"/>
  <c r="O606" i="1"/>
  <c r="P606" i="1"/>
  <c r="N606" i="1"/>
  <c r="M606" i="1"/>
  <c r="P670" i="1"/>
  <c r="O670" i="1"/>
  <c r="N670" i="1"/>
  <c r="M670" i="1"/>
  <c r="P734" i="1"/>
  <c r="O734" i="1"/>
  <c r="N734" i="1"/>
  <c r="M734" i="1"/>
  <c r="P798" i="1"/>
  <c r="O798" i="1"/>
  <c r="N798" i="1"/>
  <c r="M798" i="1"/>
  <c r="P862" i="1"/>
  <c r="O862" i="1"/>
  <c r="N862" i="1"/>
  <c r="M862" i="1"/>
  <c r="P926" i="1"/>
  <c r="O926" i="1"/>
  <c r="N926" i="1"/>
  <c r="M926" i="1"/>
  <c r="P990" i="1"/>
  <c r="O990" i="1"/>
  <c r="N990" i="1"/>
  <c r="M990" i="1"/>
  <c r="P1054" i="1"/>
  <c r="O1054" i="1"/>
  <c r="N1054" i="1"/>
  <c r="M1054" i="1"/>
  <c r="P1118" i="1"/>
  <c r="O1118" i="1"/>
  <c r="N1118" i="1"/>
  <c r="M1118" i="1"/>
  <c r="P1182" i="1"/>
  <c r="O1182" i="1"/>
  <c r="N1182" i="1"/>
  <c r="M1182" i="1"/>
  <c r="O47" i="1"/>
  <c r="P47" i="1"/>
  <c r="N47" i="1"/>
  <c r="M47" i="1"/>
  <c r="P111" i="1"/>
  <c r="O111" i="1"/>
  <c r="N111" i="1"/>
  <c r="M111" i="1"/>
  <c r="P175" i="1"/>
  <c r="O175" i="1"/>
  <c r="N175" i="1"/>
  <c r="M175" i="1"/>
  <c r="P32" i="1"/>
  <c r="O32" i="1"/>
  <c r="N32" i="1"/>
  <c r="M32" i="1"/>
  <c r="P96" i="1"/>
  <c r="N96" i="1"/>
  <c r="O96" i="1"/>
  <c r="M96" i="1"/>
  <c r="P160" i="1"/>
  <c r="O160" i="1"/>
  <c r="N160" i="1"/>
  <c r="M160" i="1"/>
  <c r="P288" i="1"/>
  <c r="O288" i="1"/>
  <c r="N288" i="1"/>
  <c r="M288" i="1"/>
  <c r="P352" i="1"/>
  <c r="O352" i="1"/>
  <c r="N352" i="1"/>
  <c r="M352" i="1"/>
  <c r="O416" i="1"/>
  <c r="P416" i="1"/>
  <c r="N416" i="1"/>
  <c r="M416" i="1"/>
  <c r="P480" i="1"/>
  <c r="N480" i="1"/>
  <c r="O480" i="1"/>
  <c r="M480" i="1"/>
  <c r="P544" i="1"/>
  <c r="O544" i="1"/>
  <c r="N544" i="1"/>
  <c r="M544" i="1"/>
  <c r="P608" i="1"/>
  <c r="N608" i="1"/>
  <c r="O608" i="1"/>
  <c r="M608" i="1"/>
  <c r="P672" i="1"/>
  <c r="O672" i="1"/>
  <c r="N672" i="1"/>
  <c r="M672" i="1"/>
  <c r="P736" i="1"/>
  <c r="O736" i="1"/>
  <c r="N736" i="1"/>
  <c r="M736" i="1"/>
  <c r="P800" i="1"/>
  <c r="N800" i="1"/>
  <c r="M800" i="1"/>
  <c r="O800" i="1"/>
  <c r="P864" i="1"/>
  <c r="O864" i="1"/>
  <c r="N864" i="1"/>
  <c r="M864" i="1"/>
  <c r="P928" i="1"/>
  <c r="N928" i="1"/>
  <c r="O928" i="1"/>
  <c r="M928" i="1"/>
  <c r="O992" i="1"/>
  <c r="P992" i="1"/>
  <c r="N992" i="1"/>
  <c r="M992" i="1"/>
  <c r="P1056" i="1"/>
  <c r="O1056" i="1"/>
  <c r="N1056" i="1"/>
  <c r="M1056" i="1"/>
  <c r="P1120" i="1"/>
  <c r="O1120" i="1"/>
  <c r="N1120" i="1"/>
  <c r="M1120" i="1"/>
  <c r="P1184" i="1"/>
  <c r="O1184" i="1"/>
  <c r="N1184" i="1"/>
  <c r="M1184" i="1"/>
  <c r="P1248" i="1"/>
  <c r="O1248" i="1"/>
  <c r="N1248" i="1"/>
  <c r="M1248" i="1"/>
  <c r="P1312" i="1"/>
  <c r="O1312" i="1"/>
  <c r="N1312" i="1"/>
  <c r="M1312" i="1"/>
  <c r="P1376" i="1"/>
  <c r="O1376" i="1"/>
  <c r="N1376" i="1"/>
  <c r="M1376" i="1"/>
  <c r="P1440" i="1"/>
  <c r="O1440" i="1"/>
  <c r="N1440" i="1"/>
  <c r="M1440" i="1"/>
  <c r="O49" i="1"/>
  <c r="N49" i="1"/>
  <c r="M49" i="1"/>
  <c r="O113" i="1"/>
  <c r="P113" i="1"/>
  <c r="N113" i="1"/>
  <c r="M113" i="1"/>
  <c r="N177" i="1"/>
  <c r="O305" i="1"/>
  <c r="N305" i="1"/>
  <c r="P305" i="1"/>
  <c r="M433" i="1"/>
  <c r="O561" i="1"/>
  <c r="P561" i="1"/>
  <c r="N561" i="1"/>
  <c r="M561" i="1"/>
  <c r="O625" i="1"/>
  <c r="P625" i="1"/>
  <c r="N625" i="1"/>
  <c r="M625" i="1"/>
  <c r="O1073" i="1"/>
  <c r="P1073" i="1"/>
  <c r="N1073" i="1"/>
  <c r="M1073" i="1"/>
  <c r="O1137" i="1"/>
  <c r="P1137" i="1"/>
  <c r="N1137" i="1"/>
  <c r="M1137" i="1"/>
  <c r="L27" i="1"/>
  <c r="L91" i="1"/>
  <c r="L155" i="1"/>
  <c r="L219" i="1"/>
  <c r="L283" i="1"/>
  <c r="L347" i="1"/>
  <c r="L411" i="1"/>
  <c r="L475" i="1"/>
  <c r="L539" i="1"/>
  <c r="L603" i="1"/>
  <c r="L667" i="1"/>
  <c r="L731" i="1"/>
  <c r="L795" i="1"/>
  <c r="L859" i="1"/>
  <c r="L923" i="1"/>
  <c r="L987" i="1"/>
  <c r="L1051" i="1"/>
  <c r="L1115" i="1"/>
  <c r="L1179" i="1"/>
  <c r="L1243" i="1"/>
  <c r="P1435" i="1"/>
  <c r="P1563" i="1"/>
  <c r="O1563" i="1"/>
  <c r="N1563" i="1"/>
  <c r="M1563" i="1"/>
  <c r="P1627" i="1"/>
  <c r="O1627" i="1"/>
  <c r="N1627" i="1"/>
  <c r="M1627" i="1"/>
  <c r="P1755" i="1"/>
  <c r="L20" i="1"/>
  <c r="L84" i="1"/>
  <c r="L148" i="1"/>
  <c r="L212" i="1"/>
  <c r="L276" i="1"/>
  <c r="L340" i="1"/>
  <c r="L404" i="1"/>
  <c r="L468" i="1"/>
  <c r="L532" i="1"/>
  <c r="L596" i="1"/>
  <c r="L660" i="1"/>
  <c r="L724" i="1"/>
  <c r="L788" i="1"/>
  <c r="L852" i="1"/>
  <c r="L916" i="1"/>
  <c r="L980" i="1"/>
  <c r="L1044" i="1"/>
  <c r="L1108" i="1"/>
  <c r="L1172" i="1"/>
  <c r="P1236" i="1"/>
  <c r="N1236" i="1"/>
  <c r="O1236" i="1"/>
  <c r="M1236" i="1"/>
  <c r="P1867" i="1"/>
  <c r="O1867" i="1"/>
  <c r="N1867" i="1"/>
  <c r="M1867" i="1"/>
  <c r="P1931" i="1"/>
  <c r="O1931" i="1"/>
  <c r="N1931" i="1"/>
  <c r="M1931" i="1"/>
  <c r="P1995" i="1"/>
  <c r="O1995" i="1"/>
  <c r="N1995" i="1"/>
  <c r="M1995" i="1"/>
  <c r="O2059" i="1"/>
  <c r="P2059" i="1"/>
  <c r="N2059" i="1"/>
  <c r="M2059" i="1"/>
  <c r="P2123" i="1"/>
  <c r="O2123" i="1"/>
  <c r="N2123" i="1"/>
  <c r="M2123" i="1"/>
  <c r="P1332" i="1"/>
  <c r="O1332" i="1"/>
  <c r="N1332" i="1"/>
  <c r="M1332" i="1"/>
  <c r="P1396" i="1"/>
  <c r="O1396" i="1"/>
  <c r="N1396" i="1"/>
  <c r="M1396" i="1"/>
  <c r="P1460" i="1"/>
  <c r="O1460" i="1"/>
  <c r="N1460" i="1"/>
  <c r="M1460" i="1"/>
  <c r="O1524" i="1"/>
  <c r="P1524" i="1"/>
  <c r="N1524" i="1"/>
  <c r="M1524" i="1"/>
  <c r="P1588" i="1"/>
  <c r="O1588" i="1"/>
  <c r="N1588" i="1"/>
  <c r="M1588" i="1"/>
  <c r="P1652" i="1"/>
  <c r="O1652" i="1"/>
  <c r="N1652" i="1"/>
  <c r="M1652" i="1"/>
  <c r="P1716" i="1"/>
  <c r="O1716" i="1"/>
  <c r="N1716" i="1"/>
  <c r="M1716" i="1"/>
  <c r="P1780" i="1"/>
  <c r="O1780" i="1"/>
  <c r="N1780" i="1"/>
  <c r="M1780" i="1"/>
  <c r="P1844" i="1"/>
  <c r="O1844" i="1"/>
  <c r="N1844" i="1"/>
  <c r="M1844" i="1"/>
  <c r="P1908" i="1"/>
  <c r="O1908" i="1"/>
  <c r="N1908" i="1"/>
  <c r="M1908" i="1"/>
  <c r="P1972" i="1"/>
  <c r="O1972" i="1"/>
  <c r="N1972" i="1"/>
  <c r="M1972" i="1"/>
  <c r="O2036" i="1"/>
  <c r="P2036" i="1"/>
  <c r="N2036" i="1"/>
  <c r="M2036" i="1"/>
  <c r="P2100" i="1"/>
  <c r="O2100" i="1"/>
  <c r="N2100" i="1"/>
  <c r="M2100" i="1"/>
  <c r="P1285" i="1"/>
  <c r="N1285" i="1"/>
  <c r="O1285" i="1"/>
  <c r="M1285" i="1"/>
  <c r="P1349" i="1"/>
  <c r="O1349" i="1"/>
  <c r="N1349" i="1"/>
  <c r="M1349" i="1"/>
  <c r="O1413" i="1"/>
  <c r="P1413" i="1"/>
  <c r="N1413" i="1"/>
  <c r="M1413" i="1"/>
  <c r="P1477" i="1"/>
  <c r="O1477" i="1"/>
  <c r="N1477" i="1"/>
  <c r="M1477" i="1"/>
  <c r="P1541" i="1"/>
  <c r="O1541" i="1"/>
  <c r="N1541" i="1"/>
  <c r="M1541" i="1"/>
  <c r="P1605" i="1"/>
  <c r="N1605" i="1"/>
  <c r="O1605" i="1"/>
  <c r="M1605" i="1"/>
  <c r="O1669" i="1"/>
  <c r="P1669" i="1"/>
  <c r="N1669" i="1"/>
  <c r="M1669" i="1"/>
  <c r="P1733" i="1"/>
  <c r="O1733" i="1"/>
  <c r="N1733" i="1"/>
  <c r="M1733" i="1"/>
  <c r="P1861" i="1"/>
  <c r="O1861" i="1"/>
  <c r="N1861" i="1"/>
  <c r="M1861" i="1"/>
  <c r="P1925" i="1"/>
  <c r="O1925" i="1"/>
  <c r="N1925" i="1"/>
  <c r="M1925" i="1"/>
  <c r="P1989" i="1"/>
  <c r="O1989" i="1"/>
  <c r="N1989" i="1"/>
  <c r="M1989" i="1"/>
  <c r="P2053" i="1"/>
  <c r="O2053" i="1"/>
  <c r="N2053" i="1"/>
  <c r="M2053" i="1"/>
  <c r="P2117" i="1"/>
  <c r="O2117" i="1"/>
  <c r="N2117" i="1"/>
  <c r="M2117" i="1"/>
  <c r="L1238" i="1"/>
  <c r="L1302" i="1"/>
  <c r="L1366" i="1"/>
  <c r="L1430" i="1"/>
  <c r="P1494" i="1"/>
  <c r="O1494" i="1"/>
  <c r="N1494" i="1"/>
  <c r="M1494" i="1"/>
  <c r="O1558" i="1"/>
  <c r="P1558" i="1"/>
  <c r="N1558" i="1"/>
  <c r="M1558" i="1"/>
  <c r="P1622" i="1"/>
  <c r="O1622" i="1"/>
  <c r="N1622" i="1"/>
  <c r="M1622" i="1"/>
  <c r="P1686" i="1"/>
  <c r="O1686" i="1"/>
  <c r="N1686" i="1"/>
  <c r="M1686" i="1"/>
  <c r="P1750" i="1"/>
  <c r="O1750" i="1"/>
  <c r="N1750" i="1"/>
  <c r="M1750" i="1"/>
  <c r="P1814" i="1"/>
  <c r="O1814" i="1"/>
  <c r="N1814" i="1"/>
  <c r="M1814" i="1"/>
  <c r="P1878" i="1"/>
  <c r="O1878" i="1"/>
  <c r="N1878" i="1"/>
  <c r="M1878" i="1"/>
  <c r="P1942" i="1"/>
  <c r="O1942" i="1"/>
  <c r="N1942" i="1"/>
  <c r="M1942" i="1"/>
  <c r="P2006" i="1"/>
  <c r="O2006" i="1"/>
  <c r="N2006" i="1"/>
  <c r="M2006" i="1"/>
  <c r="P2070" i="1"/>
  <c r="O2070" i="1"/>
  <c r="N2070" i="1"/>
  <c r="M2070" i="1"/>
  <c r="P2134" i="1"/>
  <c r="O2134" i="1"/>
  <c r="N2134" i="1"/>
  <c r="M2134" i="1"/>
  <c r="L263" i="1"/>
  <c r="L327" i="1"/>
  <c r="L391" i="1"/>
  <c r="L455" i="1"/>
  <c r="L519" i="1"/>
  <c r="L583" i="1"/>
  <c r="L647" i="1"/>
  <c r="L711" i="1"/>
  <c r="L775" i="1"/>
  <c r="L839" i="1"/>
  <c r="L903" i="1"/>
  <c r="L967" i="1"/>
  <c r="L1031" i="1"/>
  <c r="L1095" i="1"/>
  <c r="L1159" i="1"/>
  <c r="P1223" i="1"/>
  <c r="O1223" i="1"/>
  <c r="N1223" i="1"/>
  <c r="M1223" i="1"/>
  <c r="P1287" i="1"/>
  <c r="O1287" i="1"/>
  <c r="N1287" i="1"/>
  <c r="M1287" i="1"/>
  <c r="P1351" i="1"/>
  <c r="O1351" i="1"/>
  <c r="N1351" i="1"/>
  <c r="M1351" i="1"/>
  <c r="P1415" i="1"/>
  <c r="O1415" i="1"/>
  <c r="N1415" i="1"/>
  <c r="M1415" i="1"/>
  <c r="P1479" i="1"/>
  <c r="O1479" i="1"/>
  <c r="N1479" i="1"/>
  <c r="M1479" i="1"/>
  <c r="P1543" i="1"/>
  <c r="O1543" i="1"/>
  <c r="M1543" i="1"/>
  <c r="N1543" i="1"/>
  <c r="P1607" i="1"/>
  <c r="O1607" i="1"/>
  <c r="N1607" i="1"/>
  <c r="M1607" i="1"/>
  <c r="P1671" i="1"/>
  <c r="O1671" i="1"/>
  <c r="N1671" i="1"/>
  <c r="M1671" i="1"/>
  <c r="P1735" i="1"/>
  <c r="O1735" i="1"/>
  <c r="N1735" i="1"/>
  <c r="M1735" i="1"/>
  <c r="P1799" i="1"/>
  <c r="O1799" i="1"/>
  <c r="M1799" i="1"/>
  <c r="N1799" i="1"/>
  <c r="P1863" i="1"/>
  <c r="O1863" i="1"/>
  <c r="N1863" i="1"/>
  <c r="M1863" i="1"/>
  <c r="P1927" i="1"/>
  <c r="N1927" i="1"/>
  <c r="O1927" i="1"/>
  <c r="M1927" i="1"/>
  <c r="P1991" i="1"/>
  <c r="N1991" i="1"/>
  <c r="O1991" i="1"/>
  <c r="M1991" i="1"/>
  <c r="P2055" i="1"/>
  <c r="O2055" i="1"/>
  <c r="N2055" i="1"/>
  <c r="M2055" i="1"/>
  <c r="P2119" i="1"/>
  <c r="O2119" i="1"/>
  <c r="N2119" i="1"/>
  <c r="M2119" i="1"/>
  <c r="P1624" i="1"/>
  <c r="O1624" i="1"/>
  <c r="N1624" i="1"/>
  <c r="M1624" i="1"/>
  <c r="O1688" i="1"/>
  <c r="P1688" i="1"/>
  <c r="N1688" i="1"/>
  <c r="M1688" i="1"/>
  <c r="O1880" i="1"/>
  <c r="P2008" i="1"/>
  <c r="P2136" i="1"/>
  <c r="O2136" i="1"/>
  <c r="N2136" i="1"/>
  <c r="M2136" i="1"/>
  <c r="L1233" i="1"/>
  <c r="L1297" i="1"/>
  <c r="L1361" i="1"/>
  <c r="L1425" i="1"/>
  <c r="L1489" i="1"/>
  <c r="L1553" i="1"/>
  <c r="L1617" i="1"/>
  <c r="L1681" i="1"/>
  <c r="L1745" i="1"/>
  <c r="L1809" i="1"/>
  <c r="L1873" i="1"/>
  <c r="L1937" i="1"/>
  <c r="L2001" i="1"/>
  <c r="L2065" i="1"/>
  <c r="L2129" i="1"/>
  <c r="L1450" i="1"/>
  <c r="L1514" i="1"/>
  <c r="L1578" i="1"/>
  <c r="L1642" i="1"/>
  <c r="L1706" i="1"/>
  <c r="L1770" i="1"/>
  <c r="L1834" i="1"/>
  <c r="L1898" i="1"/>
  <c r="L1962" i="1"/>
  <c r="L2026" i="1"/>
  <c r="L2090" i="1"/>
  <c r="M21" i="1"/>
  <c r="P85" i="1"/>
  <c r="O85" i="1"/>
  <c r="N85" i="1"/>
  <c r="M85" i="1"/>
  <c r="P149" i="1"/>
  <c r="O149" i="1"/>
  <c r="N149" i="1"/>
  <c r="M149" i="1"/>
  <c r="P213" i="1"/>
  <c r="O213" i="1"/>
  <c r="N213" i="1"/>
  <c r="M213" i="1"/>
  <c r="P277" i="1"/>
  <c r="O277" i="1"/>
  <c r="N277" i="1"/>
  <c r="M277" i="1"/>
  <c r="O341" i="1"/>
  <c r="P341" i="1"/>
  <c r="N341" i="1"/>
  <c r="M341" i="1"/>
  <c r="P405" i="1"/>
  <c r="O405" i="1"/>
  <c r="N405" i="1"/>
  <c r="M405" i="1"/>
  <c r="P469" i="1"/>
  <c r="O469" i="1"/>
  <c r="N469" i="1"/>
  <c r="M469" i="1"/>
  <c r="P533" i="1"/>
  <c r="O533" i="1"/>
  <c r="N533" i="1"/>
  <c r="M533" i="1"/>
  <c r="P597" i="1"/>
  <c r="O597" i="1"/>
  <c r="N597" i="1"/>
  <c r="M597" i="1"/>
  <c r="P661" i="1"/>
  <c r="O661" i="1"/>
  <c r="M661" i="1"/>
  <c r="N661" i="1"/>
  <c r="O725" i="1"/>
  <c r="P725" i="1"/>
  <c r="N725" i="1"/>
  <c r="M725" i="1"/>
  <c r="P789" i="1"/>
  <c r="O789" i="1"/>
  <c r="N789" i="1"/>
  <c r="M789" i="1"/>
  <c r="O853" i="1"/>
  <c r="P853" i="1"/>
  <c r="N853" i="1"/>
  <c r="M853" i="1"/>
  <c r="P917" i="1"/>
  <c r="O917" i="1"/>
  <c r="N917" i="1"/>
  <c r="M917" i="1"/>
  <c r="P981" i="1"/>
  <c r="O981" i="1"/>
  <c r="N981" i="1"/>
  <c r="M981" i="1"/>
  <c r="P1045" i="1"/>
  <c r="O1045" i="1"/>
  <c r="N1045" i="1"/>
  <c r="M1045" i="1"/>
  <c r="P1109" i="1"/>
  <c r="O1109" i="1"/>
  <c r="N1109" i="1"/>
  <c r="M1109" i="1"/>
  <c r="O1173" i="1"/>
  <c r="P1173" i="1"/>
  <c r="N1173" i="1"/>
  <c r="M1173" i="1"/>
  <c r="P1237" i="1"/>
  <c r="O1237" i="1"/>
  <c r="N1237" i="1"/>
  <c r="M1237" i="1"/>
  <c r="P38" i="1"/>
  <c r="O38" i="1"/>
  <c r="M38" i="1"/>
  <c r="N38" i="1"/>
  <c r="P102" i="1"/>
  <c r="O102" i="1"/>
  <c r="N102" i="1"/>
  <c r="M102" i="1"/>
  <c r="P166" i="1"/>
  <c r="O166" i="1"/>
  <c r="N166" i="1"/>
  <c r="M166" i="1"/>
  <c r="P230" i="1"/>
  <c r="O230" i="1"/>
  <c r="N230" i="1"/>
  <c r="M230" i="1"/>
  <c r="P294" i="1"/>
  <c r="O294" i="1"/>
  <c r="M294" i="1"/>
  <c r="P358" i="1"/>
  <c r="O358" i="1"/>
  <c r="N358" i="1"/>
  <c r="M358" i="1"/>
  <c r="P422" i="1"/>
  <c r="O422" i="1"/>
  <c r="N422" i="1"/>
  <c r="M422" i="1"/>
  <c r="P486" i="1"/>
  <c r="O486" i="1"/>
  <c r="N486" i="1"/>
  <c r="M486" i="1"/>
  <c r="P550" i="1"/>
  <c r="O550" i="1"/>
  <c r="N550" i="1"/>
  <c r="M550" i="1"/>
  <c r="P614" i="1"/>
  <c r="O614" i="1"/>
  <c r="N614" i="1"/>
  <c r="M614" i="1"/>
  <c r="P678" i="1"/>
  <c r="O678" i="1"/>
  <c r="N678" i="1"/>
  <c r="M678" i="1"/>
  <c r="P742" i="1"/>
  <c r="O742" i="1"/>
  <c r="N742" i="1"/>
  <c r="M742" i="1"/>
  <c r="P806" i="1"/>
  <c r="O806" i="1"/>
  <c r="N806" i="1"/>
  <c r="M806" i="1"/>
  <c r="P870" i="1"/>
  <c r="O870" i="1"/>
  <c r="N870" i="1"/>
  <c r="M870" i="1"/>
  <c r="P934" i="1"/>
  <c r="O934" i="1"/>
  <c r="N934" i="1"/>
  <c r="M934" i="1"/>
  <c r="P998" i="1"/>
  <c r="O998" i="1"/>
  <c r="N998" i="1"/>
  <c r="M998" i="1"/>
  <c r="P1062" i="1"/>
  <c r="O1062" i="1"/>
  <c r="N1062" i="1"/>
  <c r="M1062" i="1"/>
  <c r="P1126" i="1"/>
  <c r="N1126" i="1"/>
  <c r="O1126" i="1"/>
  <c r="M1126" i="1"/>
  <c r="P1190" i="1"/>
  <c r="O1190" i="1"/>
  <c r="N1190" i="1"/>
  <c r="M1190" i="1"/>
  <c r="P55" i="1"/>
  <c r="O55" i="1"/>
  <c r="N55" i="1"/>
  <c r="M55" i="1"/>
  <c r="P119" i="1"/>
  <c r="O119" i="1"/>
  <c r="N119" i="1"/>
  <c r="M119" i="1"/>
  <c r="P183" i="1"/>
  <c r="O183" i="1"/>
  <c r="N183" i="1"/>
  <c r="M183" i="1"/>
  <c r="P40" i="1"/>
  <c r="O40" i="1"/>
  <c r="N40" i="1"/>
  <c r="M40" i="1"/>
  <c r="P104" i="1"/>
  <c r="O104" i="1"/>
  <c r="N104" i="1"/>
  <c r="M104" i="1"/>
  <c r="O168" i="1"/>
  <c r="P168" i="1"/>
  <c r="N168" i="1"/>
  <c r="M168" i="1"/>
  <c r="P232" i="1"/>
  <c r="O232" i="1"/>
  <c r="N232" i="1"/>
  <c r="M232" i="1"/>
  <c r="P296" i="1"/>
  <c r="O296" i="1"/>
  <c r="N296" i="1"/>
  <c r="M296" i="1"/>
  <c r="O360" i="1"/>
  <c r="P360" i="1"/>
  <c r="N360" i="1"/>
  <c r="M360" i="1"/>
  <c r="P424" i="1"/>
  <c r="O424" i="1"/>
  <c r="N424" i="1"/>
  <c r="M424" i="1"/>
  <c r="P488" i="1"/>
  <c r="O488" i="1"/>
  <c r="N488" i="1"/>
  <c r="M488" i="1"/>
  <c r="P552" i="1"/>
  <c r="O552" i="1"/>
  <c r="N552" i="1"/>
  <c r="M552" i="1"/>
  <c r="O616" i="1"/>
  <c r="P616" i="1"/>
  <c r="N616" i="1"/>
  <c r="M616" i="1"/>
  <c r="P680" i="1"/>
  <c r="O680" i="1"/>
  <c r="N680" i="1"/>
  <c r="M680" i="1"/>
  <c r="P744" i="1"/>
  <c r="O744" i="1"/>
  <c r="N744" i="1"/>
  <c r="M744" i="1"/>
  <c r="P808" i="1"/>
  <c r="O808" i="1"/>
  <c r="N808" i="1"/>
  <c r="M808" i="1"/>
  <c r="P872" i="1"/>
  <c r="O872" i="1"/>
  <c r="N872" i="1"/>
  <c r="M872" i="1"/>
  <c r="P936" i="1"/>
  <c r="O936" i="1"/>
  <c r="N936" i="1"/>
  <c r="M936" i="1"/>
  <c r="P1000" i="1"/>
  <c r="O1000" i="1"/>
  <c r="N1000" i="1"/>
  <c r="M1000" i="1"/>
  <c r="P1064" i="1"/>
  <c r="O1064" i="1"/>
  <c r="N1064" i="1"/>
  <c r="M1064" i="1"/>
  <c r="P1128" i="1"/>
  <c r="O1128" i="1"/>
  <c r="N1128" i="1"/>
  <c r="M1128" i="1"/>
  <c r="P1192" i="1"/>
  <c r="O1192" i="1"/>
  <c r="N1192" i="1"/>
  <c r="M1192" i="1"/>
  <c r="P1256" i="1"/>
  <c r="O1256" i="1"/>
  <c r="N1256" i="1"/>
  <c r="M1256" i="1"/>
  <c r="P1320" i="1"/>
  <c r="O1320" i="1"/>
  <c r="N1320" i="1"/>
  <c r="M1320" i="1"/>
  <c r="P1384" i="1"/>
  <c r="O1384" i="1"/>
  <c r="N1384" i="1"/>
  <c r="M1384" i="1"/>
  <c r="P1448" i="1"/>
  <c r="O1448" i="1"/>
  <c r="N1448" i="1"/>
  <c r="M1448" i="1"/>
  <c r="O57" i="1"/>
  <c r="N57" i="1"/>
  <c r="M57" i="1"/>
  <c r="O121" i="1"/>
  <c r="P121" i="1"/>
  <c r="N121" i="1"/>
  <c r="M121" i="1"/>
  <c r="O185" i="1"/>
  <c r="N185" i="1"/>
  <c r="M185" i="1"/>
  <c r="P249" i="1"/>
  <c r="N249" i="1"/>
  <c r="M249" i="1"/>
  <c r="O313" i="1"/>
  <c r="P313" i="1"/>
  <c r="N313" i="1"/>
  <c r="M313" i="1"/>
  <c r="O377" i="1"/>
  <c r="P377" i="1"/>
  <c r="N377" i="1"/>
  <c r="M377" i="1"/>
  <c r="O441" i="1"/>
  <c r="N441" i="1"/>
  <c r="M441" i="1"/>
  <c r="O505" i="1"/>
  <c r="N505" i="1"/>
  <c r="M505" i="1"/>
  <c r="O569" i="1"/>
  <c r="N569" i="1"/>
  <c r="M569" i="1"/>
  <c r="O633" i="1"/>
  <c r="N633" i="1"/>
  <c r="M633" i="1"/>
  <c r="O697" i="1"/>
  <c r="N697" i="1"/>
  <c r="M697" i="1"/>
  <c r="O761" i="1"/>
  <c r="N761" i="1"/>
  <c r="M761" i="1"/>
  <c r="P825" i="1"/>
  <c r="N825" i="1"/>
  <c r="M825" i="1"/>
  <c r="O889" i="1"/>
  <c r="P889" i="1"/>
  <c r="N889" i="1"/>
  <c r="M889" i="1"/>
  <c r="O953" i="1"/>
  <c r="P953" i="1"/>
  <c r="N953" i="1"/>
  <c r="M953" i="1"/>
  <c r="O1017" i="1"/>
  <c r="N1017" i="1"/>
  <c r="M1017" i="1"/>
  <c r="O1081" i="1"/>
  <c r="N1081" i="1"/>
  <c r="M1081" i="1"/>
  <c r="O1145" i="1"/>
  <c r="N1145" i="1"/>
  <c r="M1145" i="1"/>
  <c r="L35" i="1"/>
  <c r="L99" i="1"/>
  <c r="L163" i="1"/>
  <c r="L227" i="1"/>
  <c r="L291" i="1"/>
  <c r="L355" i="1"/>
  <c r="L419" i="1"/>
  <c r="L483" i="1"/>
  <c r="L547" i="1"/>
  <c r="L611" i="1"/>
  <c r="L675" i="1"/>
  <c r="L739" i="1"/>
  <c r="L803" i="1"/>
  <c r="L867" i="1"/>
  <c r="L931" i="1"/>
  <c r="L995" i="1"/>
  <c r="L1059" i="1"/>
  <c r="L1123" i="1"/>
  <c r="L1187" i="1"/>
  <c r="L1251" i="1"/>
  <c r="P1315" i="1"/>
  <c r="O1315" i="1"/>
  <c r="N1315" i="1"/>
  <c r="M1315" i="1"/>
  <c r="P1379" i="1"/>
  <c r="O1379" i="1"/>
  <c r="N1379" i="1"/>
  <c r="M1379" i="1"/>
  <c r="P1443" i="1"/>
  <c r="O1443" i="1"/>
  <c r="N1443" i="1"/>
  <c r="M1443" i="1"/>
  <c r="P1507" i="1"/>
  <c r="O1507" i="1"/>
  <c r="M1507" i="1"/>
  <c r="N1507" i="1"/>
  <c r="P1571" i="1"/>
  <c r="O1571" i="1"/>
  <c r="N1571" i="1"/>
  <c r="M1571" i="1"/>
  <c r="P1635" i="1"/>
  <c r="O1635" i="1"/>
  <c r="N1635" i="1"/>
  <c r="M1635" i="1"/>
  <c r="P1699" i="1"/>
  <c r="O1699" i="1"/>
  <c r="N1699" i="1"/>
  <c r="M1699" i="1"/>
  <c r="P1763" i="1"/>
  <c r="O1763" i="1"/>
  <c r="M1763" i="1"/>
  <c r="N1763" i="1"/>
  <c r="P1827" i="1"/>
  <c r="O1827" i="1"/>
  <c r="N1827" i="1"/>
  <c r="M1827" i="1"/>
  <c r="L28" i="1"/>
  <c r="L92" i="1"/>
  <c r="L156" i="1"/>
  <c r="L220" i="1"/>
  <c r="L284" i="1"/>
  <c r="L348" i="1"/>
  <c r="L412" i="1"/>
  <c r="L476" i="1"/>
  <c r="L540" i="1"/>
  <c r="L604" i="1"/>
  <c r="L668" i="1"/>
  <c r="L732" i="1"/>
  <c r="L796" i="1"/>
  <c r="L860" i="1"/>
  <c r="L924" i="1"/>
  <c r="L988" i="1"/>
  <c r="L1052" i="1"/>
  <c r="L1116" i="1"/>
  <c r="L1180" i="1"/>
  <c r="P1244" i="1"/>
  <c r="N1244" i="1"/>
  <c r="O1244" i="1"/>
  <c r="M1244" i="1"/>
  <c r="P1875" i="1"/>
  <c r="O1875" i="1"/>
  <c r="N1875" i="1"/>
  <c r="M1875" i="1"/>
  <c r="P1939" i="1"/>
  <c r="O1939" i="1"/>
  <c r="N1939" i="1"/>
  <c r="M1939" i="1"/>
  <c r="P2003" i="1"/>
  <c r="O2003" i="1"/>
  <c r="N2003" i="1"/>
  <c r="M2003" i="1"/>
  <c r="P2067" i="1"/>
  <c r="O2067" i="1"/>
  <c r="N2067" i="1"/>
  <c r="M2067" i="1"/>
  <c r="P2131" i="1"/>
  <c r="O2131" i="1"/>
  <c r="N2131" i="1"/>
  <c r="M2131" i="1"/>
  <c r="N1340" i="1"/>
  <c r="N1404" i="1"/>
  <c r="M1404" i="1"/>
  <c r="P1660" i="1"/>
  <c r="O1660" i="1"/>
  <c r="N1660" i="1"/>
  <c r="M1660" i="1"/>
  <c r="P1724" i="1"/>
  <c r="O1724" i="1"/>
  <c r="N1724" i="1"/>
  <c r="M1724" i="1"/>
  <c r="O1788" i="1"/>
  <c r="M1852" i="1"/>
  <c r="N1916" i="1"/>
  <c r="M1916" i="1"/>
  <c r="P1293" i="1"/>
  <c r="O1293" i="1"/>
  <c r="N1293" i="1"/>
  <c r="M1293" i="1"/>
  <c r="P1357" i="1"/>
  <c r="O1357" i="1"/>
  <c r="N1357" i="1"/>
  <c r="M1357" i="1"/>
  <c r="P1421" i="1"/>
  <c r="O1421" i="1"/>
  <c r="N1421" i="1"/>
  <c r="M1421" i="1"/>
  <c r="P1485" i="1"/>
  <c r="O1485" i="1"/>
  <c r="N1485" i="1"/>
  <c r="M1485" i="1"/>
  <c r="P1549" i="1"/>
  <c r="O1549" i="1"/>
  <c r="N1549" i="1"/>
  <c r="M1549" i="1"/>
  <c r="P1613" i="1"/>
  <c r="O1613" i="1"/>
  <c r="N1613" i="1"/>
  <c r="M1613" i="1"/>
  <c r="P1677" i="1"/>
  <c r="O1677" i="1"/>
  <c r="N1677" i="1"/>
  <c r="M1677" i="1"/>
  <c r="P1741" i="1"/>
  <c r="O1741" i="1"/>
  <c r="N1741" i="1"/>
  <c r="M1741" i="1"/>
  <c r="P1805" i="1"/>
  <c r="O1805" i="1"/>
  <c r="N1805" i="1"/>
  <c r="M1805" i="1"/>
  <c r="O1869" i="1"/>
  <c r="P1869" i="1"/>
  <c r="N1869" i="1"/>
  <c r="M1869" i="1"/>
  <c r="P1933" i="1"/>
  <c r="O1933" i="1"/>
  <c r="N1933" i="1"/>
  <c r="M1933" i="1"/>
  <c r="O1997" i="1"/>
  <c r="P1997" i="1"/>
  <c r="N1997" i="1"/>
  <c r="M1997" i="1"/>
  <c r="P2061" i="1"/>
  <c r="O2061" i="1"/>
  <c r="N2061" i="1"/>
  <c r="M2061" i="1"/>
  <c r="P2125" i="1"/>
  <c r="O2125" i="1"/>
  <c r="N2125" i="1"/>
  <c r="M2125" i="1"/>
  <c r="L1246" i="1"/>
  <c r="L1310" i="1"/>
  <c r="L1374" i="1"/>
  <c r="L1438" i="1"/>
  <c r="P1502" i="1"/>
  <c r="O1502" i="1"/>
  <c r="N1502" i="1"/>
  <c r="M1502" i="1"/>
  <c r="P1566" i="1"/>
  <c r="O1566" i="1"/>
  <c r="N1566" i="1"/>
  <c r="M1566" i="1"/>
  <c r="O1630" i="1"/>
  <c r="P1630" i="1"/>
  <c r="N1630" i="1"/>
  <c r="M1630" i="1"/>
  <c r="P1694" i="1"/>
  <c r="O1694" i="1"/>
  <c r="N1694" i="1"/>
  <c r="M1694" i="1"/>
  <c r="P1758" i="1"/>
  <c r="O1758" i="1"/>
  <c r="N1758" i="1"/>
  <c r="M1758" i="1"/>
  <c r="O1822" i="1"/>
  <c r="N1822" i="1"/>
  <c r="P1822" i="1"/>
  <c r="M1822" i="1"/>
  <c r="P1886" i="1"/>
  <c r="O1886" i="1"/>
  <c r="N1886" i="1"/>
  <c r="M1886" i="1"/>
  <c r="P1950" i="1"/>
  <c r="O1950" i="1"/>
  <c r="N1950" i="1"/>
  <c r="M1950" i="1"/>
  <c r="P2014" i="1"/>
  <c r="O2014" i="1"/>
  <c r="N2014" i="1"/>
  <c r="M2014" i="1"/>
  <c r="P2078" i="1"/>
  <c r="O2078" i="1"/>
  <c r="N2078" i="1"/>
  <c r="M2078" i="1"/>
  <c r="P2142" i="1"/>
  <c r="O2142" i="1"/>
  <c r="N2142" i="1"/>
  <c r="M2142" i="1"/>
  <c r="L271" i="1"/>
  <c r="L335" i="1"/>
  <c r="L399" i="1"/>
  <c r="L463" i="1"/>
  <c r="L527" i="1"/>
  <c r="L591" i="1"/>
  <c r="L655" i="1"/>
  <c r="L719" i="1"/>
  <c r="L783" i="1"/>
  <c r="L847" i="1"/>
  <c r="L911" i="1"/>
  <c r="L975" i="1"/>
  <c r="L1039" i="1"/>
  <c r="L1103" i="1"/>
  <c r="L1167" i="1"/>
  <c r="O1231" i="1"/>
  <c r="P1231" i="1"/>
  <c r="N1231" i="1"/>
  <c r="M1231" i="1"/>
  <c r="P1295" i="1"/>
  <c r="O1295" i="1"/>
  <c r="N1295" i="1"/>
  <c r="M1295" i="1"/>
  <c r="P1359" i="1"/>
  <c r="O1359" i="1"/>
  <c r="N1359" i="1"/>
  <c r="M1359" i="1"/>
  <c r="P1423" i="1"/>
  <c r="O1423" i="1"/>
  <c r="N1423" i="1"/>
  <c r="M1423" i="1"/>
  <c r="P1487" i="1"/>
  <c r="O1487" i="1"/>
  <c r="N1487" i="1"/>
  <c r="M1487" i="1"/>
  <c r="P1551" i="1"/>
  <c r="O1551" i="1"/>
  <c r="N1551" i="1"/>
  <c r="M1551" i="1"/>
  <c r="P1615" i="1"/>
  <c r="O1615" i="1"/>
  <c r="N1615" i="1"/>
  <c r="M1615" i="1"/>
  <c r="P1679" i="1"/>
  <c r="O1679" i="1"/>
  <c r="N1679" i="1"/>
  <c r="M1679" i="1"/>
  <c r="P1743" i="1"/>
  <c r="O1743" i="1"/>
  <c r="N1743" i="1"/>
  <c r="M1743" i="1"/>
  <c r="O1807" i="1"/>
  <c r="P1807" i="1"/>
  <c r="N1807" i="1"/>
  <c r="M1807" i="1"/>
  <c r="P1871" i="1"/>
  <c r="O1871" i="1"/>
  <c r="N1871" i="1"/>
  <c r="M1871" i="1"/>
  <c r="P1935" i="1"/>
  <c r="O1935" i="1"/>
  <c r="N1935" i="1"/>
  <c r="M1935" i="1"/>
  <c r="P1999" i="1"/>
  <c r="O1999" i="1"/>
  <c r="N1999" i="1"/>
  <c r="M1999" i="1"/>
  <c r="P2063" i="1"/>
  <c r="O2063" i="1"/>
  <c r="M2063" i="1"/>
  <c r="N2063" i="1"/>
  <c r="P2127" i="1"/>
  <c r="O2127" i="1"/>
  <c r="N2127" i="1"/>
  <c r="M2127" i="1"/>
  <c r="P1504" i="1"/>
  <c r="O1504" i="1"/>
  <c r="N1504" i="1"/>
  <c r="M1504" i="1"/>
  <c r="P1568" i="1"/>
  <c r="O1568" i="1"/>
  <c r="N1568" i="1"/>
  <c r="M1568" i="1"/>
  <c r="P1632" i="1"/>
  <c r="O1632" i="1"/>
  <c r="N1632" i="1"/>
  <c r="M1632" i="1"/>
  <c r="P1696" i="1"/>
  <c r="O1696" i="1"/>
  <c r="N1696" i="1"/>
  <c r="M1696" i="1"/>
  <c r="P1760" i="1"/>
  <c r="O1760" i="1"/>
  <c r="N1760" i="1"/>
  <c r="M1760" i="1"/>
  <c r="P1824" i="1"/>
  <c r="O1824" i="1"/>
  <c r="N1824" i="1"/>
  <c r="M1824" i="1"/>
  <c r="P1888" i="1"/>
  <c r="O1888" i="1"/>
  <c r="N1888" i="1"/>
  <c r="M1888" i="1"/>
  <c r="P1952" i="1"/>
  <c r="O1952" i="1"/>
  <c r="N1952" i="1"/>
  <c r="M1952" i="1"/>
  <c r="P2016" i="1"/>
  <c r="O2016" i="1"/>
  <c r="N2016" i="1"/>
  <c r="M2016" i="1"/>
  <c r="P2080" i="1"/>
  <c r="O2080" i="1"/>
  <c r="M2080" i="1"/>
  <c r="N2080" i="1"/>
  <c r="P2144" i="1"/>
  <c r="O2144" i="1"/>
  <c r="N2144" i="1"/>
  <c r="M2144" i="1"/>
  <c r="L1241" i="1"/>
  <c r="L1305" i="1"/>
  <c r="L1369" i="1"/>
  <c r="L1433" i="1"/>
  <c r="L1497" i="1"/>
  <c r="L1561" i="1"/>
  <c r="L1625" i="1"/>
  <c r="L1689" i="1"/>
  <c r="L1753" i="1"/>
  <c r="L1817" i="1"/>
  <c r="L1881" i="1"/>
  <c r="L1945" i="1"/>
  <c r="L2009" i="1"/>
  <c r="L2073" i="1"/>
  <c r="L2137" i="1"/>
  <c r="L1458" i="1"/>
  <c r="L1522" i="1"/>
  <c r="L1586" i="1"/>
  <c r="L1650" i="1"/>
  <c r="L1714" i="1"/>
  <c r="L1778" i="1"/>
  <c r="L1842" i="1"/>
  <c r="L1906" i="1"/>
  <c r="L1970" i="1"/>
  <c r="L2034" i="1"/>
  <c r="L2098" i="1"/>
  <c r="P29" i="1"/>
  <c r="O29" i="1"/>
  <c r="N29" i="1"/>
  <c r="M29" i="1"/>
  <c r="P93" i="1"/>
  <c r="P221" i="1"/>
  <c r="N285" i="1"/>
  <c r="O349" i="1"/>
  <c r="N349" i="1"/>
  <c r="P477" i="1"/>
  <c r="O477" i="1"/>
  <c r="N477" i="1"/>
  <c r="M477" i="1"/>
  <c r="P541" i="1"/>
  <c r="O541" i="1"/>
  <c r="N541" i="1"/>
  <c r="M541" i="1"/>
  <c r="P733" i="1"/>
  <c r="N797" i="1"/>
  <c r="M861" i="1"/>
  <c r="P989" i="1"/>
  <c r="O989" i="1"/>
  <c r="N989" i="1"/>
  <c r="M989" i="1"/>
  <c r="P1053" i="1"/>
  <c r="O1053" i="1"/>
  <c r="N1053" i="1"/>
  <c r="M1053" i="1"/>
  <c r="P1117" i="1"/>
  <c r="P1245" i="1"/>
  <c r="N46" i="1"/>
  <c r="P238" i="1"/>
  <c r="O238" i="1"/>
  <c r="N238" i="1"/>
  <c r="M238" i="1"/>
  <c r="P302" i="1"/>
  <c r="O302" i="1"/>
  <c r="N302" i="1"/>
  <c r="M302" i="1"/>
  <c r="P366" i="1"/>
  <c r="O366" i="1"/>
  <c r="N366" i="1"/>
  <c r="M366" i="1"/>
  <c r="P430" i="1"/>
  <c r="O430" i="1"/>
  <c r="N430" i="1"/>
  <c r="M430" i="1"/>
  <c r="P494" i="1"/>
  <c r="O494" i="1"/>
  <c r="N494" i="1"/>
  <c r="M494" i="1"/>
  <c r="O558" i="1"/>
  <c r="P558" i="1"/>
  <c r="N558" i="1"/>
  <c r="M558" i="1"/>
  <c r="P622" i="1"/>
  <c r="O622" i="1"/>
  <c r="N622" i="1"/>
  <c r="M622" i="1"/>
  <c r="O686" i="1"/>
  <c r="P686" i="1"/>
  <c r="N686" i="1"/>
  <c r="M686" i="1"/>
  <c r="P750" i="1"/>
  <c r="O750" i="1"/>
  <c r="N750" i="1"/>
  <c r="M750" i="1"/>
  <c r="P814" i="1"/>
  <c r="O814" i="1"/>
  <c r="N814" i="1"/>
  <c r="M814" i="1"/>
  <c r="P878" i="1"/>
  <c r="O878" i="1"/>
  <c r="N878" i="1"/>
  <c r="M878" i="1"/>
  <c r="P942" i="1"/>
  <c r="O942" i="1"/>
  <c r="N942" i="1"/>
  <c r="M942" i="1"/>
  <c r="P1006" i="1"/>
  <c r="O1006" i="1"/>
  <c r="N1006" i="1"/>
  <c r="M1006" i="1"/>
  <c r="P1070" i="1"/>
  <c r="O1070" i="1"/>
  <c r="N1070" i="1"/>
  <c r="M1070" i="1"/>
  <c r="P1134" i="1"/>
  <c r="O1134" i="1"/>
  <c r="N1134" i="1"/>
  <c r="M1134" i="1"/>
  <c r="P1198" i="1"/>
  <c r="O1198" i="1"/>
  <c r="N1198" i="1"/>
  <c r="M1198" i="1"/>
  <c r="P63" i="1"/>
  <c r="O63" i="1"/>
  <c r="N63" i="1"/>
  <c r="M63" i="1"/>
  <c r="P127" i="1"/>
  <c r="O127" i="1"/>
  <c r="N127" i="1"/>
  <c r="M127" i="1"/>
  <c r="P191" i="1"/>
  <c r="O191" i="1"/>
  <c r="N191" i="1"/>
  <c r="M191" i="1"/>
  <c r="P48" i="1"/>
  <c r="O48" i="1"/>
  <c r="N48" i="1"/>
  <c r="M48" i="1"/>
  <c r="P176" i="1"/>
  <c r="O176" i="1"/>
  <c r="N176" i="1"/>
  <c r="M176" i="1"/>
  <c r="P240" i="1"/>
  <c r="O240" i="1"/>
  <c r="N240" i="1"/>
  <c r="M240" i="1"/>
  <c r="P304" i="1"/>
  <c r="N368" i="1"/>
  <c r="O432" i="1"/>
  <c r="N432" i="1"/>
  <c r="P688" i="1"/>
  <c r="O688" i="1"/>
  <c r="N688" i="1"/>
  <c r="M688" i="1"/>
  <c r="P752" i="1"/>
  <c r="O752" i="1"/>
  <c r="N752" i="1"/>
  <c r="M752" i="1"/>
  <c r="O944" i="1"/>
  <c r="N944" i="1"/>
  <c r="P1200" i="1"/>
  <c r="O1200" i="1"/>
  <c r="N1200" i="1"/>
  <c r="M1200" i="1"/>
  <c r="P1264" i="1"/>
  <c r="O1264" i="1"/>
  <c r="N1264" i="1"/>
  <c r="M1264" i="1"/>
  <c r="O1328" i="1"/>
  <c r="P1456" i="1"/>
  <c r="O1456" i="1"/>
  <c r="N1456" i="1"/>
  <c r="M1456" i="1"/>
  <c r="P65" i="1"/>
  <c r="N257" i="1"/>
  <c r="P321" i="1"/>
  <c r="O321" i="1"/>
  <c r="N321" i="1"/>
  <c r="M321" i="1"/>
  <c r="P385" i="1"/>
  <c r="O385" i="1"/>
  <c r="N385" i="1"/>
  <c r="M385" i="1"/>
  <c r="N449" i="1"/>
  <c r="O513" i="1"/>
  <c r="L577" i="1"/>
  <c r="P833" i="1"/>
  <c r="P897" i="1"/>
  <c r="O897" i="1"/>
  <c r="N897" i="1"/>
  <c r="M897" i="1"/>
  <c r="P961" i="1"/>
  <c r="N961" i="1"/>
  <c r="O961" i="1"/>
  <c r="M961" i="1"/>
  <c r="P1089" i="1"/>
  <c r="L43" i="1"/>
  <c r="L107" i="1"/>
  <c r="L171" i="1"/>
  <c r="L235" i="1"/>
  <c r="L299" i="1"/>
  <c r="L363" i="1"/>
  <c r="L427" i="1"/>
  <c r="L491" i="1"/>
  <c r="L555" i="1"/>
  <c r="L619" i="1"/>
  <c r="L683" i="1"/>
  <c r="L747" i="1"/>
  <c r="L811" i="1"/>
  <c r="L875" i="1"/>
  <c r="L939" i="1"/>
  <c r="L1003" i="1"/>
  <c r="L1067" i="1"/>
  <c r="L1131" i="1"/>
  <c r="L1195" i="1"/>
  <c r="P1259" i="1"/>
  <c r="O1259" i="1"/>
  <c r="N1259" i="1"/>
  <c r="M1259" i="1"/>
  <c r="O1323" i="1"/>
  <c r="P1387" i="1"/>
  <c r="O1451" i="1"/>
  <c r="N1451" i="1"/>
  <c r="M1579" i="1"/>
  <c r="P1707" i="1"/>
  <c r="O1707" i="1"/>
  <c r="N1707" i="1"/>
  <c r="M1707" i="1"/>
  <c r="P1771" i="1"/>
  <c r="O1771" i="1"/>
  <c r="N1771" i="1"/>
  <c r="M1771" i="1"/>
  <c r="L36" i="1"/>
  <c r="L100" i="1"/>
  <c r="L164" i="1"/>
  <c r="L228" i="1"/>
  <c r="L292" i="1"/>
  <c r="L356" i="1"/>
  <c r="L420" i="1"/>
  <c r="L484" i="1"/>
  <c r="L548" i="1"/>
  <c r="L612" i="1"/>
  <c r="L676" i="1"/>
  <c r="L740" i="1"/>
  <c r="L804" i="1"/>
  <c r="L868" i="1"/>
  <c r="L932" i="1"/>
  <c r="L996" i="1"/>
  <c r="L1060" i="1"/>
  <c r="L1124" i="1"/>
  <c r="L1188" i="1"/>
  <c r="P1252" i="1"/>
  <c r="O1252" i="1"/>
  <c r="N1252" i="1"/>
  <c r="M1252" i="1"/>
  <c r="M1883" i="1"/>
  <c r="N1947" i="1"/>
  <c r="M1947" i="1"/>
  <c r="P2139" i="1"/>
  <c r="O2139" i="1"/>
  <c r="N2139" i="1"/>
  <c r="M2139" i="1"/>
  <c r="P1412" i="1"/>
  <c r="O1412" i="1"/>
  <c r="N1412" i="1"/>
  <c r="M1412" i="1"/>
  <c r="P1476" i="1"/>
  <c r="O1476" i="1"/>
  <c r="N1476" i="1"/>
  <c r="M1476" i="1"/>
  <c r="O1668" i="1"/>
  <c r="M1732" i="1"/>
  <c r="M1796" i="1"/>
  <c r="P1924" i="1"/>
  <c r="O1924" i="1"/>
  <c r="N1924" i="1"/>
  <c r="M1924" i="1"/>
  <c r="P1988" i="1"/>
  <c r="O1988" i="1"/>
  <c r="N1988" i="1"/>
  <c r="M1988" i="1"/>
  <c r="O2052" i="1"/>
  <c r="P1301" i="1"/>
  <c r="O1301" i="1"/>
  <c r="N1301" i="1"/>
  <c r="M1301" i="1"/>
  <c r="L1365" i="1"/>
  <c r="P1429" i="1"/>
  <c r="O1429" i="1"/>
  <c r="N1429" i="1"/>
  <c r="M1429" i="1"/>
  <c r="P1493" i="1"/>
  <c r="O1493" i="1"/>
  <c r="N1493" i="1"/>
  <c r="M1493" i="1"/>
  <c r="P1557" i="1"/>
  <c r="O1557" i="1"/>
  <c r="N1557" i="1"/>
  <c r="M1557" i="1"/>
  <c r="P1621" i="1"/>
  <c r="O1621" i="1"/>
  <c r="N1621" i="1"/>
  <c r="M1621" i="1"/>
  <c r="P1685" i="1"/>
  <c r="O1685" i="1"/>
  <c r="N1685" i="1"/>
  <c r="M1685" i="1"/>
  <c r="O1749" i="1"/>
  <c r="P1749" i="1"/>
  <c r="N1749" i="1"/>
  <c r="M1749" i="1"/>
  <c r="P1813" i="1"/>
  <c r="O1813" i="1"/>
  <c r="N1813" i="1"/>
  <c r="M1813" i="1"/>
  <c r="P1877" i="1"/>
  <c r="O1877" i="1"/>
  <c r="N1877" i="1"/>
  <c r="M1877" i="1"/>
  <c r="P1941" i="1"/>
  <c r="O1941" i="1"/>
  <c r="N1941" i="1"/>
  <c r="M1941" i="1"/>
  <c r="P2005" i="1"/>
  <c r="O2005" i="1"/>
  <c r="N2005" i="1"/>
  <c r="M2005" i="1"/>
  <c r="P2069" i="1"/>
  <c r="O2069" i="1"/>
  <c r="N2069" i="1"/>
  <c r="M2069" i="1"/>
  <c r="P2133" i="1"/>
  <c r="O2133" i="1"/>
  <c r="N2133" i="1"/>
  <c r="M2133" i="1"/>
  <c r="L1254" i="1"/>
  <c r="L1318" i="1"/>
  <c r="L1382" i="1"/>
  <c r="L1446" i="1"/>
  <c r="P1510" i="1"/>
  <c r="O1510" i="1"/>
  <c r="N1510" i="1"/>
  <c r="M1510" i="1"/>
  <c r="O1574" i="1"/>
  <c r="P1574" i="1"/>
  <c r="N1574" i="1"/>
  <c r="M1574" i="1"/>
  <c r="P1638" i="1"/>
  <c r="O1638" i="1"/>
  <c r="N1638" i="1"/>
  <c r="M1638" i="1"/>
  <c r="P1702" i="1"/>
  <c r="O1702" i="1"/>
  <c r="N1702" i="1"/>
  <c r="M1702" i="1"/>
  <c r="P1766" i="1"/>
  <c r="O1766" i="1"/>
  <c r="N1766" i="1"/>
  <c r="M1766" i="1"/>
  <c r="P1830" i="1"/>
  <c r="O1830" i="1"/>
  <c r="N1830" i="1"/>
  <c r="M1830" i="1"/>
  <c r="P1894" i="1"/>
  <c r="O1894" i="1"/>
  <c r="N1894" i="1"/>
  <c r="M1894" i="1"/>
  <c r="P1958" i="1"/>
  <c r="O1958" i="1"/>
  <c r="N1958" i="1"/>
  <c r="M1958" i="1"/>
  <c r="P2022" i="1"/>
  <c r="O2022" i="1"/>
  <c r="N2022" i="1"/>
  <c r="M2022" i="1"/>
  <c r="P2086" i="1"/>
  <c r="O2086" i="1"/>
  <c r="N2086" i="1"/>
  <c r="M2086" i="1"/>
  <c r="L215" i="1"/>
  <c r="L279" i="1"/>
  <c r="L343" i="1"/>
  <c r="L407" i="1"/>
  <c r="L471" i="1"/>
  <c r="L535" i="1"/>
  <c r="L599" i="1"/>
  <c r="L663" i="1"/>
  <c r="L727" i="1"/>
  <c r="L791" i="1"/>
  <c r="L855" i="1"/>
  <c r="L919" i="1"/>
  <c r="L983" i="1"/>
  <c r="L1047" i="1"/>
  <c r="L1111" i="1"/>
  <c r="P1175" i="1"/>
  <c r="O1175" i="1"/>
  <c r="N1175" i="1"/>
  <c r="M1175" i="1"/>
  <c r="P1239" i="1"/>
  <c r="O1239" i="1"/>
  <c r="N1239" i="1"/>
  <c r="M1239" i="1"/>
  <c r="P1303" i="1"/>
  <c r="O1303" i="1"/>
  <c r="N1303" i="1"/>
  <c r="M1303" i="1"/>
  <c r="P1367" i="1"/>
  <c r="O1367" i="1"/>
  <c r="N1367" i="1"/>
  <c r="M1367" i="1"/>
  <c r="P1431" i="1"/>
  <c r="O1431" i="1"/>
  <c r="N1431" i="1"/>
  <c r="M1431" i="1"/>
  <c r="P1495" i="1"/>
  <c r="O1495" i="1"/>
  <c r="N1495" i="1"/>
  <c r="M1495" i="1"/>
  <c r="P1559" i="1"/>
  <c r="O1559" i="1"/>
  <c r="N1559" i="1"/>
  <c r="M1559" i="1"/>
  <c r="P1623" i="1"/>
  <c r="O1623" i="1"/>
  <c r="N1623" i="1"/>
  <c r="M1623" i="1"/>
  <c r="P1687" i="1"/>
  <c r="O1687" i="1"/>
  <c r="N1687" i="1"/>
  <c r="M1687" i="1"/>
  <c r="P1751" i="1"/>
  <c r="O1751" i="1"/>
  <c r="N1751" i="1"/>
  <c r="M1751" i="1"/>
  <c r="P1815" i="1"/>
  <c r="O1815" i="1"/>
  <c r="N1815" i="1"/>
  <c r="M1815" i="1"/>
  <c r="P1879" i="1"/>
  <c r="O1879" i="1"/>
  <c r="N1879" i="1"/>
  <c r="M1879" i="1"/>
  <c r="P1943" i="1"/>
  <c r="O1943" i="1"/>
  <c r="N1943" i="1"/>
  <c r="M1943" i="1"/>
  <c r="P2007" i="1"/>
  <c r="O2007" i="1"/>
  <c r="N2007" i="1"/>
  <c r="M2007" i="1"/>
  <c r="P2071" i="1"/>
  <c r="O2071" i="1"/>
  <c r="N2071" i="1"/>
  <c r="M2071" i="1"/>
  <c r="P2135" i="1"/>
  <c r="O2135" i="1"/>
  <c r="M2135" i="1"/>
  <c r="N2135" i="1"/>
  <c r="P1512" i="1"/>
  <c r="O1512" i="1"/>
  <c r="N1512" i="1"/>
  <c r="M1512" i="1"/>
  <c r="P1576" i="1"/>
  <c r="O1576" i="1"/>
  <c r="N1576" i="1"/>
  <c r="M1576" i="1"/>
  <c r="P1640" i="1"/>
  <c r="O1640" i="1"/>
  <c r="N1640" i="1"/>
  <c r="M1640" i="1"/>
  <c r="P1704" i="1"/>
  <c r="O1704" i="1"/>
  <c r="N1704" i="1"/>
  <c r="M1704" i="1"/>
  <c r="P1768" i="1"/>
  <c r="O1768" i="1"/>
  <c r="N1768" i="1"/>
  <c r="M1768" i="1"/>
  <c r="P1832" i="1"/>
  <c r="O1832" i="1"/>
  <c r="N1832" i="1"/>
  <c r="M1832" i="1"/>
  <c r="P1896" i="1"/>
  <c r="O1896" i="1"/>
  <c r="N1896" i="1"/>
  <c r="M1896" i="1"/>
  <c r="P1960" i="1"/>
  <c r="O1960" i="1"/>
  <c r="N1960" i="1"/>
  <c r="M1960" i="1"/>
  <c r="P2024" i="1"/>
  <c r="O2024" i="1"/>
  <c r="N2024" i="1"/>
  <c r="M2024" i="1"/>
  <c r="P2088" i="1"/>
  <c r="O2088" i="1"/>
  <c r="N2088" i="1"/>
  <c r="M2088" i="1"/>
  <c r="L1185" i="1"/>
  <c r="L1249" i="1"/>
  <c r="L1313" i="1"/>
  <c r="L1377" i="1"/>
  <c r="L1441" i="1"/>
  <c r="L1505" i="1"/>
  <c r="L1569" i="1"/>
  <c r="L1633" i="1"/>
  <c r="L1697" i="1"/>
  <c r="L1761" i="1"/>
  <c r="L1825" i="1"/>
  <c r="L1889" i="1"/>
  <c r="L1953" i="1"/>
  <c r="L2017" i="1"/>
  <c r="L2081" i="1"/>
  <c r="L1466" i="1"/>
  <c r="L1530" i="1"/>
  <c r="L1594" i="1"/>
  <c r="L1658" i="1"/>
  <c r="L1722" i="1"/>
  <c r="L1786" i="1"/>
  <c r="L1850" i="1"/>
  <c r="L1914" i="1"/>
  <c r="L1978" i="1"/>
  <c r="L2042" i="1"/>
  <c r="L2106" i="1"/>
  <c r="P37" i="1"/>
  <c r="O37" i="1"/>
  <c r="N37" i="1"/>
  <c r="M37" i="1"/>
  <c r="P101" i="1"/>
  <c r="O101" i="1"/>
  <c r="N101" i="1"/>
  <c r="M101" i="1"/>
  <c r="P165" i="1"/>
  <c r="O165" i="1"/>
  <c r="N165" i="1"/>
  <c r="M165" i="1"/>
  <c r="P229" i="1"/>
  <c r="O229" i="1"/>
  <c r="N229" i="1"/>
  <c r="M229" i="1"/>
  <c r="P293" i="1"/>
  <c r="O293" i="1"/>
  <c r="N293" i="1"/>
  <c r="M293" i="1"/>
  <c r="P357" i="1"/>
  <c r="O357" i="1"/>
  <c r="N357" i="1"/>
  <c r="M357" i="1"/>
  <c r="P421" i="1"/>
  <c r="O421" i="1"/>
  <c r="N421" i="1"/>
  <c r="M421" i="1"/>
  <c r="P485" i="1"/>
  <c r="O485" i="1"/>
  <c r="N485" i="1"/>
  <c r="M485" i="1"/>
  <c r="P549" i="1"/>
  <c r="O549" i="1"/>
  <c r="N549" i="1"/>
  <c r="M549" i="1"/>
  <c r="P613" i="1"/>
  <c r="O613" i="1"/>
  <c r="N613" i="1"/>
  <c r="M613" i="1"/>
  <c r="O677" i="1"/>
  <c r="P677" i="1"/>
  <c r="N677" i="1"/>
  <c r="M677" i="1"/>
  <c r="P741" i="1"/>
  <c r="O741" i="1"/>
  <c r="N741" i="1"/>
  <c r="M741" i="1"/>
  <c r="P805" i="1"/>
  <c r="O805" i="1"/>
  <c r="N805" i="1"/>
  <c r="M805" i="1"/>
  <c r="P869" i="1"/>
  <c r="O869" i="1"/>
  <c r="N869" i="1"/>
  <c r="M869" i="1"/>
  <c r="O933" i="1"/>
  <c r="P997" i="1"/>
  <c r="O997" i="1"/>
  <c r="N997" i="1"/>
  <c r="M997" i="1"/>
  <c r="P1061" i="1"/>
  <c r="O1061" i="1"/>
  <c r="N1061" i="1"/>
  <c r="M1061" i="1"/>
  <c r="P1125" i="1"/>
  <c r="O1125" i="1"/>
  <c r="N1125" i="1"/>
  <c r="M1125" i="1"/>
  <c r="P1189" i="1"/>
  <c r="O1189" i="1"/>
  <c r="N1189" i="1"/>
  <c r="M1189" i="1"/>
  <c r="P1253" i="1"/>
  <c r="O1253" i="1"/>
  <c r="N1253" i="1"/>
  <c r="M1253" i="1"/>
  <c r="O118" i="1"/>
  <c r="M118" i="1"/>
  <c r="P182" i="1"/>
  <c r="O182" i="1"/>
  <c r="N182" i="1"/>
  <c r="M182" i="1"/>
  <c r="P310" i="1"/>
  <c r="O310" i="1"/>
  <c r="N310" i="1"/>
  <c r="M310" i="1"/>
  <c r="P374" i="1"/>
  <c r="O374" i="1"/>
  <c r="N374" i="1"/>
  <c r="M374" i="1"/>
  <c r="O630" i="1"/>
  <c r="M630" i="1"/>
  <c r="P694" i="1"/>
  <c r="O694" i="1"/>
  <c r="N694" i="1"/>
  <c r="M694" i="1"/>
  <c r="P822" i="1"/>
  <c r="O822" i="1"/>
  <c r="N822" i="1"/>
  <c r="M822" i="1"/>
  <c r="P886" i="1"/>
  <c r="O886" i="1"/>
  <c r="N886" i="1"/>
  <c r="M886" i="1"/>
  <c r="P950" i="1"/>
  <c r="M1014" i="1"/>
  <c r="O1142" i="1"/>
  <c r="M1142" i="1"/>
  <c r="P7" i="1"/>
  <c r="O7" i="1"/>
  <c r="N7" i="1"/>
  <c r="M7" i="1"/>
  <c r="P135" i="1"/>
  <c r="O135" i="1"/>
  <c r="N135" i="1"/>
  <c r="M135" i="1"/>
  <c r="P199" i="1"/>
  <c r="O199" i="1"/>
  <c r="N199" i="1"/>
  <c r="M199" i="1"/>
  <c r="P56" i="1"/>
  <c r="O56" i="1"/>
  <c r="N56" i="1"/>
  <c r="M56" i="1"/>
  <c r="P120" i="1"/>
  <c r="O120" i="1"/>
  <c r="N120" i="1"/>
  <c r="M120" i="1"/>
  <c r="P184" i="1"/>
  <c r="O184" i="1"/>
  <c r="N184" i="1"/>
  <c r="M184" i="1"/>
  <c r="P248" i="1"/>
  <c r="O248" i="1"/>
  <c r="N248" i="1"/>
  <c r="M248" i="1"/>
  <c r="P312" i="1"/>
  <c r="O312" i="1"/>
  <c r="N312" i="1"/>
  <c r="M312" i="1"/>
  <c r="P376" i="1"/>
  <c r="O376" i="1"/>
  <c r="N376" i="1"/>
  <c r="M376" i="1"/>
  <c r="P440" i="1"/>
  <c r="O440" i="1"/>
  <c r="N440" i="1"/>
  <c r="M440" i="1"/>
  <c r="P504" i="1"/>
  <c r="O504" i="1"/>
  <c r="N504" i="1"/>
  <c r="M504" i="1"/>
  <c r="P568" i="1"/>
  <c r="O568" i="1"/>
  <c r="N568" i="1"/>
  <c r="M568" i="1"/>
  <c r="P632" i="1"/>
  <c r="O632" i="1"/>
  <c r="N632" i="1"/>
  <c r="M632" i="1"/>
  <c r="P696" i="1"/>
  <c r="O696" i="1"/>
  <c r="N696" i="1"/>
  <c r="M696" i="1"/>
  <c r="P760" i="1"/>
  <c r="O760" i="1"/>
  <c r="N760" i="1"/>
  <c r="M760" i="1"/>
  <c r="P824" i="1"/>
  <c r="O824" i="1"/>
  <c r="N824" i="1"/>
  <c r="M824" i="1"/>
  <c r="P888" i="1"/>
  <c r="O888" i="1"/>
  <c r="N888" i="1"/>
  <c r="M888" i="1"/>
  <c r="P952" i="1"/>
  <c r="O952" i="1"/>
  <c r="N952" i="1"/>
  <c r="M952" i="1"/>
  <c r="P1016" i="1"/>
  <c r="O1016" i="1"/>
  <c r="N1016" i="1"/>
  <c r="M1016" i="1"/>
  <c r="P1080" i="1"/>
  <c r="O1080" i="1"/>
  <c r="N1080" i="1"/>
  <c r="M1080" i="1"/>
  <c r="P1144" i="1"/>
  <c r="O1144" i="1"/>
  <c r="N1144" i="1"/>
  <c r="M1144" i="1"/>
  <c r="P1208" i="1"/>
  <c r="O1208" i="1"/>
  <c r="N1208" i="1"/>
  <c r="M1208" i="1"/>
  <c r="P1272" i="1"/>
  <c r="O1272" i="1"/>
  <c r="N1272" i="1"/>
  <c r="M1272" i="1"/>
  <c r="P1336" i="1"/>
  <c r="O1336" i="1"/>
  <c r="N1336" i="1"/>
  <c r="M1336" i="1"/>
  <c r="O1400" i="1"/>
  <c r="N1400" i="1"/>
  <c r="P1400" i="1"/>
  <c r="M1400" i="1"/>
  <c r="O73" i="1"/>
  <c r="M73" i="1"/>
  <c r="P137" i="1"/>
  <c r="N137" i="1"/>
  <c r="O137" i="1"/>
  <c r="M137" i="1"/>
  <c r="P265" i="1"/>
  <c r="O265" i="1"/>
  <c r="N265" i="1"/>
  <c r="M265" i="1"/>
  <c r="P329" i="1"/>
  <c r="O329" i="1"/>
  <c r="N329" i="1"/>
  <c r="M329" i="1"/>
  <c r="O393" i="1"/>
  <c r="O457" i="1"/>
  <c r="O585" i="1"/>
  <c r="M585" i="1"/>
  <c r="P649" i="1"/>
  <c r="O649" i="1"/>
  <c r="N649" i="1"/>
  <c r="M649" i="1"/>
  <c r="P777" i="1"/>
  <c r="O777" i="1"/>
  <c r="N777" i="1"/>
  <c r="M777" i="1"/>
  <c r="P841" i="1"/>
  <c r="O841" i="1"/>
  <c r="N841" i="1"/>
  <c r="M841" i="1"/>
  <c r="M905" i="1"/>
  <c r="P969" i="1"/>
  <c r="O1097" i="1"/>
  <c r="M1097" i="1"/>
  <c r="P1161" i="1"/>
  <c r="O1161" i="1"/>
  <c r="N1161" i="1"/>
  <c r="M1161" i="1"/>
  <c r="L51" i="1"/>
  <c r="L115" i="1"/>
  <c r="L179" i="1"/>
  <c r="L243" i="1"/>
  <c r="L307" i="1"/>
  <c r="L371" i="1"/>
  <c r="L435" i="1"/>
  <c r="L499" i="1"/>
  <c r="L563" i="1"/>
  <c r="L627" i="1"/>
  <c r="L691" i="1"/>
  <c r="L755" i="1"/>
  <c r="L819" i="1"/>
  <c r="L883" i="1"/>
  <c r="L947" i="1"/>
  <c r="L1011" i="1"/>
  <c r="L1075" i="1"/>
  <c r="L1139" i="1"/>
  <c r="L1203" i="1"/>
  <c r="O1331" i="1"/>
  <c r="P1331" i="1"/>
  <c r="N1331" i="1"/>
  <c r="M1331" i="1"/>
  <c r="P1395" i="1"/>
  <c r="O1395" i="1"/>
  <c r="N1395" i="1"/>
  <c r="M1395" i="1"/>
  <c r="O1587" i="1"/>
  <c r="N1587" i="1"/>
  <c r="P1651" i="1"/>
  <c r="P1715" i="1"/>
  <c r="O1715" i="1"/>
  <c r="N1715" i="1"/>
  <c r="M1715" i="1"/>
  <c r="P1843" i="1"/>
  <c r="O1843" i="1"/>
  <c r="N1843" i="1"/>
  <c r="M1843" i="1"/>
  <c r="L44" i="1"/>
  <c r="L108" i="1"/>
  <c r="L172" i="1"/>
  <c r="L236" i="1"/>
  <c r="L300" i="1"/>
  <c r="L364" i="1"/>
  <c r="L428" i="1"/>
  <c r="L492" i="1"/>
  <c r="L556" i="1"/>
  <c r="L620" i="1"/>
  <c r="L684" i="1"/>
  <c r="L748" i="1"/>
  <c r="L812" i="1"/>
  <c r="L876" i="1"/>
  <c r="L940" i="1"/>
  <c r="L1004" i="1"/>
  <c r="L1068" i="1"/>
  <c r="L1132" i="1"/>
  <c r="P1196" i="1"/>
  <c r="O1196" i="1"/>
  <c r="N1196" i="1"/>
  <c r="M1196" i="1"/>
  <c r="P1891" i="1"/>
  <c r="O1891" i="1"/>
  <c r="N1891" i="1"/>
  <c r="M1891" i="1"/>
  <c r="P1955" i="1"/>
  <c r="O1955" i="1"/>
  <c r="N1955" i="1"/>
  <c r="M1955" i="1"/>
  <c r="P2019" i="1"/>
  <c r="O2019" i="1"/>
  <c r="N2019" i="1"/>
  <c r="M2019" i="1"/>
  <c r="P2083" i="1"/>
  <c r="O2083" i="1"/>
  <c r="N2083" i="1"/>
  <c r="M2083" i="1"/>
  <c r="P2147" i="1"/>
  <c r="O2147" i="1"/>
  <c r="N2147" i="1"/>
  <c r="M2147" i="1"/>
  <c r="P1356" i="1"/>
  <c r="O1356" i="1"/>
  <c r="N1356" i="1"/>
  <c r="M1356" i="1"/>
  <c r="P1420" i="1"/>
  <c r="O1420" i="1"/>
  <c r="N1420" i="1"/>
  <c r="M1420" i="1"/>
  <c r="P1484" i="1"/>
  <c r="O1484" i="1"/>
  <c r="N1484" i="1"/>
  <c r="M1484" i="1"/>
  <c r="P1548" i="1"/>
  <c r="O1548" i="1"/>
  <c r="N1548" i="1"/>
  <c r="M1548" i="1"/>
  <c r="P1612" i="1"/>
  <c r="O1612" i="1"/>
  <c r="N1612" i="1"/>
  <c r="M1612" i="1"/>
  <c r="P1676" i="1"/>
  <c r="O1676" i="1"/>
  <c r="N1676" i="1"/>
  <c r="M1676" i="1"/>
  <c r="O1740" i="1"/>
  <c r="P1740" i="1"/>
  <c r="N1740" i="1"/>
  <c r="M1740" i="1"/>
  <c r="P1804" i="1"/>
  <c r="O1804" i="1"/>
  <c r="N1804" i="1"/>
  <c r="M1804" i="1"/>
  <c r="P1868" i="1"/>
  <c r="O1868" i="1"/>
  <c r="N1868" i="1"/>
  <c r="M1868" i="1"/>
  <c r="P1932" i="1"/>
  <c r="O1932" i="1"/>
  <c r="N1932" i="1"/>
  <c r="M1932" i="1"/>
  <c r="P1996" i="1"/>
  <c r="O1996" i="1"/>
  <c r="N1996" i="1"/>
  <c r="M1996" i="1"/>
  <c r="P2060" i="1"/>
  <c r="O2060" i="1"/>
  <c r="N2060" i="1"/>
  <c r="M2060" i="1"/>
  <c r="P2124" i="1"/>
  <c r="O2124" i="1"/>
  <c r="N2124" i="1"/>
  <c r="M2124" i="1"/>
  <c r="P1373" i="1"/>
  <c r="N1373" i="1"/>
  <c r="P1501" i="1"/>
  <c r="O1501" i="1"/>
  <c r="N1501" i="1"/>
  <c r="M1501" i="1"/>
  <c r="P1629" i="1"/>
  <c r="O1629" i="1"/>
  <c r="N1629" i="1"/>
  <c r="M1629" i="1"/>
  <c r="O1693" i="1"/>
  <c r="P1693" i="1"/>
  <c r="N1693" i="1"/>
  <c r="M1693" i="1"/>
  <c r="M1757" i="1"/>
  <c r="P1885" i="1"/>
  <c r="O1885" i="1"/>
  <c r="P2013" i="1"/>
  <c r="O2013" i="1"/>
  <c r="N2013" i="1"/>
  <c r="M2013" i="1"/>
  <c r="P2141" i="1"/>
  <c r="O2141" i="1"/>
  <c r="N2141" i="1"/>
  <c r="M2141" i="1"/>
  <c r="L1262" i="1"/>
  <c r="L1326" i="1"/>
  <c r="L1390" i="1"/>
  <c r="P1454" i="1"/>
  <c r="O1454" i="1"/>
  <c r="N1454" i="1"/>
  <c r="M1454" i="1"/>
  <c r="O1518" i="1"/>
  <c r="P1518" i="1"/>
  <c r="N1518" i="1"/>
  <c r="M1518" i="1"/>
  <c r="O1582" i="1"/>
  <c r="P1710" i="1"/>
  <c r="O1710" i="1"/>
  <c r="M1710" i="1"/>
  <c r="P1838" i="1"/>
  <c r="O1838" i="1"/>
  <c r="N1838" i="1"/>
  <c r="M1838" i="1"/>
  <c r="P1966" i="1"/>
  <c r="O1966" i="1"/>
  <c r="N1966" i="1"/>
  <c r="M1966" i="1"/>
  <c r="P2030" i="1"/>
  <c r="O2030" i="1"/>
  <c r="N2030" i="1"/>
  <c r="M2030" i="1"/>
  <c r="L223" i="1"/>
  <c r="L287" i="1"/>
  <c r="L351" i="1"/>
  <c r="L415" i="1"/>
  <c r="L479" i="1"/>
  <c r="L543" i="1"/>
  <c r="L607" i="1"/>
  <c r="L671" i="1"/>
  <c r="L735" i="1"/>
  <c r="L799" i="1"/>
  <c r="L863" i="1"/>
  <c r="L927" i="1"/>
  <c r="L991" i="1"/>
  <c r="L1055" i="1"/>
  <c r="L1119" i="1"/>
  <c r="P1183" i="1"/>
  <c r="O1183" i="1"/>
  <c r="N1183" i="1"/>
  <c r="M1183" i="1"/>
  <c r="P1247" i="1"/>
  <c r="O1247" i="1"/>
  <c r="N1247" i="1"/>
  <c r="M1247" i="1"/>
  <c r="P1311" i="1"/>
  <c r="O1311" i="1"/>
  <c r="N1311" i="1"/>
  <c r="M1311" i="1"/>
  <c r="P1375" i="1"/>
  <c r="O1375" i="1"/>
  <c r="N1375" i="1"/>
  <c r="M1375" i="1"/>
  <c r="P1439" i="1"/>
  <c r="O1439" i="1"/>
  <c r="N1439" i="1"/>
  <c r="M1439" i="1"/>
  <c r="P1503" i="1"/>
  <c r="O1503" i="1"/>
  <c r="N1503" i="1"/>
  <c r="M1503" i="1"/>
  <c r="P1567" i="1"/>
  <c r="O1567" i="1"/>
  <c r="N1567" i="1"/>
  <c r="M1567" i="1"/>
  <c r="P1631" i="1"/>
  <c r="O1631" i="1"/>
  <c r="N1631" i="1"/>
  <c r="M1631" i="1"/>
  <c r="P1695" i="1"/>
  <c r="O1695" i="1"/>
  <c r="N1695" i="1"/>
  <c r="M1695" i="1"/>
  <c r="P1759" i="1"/>
  <c r="O1759" i="1"/>
  <c r="N1759" i="1"/>
  <c r="M1759" i="1"/>
  <c r="P1823" i="1"/>
  <c r="O1823" i="1"/>
  <c r="N1823" i="1"/>
  <c r="M1823" i="1"/>
  <c r="P1887" i="1"/>
  <c r="O1887" i="1"/>
  <c r="N1887" i="1"/>
  <c r="M1887" i="1"/>
  <c r="P1951" i="1"/>
  <c r="O1951" i="1"/>
  <c r="N1951" i="1"/>
  <c r="M1951" i="1"/>
  <c r="P2015" i="1"/>
  <c r="O2015" i="1"/>
  <c r="N2015" i="1"/>
  <c r="M2015" i="1"/>
  <c r="P2079" i="1"/>
  <c r="O2079" i="1"/>
  <c r="N2079" i="1"/>
  <c r="M2079" i="1"/>
  <c r="P2143" i="1"/>
  <c r="O2143" i="1"/>
  <c r="N2143" i="1"/>
  <c r="M2143" i="1"/>
  <c r="P1520" i="1"/>
  <c r="O1520" i="1"/>
  <c r="N1520" i="1"/>
  <c r="M1520" i="1"/>
  <c r="P1584" i="1"/>
  <c r="O1584" i="1"/>
  <c r="N1584" i="1"/>
  <c r="M1584" i="1"/>
  <c r="P1648" i="1"/>
  <c r="O1648" i="1"/>
  <c r="N1648" i="1"/>
  <c r="M1648" i="1"/>
  <c r="P1712" i="1"/>
  <c r="O1712" i="1"/>
  <c r="N1712" i="1"/>
  <c r="M1712" i="1"/>
  <c r="P1776" i="1"/>
  <c r="O1776" i="1"/>
  <c r="N1776" i="1"/>
  <c r="M1776" i="1"/>
  <c r="P1840" i="1"/>
  <c r="O1840" i="1"/>
  <c r="N1840" i="1"/>
  <c r="M1840" i="1"/>
  <c r="P1904" i="1"/>
  <c r="O1904" i="1"/>
  <c r="N1904" i="1"/>
  <c r="M1904" i="1"/>
  <c r="P1968" i="1"/>
  <c r="O1968" i="1"/>
  <c r="N1968" i="1"/>
  <c r="M1968" i="1"/>
  <c r="P2032" i="1"/>
  <c r="O2032" i="1"/>
  <c r="N2032" i="1"/>
  <c r="M2032" i="1"/>
  <c r="P2096" i="1"/>
  <c r="O2096" i="1"/>
  <c r="N2096" i="1"/>
  <c r="M2096" i="1"/>
  <c r="L1193" i="1"/>
  <c r="L1257" i="1"/>
  <c r="L1321" i="1"/>
  <c r="L1385" i="1"/>
  <c r="L1449" i="1"/>
  <c r="L1513" i="1"/>
  <c r="L1577" i="1"/>
  <c r="L1641" i="1"/>
  <c r="L1705" i="1"/>
  <c r="L1769" i="1"/>
  <c r="L1833" i="1"/>
  <c r="L1897" i="1"/>
  <c r="L1961" i="1"/>
  <c r="L2025" i="1"/>
  <c r="L2089" i="1"/>
  <c r="L1410" i="1"/>
  <c r="L1474" i="1"/>
  <c r="L1538" i="1"/>
  <c r="L1602" i="1"/>
  <c r="L1666" i="1"/>
  <c r="L1730" i="1"/>
  <c r="L1794" i="1"/>
  <c r="L1858" i="1"/>
  <c r="L1922" i="1"/>
  <c r="L1986" i="1"/>
  <c r="L2050" i="1"/>
  <c r="L2114" i="1"/>
  <c r="P45" i="1"/>
  <c r="O45" i="1"/>
  <c r="N45" i="1"/>
  <c r="M45" i="1"/>
  <c r="P109" i="1"/>
  <c r="O109" i="1"/>
  <c r="N109" i="1"/>
  <c r="M109" i="1"/>
  <c r="P173" i="1"/>
  <c r="O173" i="1"/>
  <c r="N173" i="1"/>
  <c r="M173" i="1"/>
  <c r="P237" i="1"/>
  <c r="O237" i="1"/>
  <c r="N237" i="1"/>
  <c r="M237" i="1"/>
  <c r="P301" i="1"/>
  <c r="O301" i="1"/>
  <c r="N301" i="1"/>
  <c r="M301" i="1"/>
  <c r="P365" i="1"/>
  <c r="O365" i="1"/>
  <c r="N365" i="1"/>
  <c r="M365" i="1"/>
  <c r="P429" i="1"/>
  <c r="O429" i="1"/>
  <c r="N429" i="1"/>
  <c r="M429" i="1"/>
  <c r="P493" i="1"/>
  <c r="O493" i="1"/>
  <c r="N493" i="1"/>
  <c r="M493" i="1"/>
  <c r="P557" i="1"/>
  <c r="N557" i="1"/>
  <c r="O557" i="1"/>
  <c r="M557" i="1"/>
  <c r="P621" i="1"/>
  <c r="O621" i="1"/>
  <c r="N621" i="1"/>
  <c r="M621" i="1"/>
  <c r="P685" i="1"/>
  <c r="O685" i="1"/>
  <c r="N685" i="1"/>
  <c r="M685" i="1"/>
  <c r="P749" i="1"/>
  <c r="O749" i="1"/>
  <c r="N749" i="1"/>
  <c r="M749" i="1"/>
  <c r="P813" i="1"/>
  <c r="O813" i="1"/>
  <c r="N813" i="1"/>
  <c r="M813" i="1"/>
  <c r="P877" i="1"/>
  <c r="O877" i="1"/>
  <c r="N877" i="1"/>
  <c r="M877" i="1"/>
  <c r="P941" i="1"/>
  <c r="O941" i="1"/>
  <c r="N941" i="1"/>
  <c r="M941" i="1"/>
  <c r="P1005" i="1"/>
  <c r="O1005" i="1"/>
  <c r="N1005" i="1"/>
  <c r="M1005" i="1"/>
  <c r="P1069" i="1"/>
  <c r="O1069" i="1"/>
  <c r="N1069" i="1"/>
  <c r="M1069" i="1"/>
  <c r="P1133" i="1"/>
  <c r="O1133" i="1"/>
  <c r="N1133" i="1"/>
  <c r="M1133" i="1"/>
  <c r="P1197" i="1"/>
  <c r="N1197" i="1"/>
  <c r="O1197" i="1"/>
  <c r="M1197" i="1"/>
  <c r="P1261" i="1"/>
  <c r="O1261" i="1"/>
  <c r="N1261" i="1"/>
  <c r="M1261" i="1"/>
  <c r="P62" i="1"/>
  <c r="O62" i="1"/>
  <c r="N62" i="1"/>
  <c r="M62" i="1"/>
  <c r="P126" i="1"/>
  <c r="O126" i="1"/>
  <c r="N126" i="1"/>
  <c r="M126" i="1"/>
  <c r="P190" i="1"/>
  <c r="O190" i="1"/>
  <c r="N190" i="1"/>
  <c r="M190" i="1"/>
  <c r="O254" i="1"/>
  <c r="P254" i="1"/>
  <c r="N254" i="1"/>
  <c r="M254" i="1"/>
  <c r="P318" i="1"/>
  <c r="O318" i="1"/>
  <c r="N318" i="1"/>
  <c r="M318" i="1"/>
  <c r="P382" i="1"/>
  <c r="O382" i="1"/>
  <c r="N382" i="1"/>
  <c r="M382" i="1"/>
  <c r="P446" i="1"/>
  <c r="O446" i="1"/>
  <c r="N446" i="1"/>
  <c r="M446" i="1"/>
  <c r="P510" i="1"/>
  <c r="O510" i="1"/>
  <c r="N510" i="1"/>
  <c r="M510" i="1"/>
  <c r="P574" i="1"/>
  <c r="O574" i="1"/>
  <c r="N574" i="1"/>
  <c r="M574" i="1"/>
  <c r="P638" i="1"/>
  <c r="O638" i="1"/>
  <c r="N638" i="1"/>
  <c r="M638" i="1"/>
  <c r="P702" i="1"/>
  <c r="O702" i="1"/>
  <c r="N702" i="1"/>
  <c r="M702" i="1"/>
  <c r="P766" i="1"/>
  <c r="O766" i="1"/>
  <c r="N766" i="1"/>
  <c r="M766" i="1"/>
  <c r="P830" i="1"/>
  <c r="O830" i="1"/>
  <c r="N830" i="1"/>
  <c r="M830" i="1"/>
  <c r="P894" i="1"/>
  <c r="O894" i="1"/>
  <c r="N894" i="1"/>
  <c r="M894" i="1"/>
  <c r="P958" i="1"/>
  <c r="O958" i="1"/>
  <c r="N958" i="1"/>
  <c r="M958" i="1"/>
  <c r="P1022" i="1"/>
  <c r="O1022" i="1"/>
  <c r="N1022" i="1"/>
  <c r="M1022" i="1"/>
  <c r="P1086" i="1"/>
  <c r="O1086" i="1"/>
  <c r="N1086" i="1"/>
  <c r="M1086" i="1"/>
  <c r="P1150" i="1"/>
  <c r="O1150" i="1"/>
  <c r="N1150" i="1"/>
  <c r="M1150" i="1"/>
  <c r="P15" i="1"/>
  <c r="O15" i="1"/>
  <c r="N15" i="1"/>
  <c r="M15" i="1"/>
  <c r="P79" i="1"/>
  <c r="O79" i="1"/>
  <c r="N79" i="1"/>
  <c r="M79" i="1"/>
  <c r="P143" i="1"/>
  <c r="O143" i="1"/>
  <c r="N143" i="1"/>
  <c r="M143" i="1"/>
  <c r="P207" i="1"/>
  <c r="O207" i="1"/>
  <c r="N207" i="1"/>
  <c r="M207" i="1"/>
  <c r="P64" i="1"/>
  <c r="P128" i="1"/>
  <c r="O128" i="1"/>
  <c r="N128" i="1"/>
  <c r="M128" i="1"/>
  <c r="P192" i="1"/>
  <c r="O192" i="1"/>
  <c r="N192" i="1"/>
  <c r="M192" i="1"/>
  <c r="P320" i="1"/>
  <c r="O320" i="1"/>
  <c r="N320" i="1"/>
  <c r="M320" i="1"/>
  <c r="P384" i="1"/>
  <c r="O384" i="1"/>
  <c r="N384" i="1"/>
  <c r="M384" i="1"/>
  <c r="P512" i="1"/>
  <c r="O512" i="1"/>
  <c r="N512" i="1"/>
  <c r="M512" i="1"/>
  <c r="P576" i="1"/>
  <c r="P640" i="1"/>
  <c r="N640" i="1"/>
  <c r="O640" i="1"/>
  <c r="M640" i="1"/>
  <c r="P704" i="1"/>
  <c r="O704" i="1"/>
  <c r="N704" i="1"/>
  <c r="M704" i="1"/>
  <c r="P832" i="1"/>
  <c r="O832" i="1"/>
  <c r="N832" i="1"/>
  <c r="M832" i="1"/>
  <c r="P896" i="1"/>
  <c r="O896" i="1"/>
  <c r="N896" i="1"/>
  <c r="M896" i="1"/>
  <c r="O960" i="1"/>
  <c r="P1024" i="1"/>
  <c r="O1024" i="1"/>
  <c r="N1024" i="1"/>
  <c r="M1024" i="1"/>
  <c r="P1216" i="1"/>
  <c r="O1216" i="1"/>
  <c r="N1216" i="1"/>
  <c r="M1216" i="1"/>
  <c r="P1280" i="1"/>
  <c r="P1344" i="1"/>
  <c r="O1344" i="1"/>
  <c r="N1344" i="1"/>
  <c r="M1344" i="1"/>
  <c r="P1408" i="1"/>
  <c r="O1408" i="1"/>
  <c r="N1408" i="1"/>
  <c r="M1408" i="1"/>
  <c r="P17" i="1"/>
  <c r="O17" i="1"/>
  <c r="N17" i="1"/>
  <c r="M17" i="1"/>
  <c r="P81" i="1"/>
  <c r="O81" i="1"/>
  <c r="N81" i="1"/>
  <c r="M81" i="1"/>
  <c r="P145" i="1"/>
  <c r="O145" i="1"/>
  <c r="N145" i="1"/>
  <c r="M145" i="1"/>
  <c r="P209" i="1"/>
  <c r="O209" i="1"/>
  <c r="N209" i="1"/>
  <c r="M209" i="1"/>
  <c r="P273" i="1"/>
  <c r="O273" i="1"/>
  <c r="N273" i="1"/>
  <c r="M273" i="1"/>
  <c r="P337" i="1"/>
  <c r="O337" i="1"/>
  <c r="N337" i="1"/>
  <c r="M337" i="1"/>
  <c r="P401" i="1"/>
  <c r="O401" i="1"/>
  <c r="N401" i="1"/>
  <c r="M401" i="1"/>
  <c r="P465" i="1"/>
  <c r="O465" i="1"/>
  <c r="N465" i="1"/>
  <c r="M465" i="1"/>
  <c r="P529" i="1"/>
  <c r="O529" i="1"/>
  <c r="N529" i="1"/>
  <c r="M529" i="1"/>
  <c r="P593" i="1"/>
  <c r="O593" i="1"/>
  <c r="N593" i="1"/>
  <c r="M593" i="1"/>
  <c r="P657" i="1"/>
  <c r="O657" i="1"/>
  <c r="N657" i="1"/>
  <c r="M657" i="1"/>
  <c r="P721" i="1"/>
  <c r="O721" i="1"/>
  <c r="N721" i="1"/>
  <c r="M721" i="1"/>
  <c r="P785" i="1"/>
  <c r="O785" i="1"/>
  <c r="N785" i="1"/>
  <c r="M785" i="1"/>
  <c r="P849" i="1"/>
  <c r="O849" i="1"/>
  <c r="N849" i="1"/>
  <c r="M849" i="1"/>
  <c r="P913" i="1"/>
  <c r="O913" i="1"/>
  <c r="N913" i="1"/>
  <c r="M913" i="1"/>
  <c r="P977" i="1"/>
  <c r="O977" i="1"/>
  <c r="N977" i="1"/>
  <c r="M977" i="1"/>
  <c r="P1041" i="1"/>
  <c r="O1041" i="1"/>
  <c r="N1041" i="1"/>
  <c r="M1041" i="1"/>
  <c r="P1105" i="1"/>
  <c r="O1105" i="1"/>
  <c r="N1105" i="1"/>
  <c r="M1105" i="1"/>
  <c r="P1169" i="1"/>
  <c r="O1169" i="1"/>
  <c r="N1169" i="1"/>
  <c r="M1169" i="1"/>
  <c r="L59" i="1"/>
  <c r="L123" i="1"/>
  <c r="L187" i="1"/>
  <c r="L251" i="1"/>
  <c r="L315" i="1"/>
  <c r="L379" i="1"/>
  <c r="L443" i="1"/>
  <c r="L507" i="1"/>
  <c r="L571" i="1"/>
  <c r="L635" i="1"/>
  <c r="L699" i="1"/>
  <c r="L763" i="1"/>
  <c r="L827" i="1"/>
  <c r="L891" i="1"/>
  <c r="L955" i="1"/>
  <c r="L1019" i="1"/>
  <c r="L1083" i="1"/>
  <c r="L1147" i="1"/>
  <c r="L1211" i="1"/>
  <c r="P1275" i="1"/>
  <c r="O1275" i="1"/>
  <c r="N1275" i="1"/>
  <c r="M1275" i="1"/>
  <c r="P1339" i="1"/>
  <c r="O1339" i="1"/>
  <c r="N1339" i="1"/>
  <c r="M1339" i="1"/>
  <c r="P1403" i="1"/>
  <c r="O1403" i="1"/>
  <c r="N1403" i="1"/>
  <c r="M1403" i="1"/>
  <c r="P1467" i="1"/>
  <c r="O1467" i="1"/>
  <c r="N1467" i="1"/>
  <c r="M1467" i="1"/>
  <c r="P1531" i="1"/>
  <c r="O1531" i="1"/>
  <c r="N1531" i="1"/>
  <c r="M1531" i="1"/>
  <c r="P1595" i="1"/>
  <c r="O1595" i="1"/>
  <c r="N1595" i="1"/>
  <c r="M1595" i="1"/>
  <c r="P1659" i="1"/>
  <c r="O1659" i="1"/>
  <c r="N1659" i="1"/>
  <c r="M1659" i="1"/>
  <c r="P1723" i="1"/>
  <c r="O1723" i="1"/>
  <c r="N1723" i="1"/>
  <c r="M1723" i="1"/>
  <c r="P1787" i="1"/>
  <c r="O1787" i="1"/>
  <c r="N1787" i="1"/>
  <c r="M1787" i="1"/>
  <c r="P1851" i="1"/>
  <c r="O1851" i="1"/>
  <c r="N1851" i="1"/>
  <c r="M1851" i="1"/>
  <c r="L52" i="1"/>
  <c r="L116" i="1"/>
  <c r="L180" i="1"/>
  <c r="L244" i="1"/>
  <c r="L308" i="1"/>
  <c r="L372" i="1"/>
  <c r="L436" i="1"/>
  <c r="L500" i="1"/>
  <c r="L564" i="1"/>
  <c r="L628" i="1"/>
  <c r="L692" i="1"/>
  <c r="L756" i="1"/>
  <c r="L820" i="1"/>
  <c r="L884" i="1"/>
  <c r="L948" i="1"/>
  <c r="L1012" i="1"/>
  <c r="L1076" i="1"/>
  <c r="L1140" i="1"/>
  <c r="P1204" i="1"/>
  <c r="O1204" i="1"/>
  <c r="N1204" i="1"/>
  <c r="M1204" i="1"/>
  <c r="P1268" i="1"/>
  <c r="O1268" i="1"/>
  <c r="N1268" i="1"/>
  <c r="M1268" i="1"/>
  <c r="P1963" i="1"/>
  <c r="O1963" i="1"/>
  <c r="N1963" i="1"/>
  <c r="M1963" i="1"/>
  <c r="P2091" i="1"/>
  <c r="O2091" i="1"/>
  <c r="N2091" i="1"/>
  <c r="M2091" i="1"/>
  <c r="P1300" i="1"/>
  <c r="O1300" i="1"/>
  <c r="N1300" i="1"/>
  <c r="M1300" i="1"/>
  <c r="P1364" i="1"/>
  <c r="O1364" i="1"/>
  <c r="N1364" i="1"/>
  <c r="M1364" i="1"/>
  <c r="P1428" i="1"/>
  <c r="O1428" i="1"/>
  <c r="N1428" i="1"/>
  <c r="M1428" i="1"/>
  <c r="P1492" i="1"/>
  <c r="O1492" i="1"/>
  <c r="N1492" i="1"/>
  <c r="M1492" i="1"/>
  <c r="P1556" i="1"/>
  <c r="O1556" i="1"/>
  <c r="N1556" i="1"/>
  <c r="M1556" i="1"/>
  <c r="O1620" i="1"/>
  <c r="P1620" i="1"/>
  <c r="N1620" i="1"/>
  <c r="M1620" i="1"/>
  <c r="P1684" i="1"/>
  <c r="N1684" i="1"/>
  <c r="O1684" i="1"/>
  <c r="M1684" i="1"/>
  <c r="P1748" i="1"/>
  <c r="O1748" i="1"/>
  <c r="N1748" i="1"/>
  <c r="M1748" i="1"/>
  <c r="O1812" i="1"/>
  <c r="P1812" i="1"/>
  <c r="N1812" i="1"/>
  <c r="M1812" i="1"/>
  <c r="N1876" i="1"/>
  <c r="O1876" i="1"/>
  <c r="P1876" i="1"/>
  <c r="M1876" i="1"/>
  <c r="P1940" i="1"/>
  <c r="O1940" i="1"/>
  <c r="N1940" i="1"/>
  <c r="M1940" i="1"/>
  <c r="P2004" i="1"/>
  <c r="O2004" i="1"/>
  <c r="N2004" i="1"/>
  <c r="M2004" i="1"/>
  <c r="P2068" i="1"/>
  <c r="O2068" i="1"/>
  <c r="N2068" i="1"/>
  <c r="M2068" i="1"/>
  <c r="P2132" i="1"/>
  <c r="O2132" i="1"/>
  <c r="N2132" i="1"/>
  <c r="M2132" i="1"/>
  <c r="O1317" i="1"/>
  <c r="P1317" i="1"/>
  <c r="N1317" i="1"/>
  <c r="M1317" i="1"/>
  <c r="P1381" i="1"/>
  <c r="O1381" i="1"/>
  <c r="N1381" i="1"/>
  <c r="M1381" i="1"/>
  <c r="P1445" i="1"/>
  <c r="O1445" i="1"/>
  <c r="N1445" i="1"/>
  <c r="M1445" i="1"/>
  <c r="O1509" i="1"/>
  <c r="P1509" i="1"/>
  <c r="N1509" i="1"/>
  <c r="M1509" i="1"/>
  <c r="P1573" i="1"/>
  <c r="O1573" i="1"/>
  <c r="N1573" i="1"/>
  <c r="M1573" i="1"/>
  <c r="P1637" i="1"/>
  <c r="O1637" i="1"/>
  <c r="N1637" i="1"/>
  <c r="M1637" i="1"/>
  <c r="P1701" i="1"/>
  <c r="O1701" i="1"/>
  <c r="N1701" i="1"/>
  <c r="M1701" i="1"/>
  <c r="P1765" i="1"/>
  <c r="N1765" i="1"/>
  <c r="O1765" i="1"/>
  <c r="M1765" i="1"/>
  <c r="P1829" i="1"/>
  <c r="O1829" i="1"/>
  <c r="N1829" i="1"/>
  <c r="M1829" i="1"/>
  <c r="P1893" i="1"/>
  <c r="O1893" i="1"/>
  <c r="N1893" i="1"/>
  <c r="M1893" i="1"/>
  <c r="P1957" i="1"/>
  <c r="O1957" i="1"/>
  <c r="N1957" i="1"/>
  <c r="M1957" i="1"/>
  <c r="P2021" i="1"/>
  <c r="O2021" i="1"/>
  <c r="N2021" i="1"/>
  <c r="M2021" i="1"/>
  <c r="P2085" i="1"/>
  <c r="O2085" i="1"/>
  <c r="N2085" i="1"/>
  <c r="M2085" i="1"/>
  <c r="L1206" i="1"/>
  <c r="L1270" i="1"/>
  <c r="L1334" i="1"/>
  <c r="L1398" i="1"/>
  <c r="P1462" i="1"/>
  <c r="O1462" i="1"/>
  <c r="N1462" i="1"/>
  <c r="M1462" i="1"/>
  <c r="P1526" i="1"/>
  <c r="O1526" i="1"/>
  <c r="N1526" i="1"/>
  <c r="M1526" i="1"/>
  <c r="P1590" i="1"/>
  <c r="O1590" i="1"/>
  <c r="N1590" i="1"/>
  <c r="M1590" i="1"/>
  <c r="P1654" i="1"/>
  <c r="O1654" i="1"/>
  <c r="N1654" i="1"/>
  <c r="M1654" i="1"/>
  <c r="O1718" i="1"/>
  <c r="P1718" i="1"/>
  <c r="N1718" i="1"/>
  <c r="M1718" i="1"/>
  <c r="P1782" i="1"/>
  <c r="O1782" i="1"/>
  <c r="N1782" i="1"/>
  <c r="M1782" i="1"/>
  <c r="P1846" i="1"/>
  <c r="N1846" i="1"/>
  <c r="O1846" i="1"/>
  <c r="M1846" i="1"/>
  <c r="P1910" i="1"/>
  <c r="O1910" i="1"/>
  <c r="N1910" i="1"/>
  <c r="M1910" i="1"/>
  <c r="P1974" i="1"/>
  <c r="O1974" i="1"/>
  <c r="N1974" i="1"/>
  <c r="M1974" i="1"/>
  <c r="P2038" i="1"/>
  <c r="O2038" i="1"/>
  <c r="N2038" i="1"/>
  <c r="M2038" i="1"/>
  <c r="P2102" i="1"/>
  <c r="O2102" i="1"/>
  <c r="N2102" i="1"/>
  <c r="M2102" i="1"/>
  <c r="L231" i="1"/>
  <c r="L295" i="1"/>
  <c r="L359" i="1"/>
  <c r="L423" i="1"/>
  <c r="L487" i="1"/>
  <c r="L551" i="1"/>
  <c r="L615" i="1"/>
  <c r="L679" i="1"/>
  <c r="L743" i="1"/>
  <c r="L807" i="1"/>
  <c r="L871" i="1"/>
  <c r="L935" i="1"/>
  <c r="L999" i="1"/>
  <c r="L1063" i="1"/>
  <c r="L1127" i="1"/>
  <c r="P1191" i="1"/>
  <c r="O1191" i="1"/>
  <c r="N1191" i="1"/>
  <c r="M1191" i="1"/>
  <c r="P1255" i="1"/>
  <c r="O1255" i="1"/>
  <c r="N1255" i="1"/>
  <c r="M1255" i="1"/>
  <c r="P1319" i="1"/>
  <c r="O1319" i="1"/>
  <c r="N1319" i="1"/>
  <c r="M1319" i="1"/>
  <c r="P1383" i="1"/>
  <c r="O1383" i="1"/>
  <c r="N1383" i="1"/>
  <c r="M1383" i="1"/>
  <c r="P1447" i="1"/>
  <c r="O1447" i="1"/>
  <c r="N1447" i="1"/>
  <c r="M1447" i="1"/>
  <c r="P1511" i="1"/>
  <c r="O1511" i="1"/>
  <c r="N1511" i="1"/>
  <c r="M1511" i="1"/>
  <c r="P1575" i="1"/>
  <c r="O1575" i="1"/>
  <c r="N1575" i="1"/>
  <c r="M1575" i="1"/>
  <c r="P1639" i="1"/>
  <c r="O1639" i="1"/>
  <c r="N1639" i="1"/>
  <c r="M1639" i="1"/>
  <c r="P1703" i="1"/>
  <c r="O1703" i="1"/>
  <c r="N1703" i="1"/>
  <c r="M1703" i="1"/>
  <c r="O1767" i="1"/>
  <c r="P1767" i="1"/>
  <c r="N1767" i="1"/>
  <c r="M1767" i="1"/>
  <c r="P1831" i="1"/>
  <c r="O1831" i="1"/>
  <c r="N1831" i="1"/>
  <c r="M1831" i="1"/>
  <c r="P1895" i="1"/>
  <c r="O1895" i="1"/>
  <c r="N1895" i="1"/>
  <c r="M1895" i="1"/>
  <c r="P1959" i="1"/>
  <c r="O1959" i="1"/>
  <c r="N1959" i="1"/>
  <c r="M1959" i="1"/>
  <c r="P2023" i="1"/>
  <c r="O2023" i="1"/>
  <c r="N2023" i="1"/>
  <c r="M2023" i="1"/>
  <c r="P2087" i="1"/>
  <c r="O2087" i="1"/>
  <c r="N2087" i="1"/>
  <c r="M2087" i="1"/>
  <c r="P1464" i="1"/>
  <c r="O1464" i="1"/>
  <c r="N1464" i="1"/>
  <c r="M1464" i="1"/>
  <c r="P1528" i="1"/>
  <c r="O1528" i="1"/>
  <c r="N1528" i="1"/>
  <c r="M1528" i="1"/>
  <c r="P1592" i="1"/>
  <c r="O1592" i="1"/>
  <c r="N1592" i="1"/>
  <c r="M1592" i="1"/>
  <c r="P1656" i="1"/>
  <c r="O1656" i="1"/>
  <c r="N1656" i="1"/>
  <c r="M1656" i="1"/>
  <c r="P1720" i="1"/>
  <c r="O1720" i="1"/>
  <c r="N1720" i="1"/>
  <c r="M1720" i="1"/>
  <c r="P1784" i="1"/>
  <c r="O1784" i="1"/>
  <c r="N1784" i="1"/>
  <c r="M1784" i="1"/>
  <c r="P1848" i="1"/>
  <c r="O1848" i="1"/>
  <c r="N1848" i="1"/>
  <c r="M1848" i="1"/>
  <c r="P1912" i="1"/>
  <c r="O1912" i="1"/>
  <c r="N1912" i="1"/>
  <c r="M1912" i="1"/>
  <c r="P1976" i="1"/>
  <c r="O1976" i="1"/>
  <c r="N1976" i="1"/>
  <c r="M1976" i="1"/>
  <c r="P2040" i="1"/>
  <c r="O2040" i="1"/>
  <c r="N2040" i="1"/>
  <c r="M2040" i="1"/>
  <c r="P2104" i="1"/>
  <c r="O2104" i="1"/>
  <c r="N2104" i="1"/>
  <c r="M2104" i="1"/>
  <c r="L1201" i="1"/>
  <c r="L1265" i="1"/>
  <c r="L1329" i="1"/>
  <c r="L1393" i="1"/>
  <c r="L1457" i="1"/>
  <c r="L1521" i="1"/>
  <c r="L1585" i="1"/>
  <c r="L1649" i="1"/>
  <c r="L1713" i="1"/>
  <c r="L1777" i="1"/>
  <c r="L1841" i="1"/>
  <c r="L1905" i="1"/>
  <c r="L1969" i="1"/>
  <c r="L2033" i="1"/>
  <c r="L2097" i="1"/>
  <c r="L1418" i="1"/>
  <c r="L1482" i="1"/>
  <c r="L1546" i="1"/>
  <c r="L1610" i="1"/>
  <c r="L1674" i="1"/>
  <c r="L1738" i="1"/>
  <c r="L1802" i="1"/>
  <c r="L1866" i="1"/>
  <c r="L1930" i="1"/>
  <c r="L1994" i="1"/>
  <c r="L2058" i="1"/>
  <c r="L2122" i="1"/>
  <c r="P53" i="1"/>
  <c r="O53" i="1"/>
  <c r="N53" i="1"/>
  <c r="M53" i="1"/>
  <c r="P117" i="1"/>
  <c r="O117" i="1"/>
  <c r="N117" i="1"/>
  <c r="M117" i="1"/>
  <c r="P181" i="1"/>
  <c r="O181" i="1"/>
  <c r="N181" i="1"/>
  <c r="M181" i="1"/>
  <c r="O373" i="1"/>
  <c r="N373" i="1"/>
  <c r="O501" i="1"/>
  <c r="P501" i="1"/>
  <c r="N501" i="1"/>
  <c r="M501" i="1"/>
  <c r="P629" i="1"/>
  <c r="O629" i="1"/>
  <c r="N629" i="1"/>
  <c r="M629" i="1"/>
  <c r="P693" i="1"/>
  <c r="O693" i="1"/>
  <c r="N693" i="1"/>
  <c r="M693" i="1"/>
  <c r="N757" i="1"/>
  <c r="P821" i="1"/>
  <c r="P885" i="1"/>
  <c r="N885" i="1"/>
  <c r="P1013" i="1"/>
  <c r="O1013" i="1"/>
  <c r="N1013" i="1"/>
  <c r="M1013" i="1"/>
  <c r="P1141" i="1"/>
  <c r="O1141" i="1"/>
  <c r="M1141" i="1"/>
  <c r="N1141" i="1"/>
  <c r="P1205" i="1"/>
  <c r="O1205" i="1"/>
  <c r="N1205" i="1"/>
  <c r="M1205" i="1"/>
  <c r="O70" i="1"/>
  <c r="P134" i="1"/>
  <c r="N134" i="1"/>
  <c r="P262" i="1"/>
  <c r="N262" i="1"/>
  <c r="O262" i="1"/>
  <c r="M262" i="1"/>
  <c r="P390" i="1"/>
  <c r="O390" i="1"/>
  <c r="N390" i="1"/>
  <c r="M390" i="1"/>
  <c r="P454" i="1"/>
  <c r="O454" i="1"/>
  <c r="N454" i="1"/>
  <c r="M454" i="1"/>
  <c r="N518" i="1"/>
  <c r="N582" i="1"/>
  <c r="P646" i="1"/>
  <c r="N646" i="1"/>
  <c r="P774" i="1"/>
  <c r="O774" i="1"/>
  <c r="N774" i="1"/>
  <c r="M774" i="1"/>
  <c r="P902" i="1"/>
  <c r="O902" i="1"/>
  <c r="N902" i="1"/>
  <c r="M902" i="1"/>
  <c r="P966" i="1"/>
  <c r="O966" i="1"/>
  <c r="N966" i="1"/>
  <c r="M966" i="1"/>
  <c r="M1094" i="1"/>
  <c r="P1158" i="1"/>
  <c r="N1158" i="1"/>
  <c r="P87" i="1"/>
  <c r="O87" i="1"/>
  <c r="N87" i="1"/>
  <c r="M87" i="1"/>
  <c r="P8" i="1"/>
  <c r="O8" i="1"/>
  <c r="N8" i="1"/>
  <c r="M8" i="1"/>
  <c r="P72" i="1"/>
  <c r="O72" i="1"/>
  <c r="N72" i="1"/>
  <c r="M72" i="1"/>
  <c r="N136" i="1"/>
  <c r="P200" i="1"/>
  <c r="O200" i="1"/>
  <c r="N200" i="1"/>
  <c r="M200" i="1"/>
  <c r="P264" i="1"/>
  <c r="O264" i="1"/>
  <c r="N264" i="1"/>
  <c r="M264" i="1"/>
  <c r="P392" i="1"/>
  <c r="M456" i="1"/>
  <c r="P520" i="1"/>
  <c r="N520" i="1"/>
  <c r="P584" i="1"/>
  <c r="O584" i="1"/>
  <c r="N584" i="1"/>
  <c r="M584" i="1"/>
  <c r="P712" i="1"/>
  <c r="O712" i="1"/>
  <c r="N712" i="1"/>
  <c r="M712" i="1"/>
  <c r="P776" i="1"/>
  <c r="O776" i="1"/>
  <c r="N776" i="1"/>
  <c r="M776" i="1"/>
  <c r="P840" i="1"/>
  <c r="M968" i="1"/>
  <c r="P1032" i="1"/>
  <c r="N1032" i="1"/>
  <c r="P1096" i="1"/>
  <c r="O1096" i="1"/>
  <c r="N1096" i="1"/>
  <c r="M1096" i="1"/>
  <c r="P1224" i="1"/>
  <c r="O1224" i="1"/>
  <c r="N1224" i="1"/>
  <c r="M1224" i="1"/>
  <c r="P1288" i="1"/>
  <c r="O1288" i="1"/>
  <c r="N1288" i="1"/>
  <c r="M1288" i="1"/>
  <c r="M1352" i="1"/>
  <c r="P1416" i="1"/>
  <c r="O1416" i="1"/>
  <c r="N1416" i="1"/>
  <c r="M1416" i="1"/>
  <c r="P25" i="1"/>
  <c r="O25" i="1"/>
  <c r="N25" i="1"/>
  <c r="M25" i="1"/>
  <c r="P89" i="1"/>
  <c r="O89" i="1"/>
  <c r="N89" i="1"/>
  <c r="M89" i="1"/>
  <c r="P153" i="1"/>
  <c r="O153" i="1"/>
  <c r="N153" i="1"/>
  <c r="M153" i="1"/>
  <c r="P217" i="1"/>
  <c r="O217" i="1"/>
  <c r="N217" i="1"/>
  <c r="M217" i="1"/>
  <c r="P281" i="1"/>
  <c r="O281" i="1"/>
  <c r="N281" i="1"/>
  <c r="M281" i="1"/>
  <c r="P345" i="1"/>
  <c r="O345" i="1"/>
  <c r="N345" i="1"/>
  <c r="M345" i="1"/>
  <c r="P409" i="1"/>
  <c r="O409" i="1"/>
  <c r="N409" i="1"/>
  <c r="M409" i="1"/>
  <c r="P473" i="1"/>
  <c r="O473" i="1"/>
  <c r="N473" i="1"/>
  <c r="M473" i="1"/>
  <c r="P537" i="1"/>
  <c r="O537" i="1"/>
  <c r="N537" i="1"/>
  <c r="M537" i="1"/>
  <c r="P601" i="1"/>
  <c r="O601" i="1"/>
  <c r="N601" i="1"/>
  <c r="M601" i="1"/>
  <c r="P665" i="1"/>
  <c r="O665" i="1"/>
  <c r="N665" i="1"/>
  <c r="M665" i="1"/>
  <c r="P729" i="1"/>
  <c r="O729" i="1"/>
  <c r="N729" i="1"/>
  <c r="M729" i="1"/>
  <c r="P793" i="1"/>
  <c r="O793" i="1"/>
  <c r="N793" i="1"/>
  <c r="M793" i="1"/>
  <c r="P857" i="1"/>
  <c r="O857" i="1"/>
  <c r="N857" i="1"/>
  <c r="M857" i="1"/>
  <c r="P921" i="1"/>
  <c r="O921" i="1"/>
  <c r="N921" i="1"/>
  <c r="M921" i="1"/>
  <c r="P985" i="1"/>
  <c r="O985" i="1"/>
  <c r="N985" i="1"/>
  <c r="M985" i="1"/>
  <c r="P1049" i="1"/>
  <c r="O1049" i="1"/>
  <c r="N1049" i="1"/>
  <c r="M1049" i="1"/>
  <c r="P1113" i="1"/>
  <c r="O1113" i="1"/>
  <c r="N1113" i="1"/>
  <c r="M1113" i="1"/>
  <c r="P1177" i="1"/>
  <c r="O1177" i="1"/>
  <c r="M1177" i="1"/>
  <c r="N1177" i="1"/>
  <c r="L3" i="1"/>
  <c r="L67" i="1"/>
  <c r="L131" i="1"/>
  <c r="L195" i="1"/>
  <c r="L259" i="1"/>
  <c r="L323" i="1"/>
  <c r="L387" i="1"/>
  <c r="L451" i="1"/>
  <c r="L515" i="1"/>
  <c r="L579" i="1"/>
  <c r="L643" i="1"/>
  <c r="L707" i="1"/>
  <c r="L771" i="1"/>
  <c r="L835" i="1"/>
  <c r="L899" i="1"/>
  <c r="L963" i="1"/>
  <c r="L1027" i="1"/>
  <c r="L1091" i="1"/>
  <c r="L1155" i="1"/>
  <c r="L1219" i="1"/>
  <c r="P1283" i="1"/>
  <c r="O1283" i="1"/>
  <c r="N1283" i="1"/>
  <c r="M1283" i="1"/>
  <c r="P1347" i="1"/>
  <c r="O1347" i="1"/>
  <c r="N1347" i="1"/>
  <c r="M1347" i="1"/>
  <c r="P1411" i="1"/>
  <c r="O1411" i="1"/>
  <c r="N1411" i="1"/>
  <c r="M1411" i="1"/>
  <c r="P1475" i="1"/>
  <c r="O1475" i="1"/>
  <c r="N1475" i="1"/>
  <c r="M1475" i="1"/>
  <c r="P1539" i="1"/>
  <c r="O1539" i="1"/>
  <c r="N1539" i="1"/>
  <c r="M1539" i="1"/>
  <c r="P1603" i="1"/>
  <c r="O1603" i="1"/>
  <c r="N1603" i="1"/>
  <c r="M1603" i="1"/>
  <c r="P1667" i="1"/>
  <c r="O1667" i="1"/>
  <c r="N1667" i="1"/>
  <c r="M1667" i="1"/>
  <c r="P1731" i="1"/>
  <c r="O1731" i="1"/>
  <c r="N1731" i="1"/>
  <c r="M1731" i="1"/>
  <c r="P1795" i="1"/>
  <c r="O1795" i="1"/>
  <c r="N1795" i="1"/>
  <c r="M1795" i="1"/>
  <c r="P1859" i="1"/>
  <c r="O1859" i="1"/>
  <c r="N1859" i="1"/>
  <c r="M1859" i="1"/>
  <c r="L60" i="1"/>
  <c r="L124" i="1"/>
  <c r="L188" i="1"/>
  <c r="L252" i="1"/>
  <c r="L316" i="1"/>
  <c r="L380" i="1"/>
  <c r="L444" i="1"/>
  <c r="L508" i="1"/>
  <c r="L572" i="1"/>
  <c r="L636" i="1"/>
  <c r="L700" i="1"/>
  <c r="L764" i="1"/>
  <c r="L828" i="1"/>
  <c r="L892" i="1"/>
  <c r="L956" i="1"/>
  <c r="L1020" i="1"/>
  <c r="L1084" i="1"/>
  <c r="L1148" i="1"/>
  <c r="P1276" i="1"/>
  <c r="O1276" i="1"/>
  <c r="N1276" i="1"/>
  <c r="M1276" i="1"/>
  <c r="P1907" i="1"/>
  <c r="O1907" i="1"/>
  <c r="N1907" i="1"/>
  <c r="M1907" i="1"/>
  <c r="N2035" i="1"/>
  <c r="P2099" i="1"/>
  <c r="P1308" i="1"/>
  <c r="O1308" i="1"/>
  <c r="N1308" i="1"/>
  <c r="M1308" i="1"/>
  <c r="P1372" i="1"/>
  <c r="O1372" i="1"/>
  <c r="N1372" i="1"/>
  <c r="M1372" i="1"/>
  <c r="P1436" i="1"/>
  <c r="O1436" i="1"/>
  <c r="N1436" i="1"/>
  <c r="M1436" i="1"/>
  <c r="P1500" i="1"/>
  <c r="O1500" i="1"/>
  <c r="N1500" i="1"/>
  <c r="M1500" i="1"/>
  <c r="P1564" i="1"/>
  <c r="N1564" i="1"/>
  <c r="O1564" i="1"/>
  <c r="M1564" i="1"/>
  <c r="P1628" i="1"/>
  <c r="O1628" i="1"/>
  <c r="N1628" i="1"/>
  <c r="M1628" i="1"/>
  <c r="P1692" i="1"/>
  <c r="O1692" i="1"/>
  <c r="N1692" i="1"/>
  <c r="M1692" i="1"/>
  <c r="P1756" i="1"/>
  <c r="N1756" i="1"/>
  <c r="O1756" i="1"/>
  <c r="M1756" i="1"/>
  <c r="P1820" i="1"/>
  <c r="O1820" i="1"/>
  <c r="N1820" i="1"/>
  <c r="M1820" i="1"/>
  <c r="P1884" i="1"/>
  <c r="O1884" i="1"/>
  <c r="N1884" i="1"/>
  <c r="M1884" i="1"/>
  <c r="P1948" i="1"/>
  <c r="O1948" i="1"/>
  <c r="N1948" i="1"/>
  <c r="M1948" i="1"/>
  <c r="P2012" i="1"/>
  <c r="N2012" i="1"/>
  <c r="O2012" i="1"/>
  <c r="M2012" i="1"/>
  <c r="P2076" i="1"/>
  <c r="O2076" i="1"/>
  <c r="N2076" i="1"/>
  <c r="M2076" i="1"/>
  <c r="P2140" i="1"/>
  <c r="O2140" i="1"/>
  <c r="N2140" i="1"/>
  <c r="M2140" i="1"/>
  <c r="N1325" i="1"/>
  <c r="P1389" i="1"/>
  <c r="O1389" i="1"/>
  <c r="N1389" i="1"/>
  <c r="M1389" i="1"/>
  <c r="P1517" i="1"/>
  <c r="O1517" i="1"/>
  <c r="N1517" i="1"/>
  <c r="M1517" i="1"/>
  <c r="P1581" i="1"/>
  <c r="O1581" i="1"/>
  <c r="N1581" i="1"/>
  <c r="M1581" i="1"/>
  <c r="O1645" i="1"/>
  <c r="N1709" i="1"/>
  <c r="P1773" i="1"/>
  <c r="O1837" i="1"/>
  <c r="P1901" i="1"/>
  <c r="O1901" i="1"/>
  <c r="N1901" i="1"/>
  <c r="M1901" i="1"/>
  <c r="P2029" i="1"/>
  <c r="O2029" i="1"/>
  <c r="N2029" i="1"/>
  <c r="M2029" i="1"/>
  <c r="P2093" i="1"/>
  <c r="O2093" i="1"/>
  <c r="N2093" i="1"/>
  <c r="M2093" i="1"/>
  <c r="L1214" i="1"/>
  <c r="L1278" i="1"/>
  <c r="L1342" i="1"/>
  <c r="L1406" i="1"/>
  <c r="P1470" i="1"/>
  <c r="O1598" i="1"/>
  <c r="N1598" i="1"/>
  <c r="P1662" i="1"/>
  <c r="P1726" i="1"/>
  <c r="O1726" i="1"/>
  <c r="M1726" i="1"/>
  <c r="N1726" i="1"/>
  <c r="P1854" i="1"/>
  <c r="O1854" i="1"/>
  <c r="N1854" i="1"/>
  <c r="M1854" i="1"/>
  <c r="P1918" i="1"/>
  <c r="N1918" i="1"/>
  <c r="O1918" i="1"/>
  <c r="M1918" i="1"/>
  <c r="O2110" i="1"/>
  <c r="N2110" i="1"/>
  <c r="L239" i="1"/>
  <c r="L303" i="1"/>
  <c r="L367" i="1"/>
  <c r="L431" i="1"/>
  <c r="L495" i="1"/>
  <c r="L559" i="1"/>
  <c r="L623" i="1"/>
  <c r="L687" i="1"/>
  <c r="L751" i="1"/>
  <c r="L815" i="1"/>
  <c r="L879" i="1"/>
  <c r="L943" i="1"/>
  <c r="L1007" i="1"/>
  <c r="L1071" i="1"/>
  <c r="L1135" i="1"/>
  <c r="P1199" i="1"/>
  <c r="O1199" i="1"/>
  <c r="N1199" i="1"/>
  <c r="M1199" i="1"/>
  <c r="P1263" i="1"/>
  <c r="O1263" i="1"/>
  <c r="N1263" i="1"/>
  <c r="M1263" i="1"/>
  <c r="P1327" i="1"/>
  <c r="O1327" i="1"/>
  <c r="N1327" i="1"/>
  <c r="M1327" i="1"/>
  <c r="P1391" i="1"/>
  <c r="O1391" i="1"/>
  <c r="N1391" i="1"/>
  <c r="M1391" i="1"/>
  <c r="P1455" i="1"/>
  <c r="O1455" i="1"/>
  <c r="N1455" i="1"/>
  <c r="M1455" i="1"/>
  <c r="P1519" i="1"/>
  <c r="O1519" i="1"/>
  <c r="N1519" i="1"/>
  <c r="M1519" i="1"/>
  <c r="O1583" i="1"/>
  <c r="N1583" i="1"/>
  <c r="P1583" i="1"/>
  <c r="M1583" i="1"/>
  <c r="P1647" i="1"/>
  <c r="O1647" i="1"/>
  <c r="N1647" i="1"/>
  <c r="M1647" i="1"/>
  <c r="P1711" i="1"/>
  <c r="O1711" i="1"/>
  <c r="N1711" i="1"/>
  <c r="M1711" i="1"/>
  <c r="P1775" i="1"/>
  <c r="O1775" i="1"/>
  <c r="N1775" i="1"/>
  <c r="M1775" i="1"/>
  <c r="P1839" i="1"/>
  <c r="O1839" i="1"/>
  <c r="N1839" i="1"/>
  <c r="M1839" i="1"/>
  <c r="P1903" i="1"/>
  <c r="O1903" i="1"/>
  <c r="N1903" i="1"/>
  <c r="M1903" i="1"/>
  <c r="P1967" i="1"/>
  <c r="O1967" i="1"/>
  <c r="N1967" i="1"/>
  <c r="M1967" i="1"/>
  <c r="P2031" i="1"/>
  <c r="O2031" i="1"/>
  <c r="N2031" i="1"/>
  <c r="M2031" i="1"/>
  <c r="P2095" i="1"/>
  <c r="O2095" i="1"/>
  <c r="N2095" i="1"/>
  <c r="M2095" i="1"/>
  <c r="M1472" i="1"/>
  <c r="P1536" i="1"/>
  <c r="O1536" i="1"/>
  <c r="N1536" i="1"/>
  <c r="M1536" i="1"/>
  <c r="P1664" i="1"/>
  <c r="O1664" i="1"/>
  <c r="N1664" i="1"/>
  <c r="M1664" i="1"/>
  <c r="P1728" i="1"/>
  <c r="O1728" i="1"/>
  <c r="N1728" i="1"/>
  <c r="M1728" i="1"/>
  <c r="N1856" i="1"/>
  <c r="O1920" i="1"/>
  <c r="M1984" i="1"/>
  <c r="P2048" i="1"/>
  <c r="O2048" i="1"/>
  <c r="N2048" i="1"/>
  <c r="M2048" i="1"/>
  <c r="L1209" i="1"/>
  <c r="L1273" i="1"/>
  <c r="L1337" i="1"/>
  <c r="L1401" i="1"/>
  <c r="L1465" i="1"/>
  <c r="L1529" i="1"/>
  <c r="L1593" i="1"/>
  <c r="L1657" i="1"/>
  <c r="L1721" i="1"/>
  <c r="L1785" i="1"/>
  <c r="L1849" i="1"/>
  <c r="L1913" i="1"/>
  <c r="L1977" i="1"/>
  <c r="L2041" i="1"/>
  <c r="L2105" i="1"/>
  <c r="L1426" i="1"/>
  <c r="L1490" i="1"/>
  <c r="L1554" i="1"/>
  <c r="L1618" i="1"/>
  <c r="L1682" i="1"/>
  <c r="L1746" i="1"/>
  <c r="L1810" i="1"/>
  <c r="L1874" i="1"/>
  <c r="L1938" i="1"/>
  <c r="L2002" i="1"/>
  <c r="L2066" i="1"/>
  <c r="L2130" i="1"/>
  <c r="P61" i="1"/>
  <c r="O61" i="1"/>
  <c r="N61" i="1"/>
  <c r="M61" i="1"/>
  <c r="P125" i="1"/>
  <c r="O125" i="1"/>
  <c r="N125" i="1"/>
  <c r="M125" i="1"/>
  <c r="P189" i="1"/>
  <c r="O189" i="1"/>
  <c r="N189" i="1"/>
  <c r="M189" i="1"/>
  <c r="P253" i="1"/>
  <c r="O253" i="1"/>
  <c r="N253" i="1"/>
  <c r="M253" i="1"/>
  <c r="O317" i="1"/>
  <c r="P317" i="1"/>
  <c r="N317" i="1"/>
  <c r="M317" i="1"/>
  <c r="P381" i="1"/>
  <c r="N381" i="1"/>
  <c r="O381" i="1"/>
  <c r="M381" i="1"/>
  <c r="P445" i="1"/>
  <c r="O445" i="1"/>
  <c r="N445" i="1"/>
  <c r="M445" i="1"/>
  <c r="P509" i="1"/>
  <c r="N509" i="1"/>
  <c r="O509" i="1"/>
  <c r="M509" i="1"/>
  <c r="P573" i="1"/>
  <c r="O573" i="1"/>
  <c r="N573" i="1"/>
  <c r="M573" i="1"/>
  <c r="P637" i="1"/>
  <c r="N637" i="1"/>
  <c r="O637" i="1"/>
  <c r="M637" i="1"/>
  <c r="P701" i="1"/>
  <c r="O701" i="1"/>
  <c r="N701" i="1"/>
  <c r="M701" i="1"/>
  <c r="P765" i="1"/>
  <c r="O765" i="1"/>
  <c r="N765" i="1"/>
  <c r="M765" i="1"/>
  <c r="O829" i="1"/>
  <c r="P829" i="1"/>
  <c r="N829" i="1"/>
  <c r="M829" i="1"/>
  <c r="P893" i="1"/>
  <c r="O893" i="1"/>
  <c r="N893" i="1"/>
  <c r="M893" i="1"/>
  <c r="P957" i="1"/>
  <c r="O957" i="1"/>
  <c r="N957" i="1"/>
  <c r="M957" i="1"/>
  <c r="P1021" i="1"/>
  <c r="O1021" i="1"/>
  <c r="N1021" i="1"/>
  <c r="M1021" i="1"/>
  <c r="P1085" i="1"/>
  <c r="O1085" i="1"/>
  <c r="N1085" i="1"/>
  <c r="M1085" i="1"/>
  <c r="P1149" i="1"/>
  <c r="O1149" i="1"/>
  <c r="N1149" i="1"/>
  <c r="M1149" i="1"/>
  <c r="P1213" i="1"/>
  <c r="O1213" i="1"/>
  <c r="N1213" i="1"/>
  <c r="M1213" i="1"/>
  <c r="P14" i="1"/>
  <c r="O14" i="1"/>
  <c r="N14" i="1"/>
  <c r="M14" i="1"/>
  <c r="P78" i="1"/>
  <c r="O78" i="1"/>
  <c r="N78" i="1"/>
  <c r="M78" i="1"/>
  <c r="P142" i="1"/>
  <c r="O142" i="1"/>
  <c r="N142" i="1"/>
  <c r="M142" i="1"/>
  <c r="P206" i="1"/>
  <c r="O206" i="1"/>
  <c r="N206" i="1"/>
  <c r="M206" i="1"/>
  <c r="P270" i="1"/>
  <c r="O270" i="1"/>
  <c r="N270" i="1"/>
  <c r="M270" i="1"/>
  <c r="P334" i="1"/>
  <c r="O334" i="1"/>
  <c r="N334" i="1"/>
  <c r="M334" i="1"/>
  <c r="P398" i="1"/>
  <c r="O398" i="1"/>
  <c r="N398" i="1"/>
  <c r="M398" i="1"/>
  <c r="O462" i="1"/>
  <c r="P462" i="1"/>
  <c r="N462" i="1"/>
  <c r="M462" i="1"/>
  <c r="P526" i="1"/>
  <c r="O526" i="1"/>
  <c r="N526" i="1"/>
  <c r="M526" i="1"/>
  <c r="P590" i="1"/>
  <c r="O590" i="1"/>
  <c r="N590" i="1"/>
  <c r="M590" i="1"/>
  <c r="P654" i="1"/>
  <c r="O654" i="1"/>
  <c r="N654" i="1"/>
  <c r="M654" i="1"/>
  <c r="P718" i="1"/>
  <c r="N718" i="1"/>
  <c r="O718" i="1"/>
  <c r="M718" i="1"/>
  <c r="P782" i="1"/>
  <c r="O782" i="1"/>
  <c r="N782" i="1"/>
  <c r="M782" i="1"/>
  <c r="P846" i="1"/>
  <c r="O846" i="1"/>
  <c r="N846" i="1"/>
  <c r="M846" i="1"/>
  <c r="P910" i="1"/>
  <c r="N910" i="1"/>
  <c r="O910" i="1"/>
  <c r="M910" i="1"/>
  <c r="P974" i="1"/>
  <c r="O974" i="1"/>
  <c r="N974" i="1"/>
  <c r="M974" i="1"/>
  <c r="P1038" i="1"/>
  <c r="O1038" i="1"/>
  <c r="N1038" i="1"/>
  <c r="M1038" i="1"/>
  <c r="P1102" i="1"/>
  <c r="O1102" i="1"/>
  <c r="N1102" i="1"/>
  <c r="M1102" i="1"/>
  <c r="P1166" i="1"/>
  <c r="O1166" i="1"/>
  <c r="N1166" i="1"/>
  <c r="M1166" i="1"/>
  <c r="P31" i="1"/>
  <c r="O31" i="1"/>
  <c r="N31" i="1"/>
  <c r="M31" i="1"/>
  <c r="P95" i="1"/>
  <c r="O95" i="1"/>
  <c r="N95" i="1"/>
  <c r="M95" i="1"/>
  <c r="P159" i="1"/>
  <c r="O159" i="1"/>
  <c r="N159" i="1"/>
  <c r="M159" i="1"/>
  <c r="P16" i="1"/>
  <c r="O16" i="1"/>
  <c r="N16" i="1"/>
  <c r="M16" i="1"/>
  <c r="P80" i="1"/>
  <c r="O80" i="1"/>
  <c r="N80" i="1"/>
  <c r="M80" i="1"/>
  <c r="P144" i="1"/>
  <c r="O144" i="1"/>
  <c r="N144" i="1"/>
  <c r="M144" i="1"/>
  <c r="P208" i="1"/>
  <c r="O208" i="1"/>
  <c r="N208" i="1"/>
  <c r="M208" i="1"/>
  <c r="P272" i="1"/>
  <c r="O272" i="1"/>
  <c r="N272" i="1"/>
  <c r="M272" i="1"/>
  <c r="P336" i="1"/>
  <c r="O336" i="1"/>
  <c r="N336" i="1"/>
  <c r="M336" i="1"/>
  <c r="P400" i="1"/>
  <c r="O400" i="1"/>
  <c r="N400" i="1"/>
  <c r="M400" i="1"/>
  <c r="P464" i="1"/>
  <c r="O464" i="1"/>
  <c r="N464" i="1"/>
  <c r="M464" i="1"/>
  <c r="P528" i="1"/>
  <c r="O528" i="1"/>
  <c r="N528" i="1"/>
  <c r="M528" i="1"/>
  <c r="P592" i="1"/>
  <c r="O592" i="1"/>
  <c r="N592" i="1"/>
  <c r="M592" i="1"/>
  <c r="P656" i="1"/>
  <c r="O656" i="1"/>
  <c r="N656" i="1"/>
  <c r="M656" i="1"/>
  <c r="P720" i="1"/>
  <c r="O720" i="1"/>
  <c r="N720" i="1"/>
  <c r="M720" i="1"/>
  <c r="P784" i="1"/>
  <c r="O784" i="1"/>
  <c r="N784" i="1"/>
  <c r="M784" i="1"/>
  <c r="P848" i="1"/>
  <c r="O848" i="1"/>
  <c r="N848" i="1"/>
  <c r="M848" i="1"/>
  <c r="P912" i="1"/>
  <c r="O912" i="1"/>
  <c r="N912" i="1"/>
  <c r="M912" i="1"/>
  <c r="P976" i="1"/>
  <c r="O976" i="1"/>
  <c r="N976" i="1"/>
  <c r="M976" i="1"/>
  <c r="P1040" i="1"/>
  <c r="O1040" i="1"/>
  <c r="N1040" i="1"/>
  <c r="M1040" i="1"/>
  <c r="P1104" i="1"/>
  <c r="O1104" i="1"/>
  <c r="N1104" i="1"/>
  <c r="M1104" i="1"/>
  <c r="P1168" i="1"/>
  <c r="O1168" i="1"/>
  <c r="N1168" i="1"/>
  <c r="M1168" i="1"/>
  <c r="P1232" i="1"/>
  <c r="O1232" i="1"/>
  <c r="N1232" i="1"/>
  <c r="M1232" i="1"/>
  <c r="P1296" i="1"/>
  <c r="O1296" i="1"/>
  <c r="N1296" i="1"/>
  <c r="M1296" i="1"/>
  <c r="P1360" i="1"/>
  <c r="O1360" i="1"/>
  <c r="N1360" i="1"/>
  <c r="M1360" i="1"/>
  <c r="P1424" i="1"/>
  <c r="O1424" i="1"/>
  <c r="N1424" i="1"/>
  <c r="M1424" i="1"/>
  <c r="O33" i="1"/>
  <c r="N33" i="1"/>
  <c r="M33" i="1"/>
  <c r="P97" i="1"/>
  <c r="N97" i="1"/>
  <c r="M97" i="1"/>
  <c r="P161" i="1"/>
  <c r="O161" i="1"/>
  <c r="N161" i="1"/>
  <c r="M161" i="1"/>
  <c r="P225" i="1"/>
  <c r="N225" i="1"/>
  <c r="M225" i="1"/>
  <c r="P289" i="1"/>
  <c r="N289" i="1"/>
  <c r="M289" i="1"/>
  <c r="P353" i="1"/>
  <c r="N353" i="1"/>
  <c r="M353" i="1"/>
  <c r="O417" i="1"/>
  <c r="P417" i="1"/>
  <c r="N417" i="1"/>
  <c r="M417" i="1"/>
  <c r="O481" i="1"/>
  <c r="P481" i="1"/>
  <c r="N481" i="1"/>
  <c r="M481" i="1"/>
  <c r="P545" i="1"/>
  <c r="N545" i="1"/>
  <c r="M545" i="1"/>
  <c r="P609" i="1"/>
  <c r="N609" i="1"/>
  <c r="M609" i="1"/>
  <c r="P673" i="1"/>
  <c r="N673" i="1"/>
  <c r="M673" i="1"/>
  <c r="O737" i="1"/>
  <c r="P737" i="1"/>
  <c r="N737" i="1"/>
  <c r="M737" i="1"/>
  <c r="O801" i="1"/>
  <c r="P801" i="1"/>
  <c r="N801" i="1"/>
  <c r="M801" i="1"/>
  <c r="O865" i="1"/>
  <c r="N865" i="1"/>
  <c r="M865" i="1"/>
  <c r="O929" i="1"/>
  <c r="N929" i="1"/>
  <c r="M929" i="1"/>
  <c r="P993" i="1"/>
  <c r="N993" i="1"/>
  <c r="M993" i="1"/>
  <c r="P1057" i="1"/>
  <c r="N1057" i="1"/>
  <c r="M1057" i="1"/>
  <c r="P1121" i="1"/>
  <c r="N1121" i="1"/>
  <c r="M1121" i="1"/>
  <c r="L11" i="1"/>
  <c r="L75" i="1"/>
  <c r="L139" i="1"/>
  <c r="L203" i="1"/>
  <c r="L267" i="1"/>
  <c r="L331" i="1"/>
  <c r="L395" i="1"/>
  <c r="L459" i="1"/>
  <c r="L523" i="1"/>
  <c r="L587" i="1"/>
  <c r="L651" i="1"/>
  <c r="L715" i="1"/>
  <c r="L779" i="1"/>
  <c r="L843" i="1"/>
  <c r="L907" i="1"/>
  <c r="L971" i="1"/>
  <c r="L1035" i="1"/>
  <c r="L1099" i="1"/>
  <c r="L1163" i="1"/>
  <c r="L1227" i="1"/>
  <c r="P1291" i="1"/>
  <c r="O1291" i="1"/>
  <c r="N1291" i="1"/>
  <c r="M1291" i="1"/>
  <c r="P1355" i="1"/>
  <c r="O1355" i="1"/>
  <c r="N1355" i="1"/>
  <c r="M1355" i="1"/>
  <c r="P1419" i="1"/>
  <c r="O1419" i="1"/>
  <c r="N1419" i="1"/>
  <c r="M1419" i="1"/>
  <c r="P1483" i="1"/>
  <c r="O1483" i="1"/>
  <c r="N1483" i="1"/>
  <c r="M1483" i="1"/>
  <c r="P1547" i="1"/>
  <c r="O1547" i="1"/>
  <c r="N1547" i="1"/>
  <c r="M1547" i="1"/>
  <c r="P1611" i="1"/>
  <c r="O1611" i="1"/>
  <c r="N1611" i="1"/>
  <c r="M1611" i="1"/>
  <c r="P1675" i="1"/>
  <c r="O1675" i="1"/>
  <c r="N1675" i="1"/>
  <c r="M1675" i="1"/>
  <c r="P1739" i="1"/>
  <c r="O1739" i="1"/>
  <c r="N1739" i="1"/>
  <c r="M1739" i="1"/>
  <c r="P1803" i="1"/>
  <c r="O1803" i="1"/>
  <c r="N1803" i="1"/>
  <c r="M1803" i="1"/>
  <c r="L4" i="1"/>
  <c r="L68" i="1"/>
  <c r="L132" i="1"/>
  <c r="L196" i="1"/>
  <c r="L260" i="1"/>
  <c r="L324" i="1"/>
  <c r="L388" i="1"/>
  <c r="L452" i="1"/>
  <c r="L516" i="1"/>
  <c r="L580" i="1"/>
  <c r="L644" i="1"/>
  <c r="L708" i="1"/>
  <c r="L772" i="1"/>
  <c r="L836" i="1"/>
  <c r="L900" i="1"/>
  <c r="L964" i="1"/>
  <c r="L1028" i="1"/>
  <c r="L1092" i="1"/>
  <c r="L1156" i="1"/>
  <c r="P1220" i="1"/>
  <c r="O1220" i="1"/>
  <c r="N1220" i="1"/>
  <c r="M1220" i="1"/>
  <c r="P1284" i="1"/>
  <c r="O1284" i="1"/>
  <c r="N1284" i="1"/>
  <c r="M1284" i="1"/>
  <c r="P1915" i="1"/>
  <c r="O1915" i="1"/>
  <c r="N1915" i="1"/>
  <c r="M1915" i="1"/>
  <c r="P1979" i="1"/>
  <c r="O1979" i="1"/>
  <c r="N1979" i="1"/>
  <c r="M1979" i="1"/>
  <c r="P2043" i="1"/>
  <c r="O2043" i="1"/>
  <c r="N2043" i="1"/>
  <c r="M2043" i="1"/>
  <c r="P2107" i="1"/>
  <c r="O2107" i="1"/>
  <c r="N2107" i="1"/>
  <c r="M2107" i="1"/>
  <c r="P1316" i="1"/>
  <c r="O1316" i="1"/>
  <c r="N1316" i="1"/>
  <c r="M1316" i="1"/>
  <c r="P1380" i="1"/>
  <c r="O1380" i="1"/>
  <c r="N1380" i="1"/>
  <c r="M1380" i="1"/>
  <c r="P1444" i="1"/>
  <c r="N1444" i="1"/>
  <c r="O1444" i="1"/>
  <c r="M1444" i="1"/>
  <c r="P1508" i="1"/>
  <c r="O1508" i="1"/>
  <c r="N1508" i="1"/>
  <c r="M1508" i="1"/>
  <c r="P1572" i="1"/>
  <c r="O1572" i="1"/>
  <c r="N1572" i="1"/>
  <c r="M1572" i="1"/>
  <c r="O1636" i="1"/>
  <c r="N1636" i="1"/>
  <c r="P1636" i="1"/>
  <c r="M1636" i="1"/>
  <c r="P1700" i="1"/>
  <c r="O1700" i="1"/>
  <c r="N1700" i="1"/>
  <c r="M1700" i="1"/>
  <c r="P1764" i="1"/>
  <c r="O1764" i="1"/>
  <c r="N1764" i="1"/>
  <c r="M1764" i="1"/>
  <c r="P1828" i="1"/>
  <c r="O1828" i="1"/>
  <c r="N1828" i="1"/>
  <c r="M1828" i="1"/>
  <c r="P1892" i="1"/>
  <c r="O1892" i="1"/>
  <c r="N1892" i="1"/>
  <c r="M1892" i="1"/>
  <c r="P1956" i="1"/>
  <c r="O1956" i="1"/>
  <c r="N1956" i="1"/>
  <c r="M1956" i="1"/>
  <c r="P2020" i="1"/>
  <c r="O2020" i="1"/>
  <c r="N2020" i="1"/>
  <c r="M2020" i="1"/>
  <c r="P2084" i="1"/>
  <c r="O2084" i="1"/>
  <c r="N2084" i="1"/>
  <c r="M2084" i="1"/>
  <c r="P1269" i="1"/>
  <c r="O1269" i="1"/>
  <c r="N1269" i="1"/>
  <c r="M1269" i="1"/>
  <c r="P1333" i="1"/>
  <c r="O1333" i="1"/>
  <c r="N1333" i="1"/>
  <c r="M1333" i="1"/>
  <c r="P1397" i="1"/>
  <c r="O1397" i="1"/>
  <c r="M1397" i="1"/>
  <c r="N1397" i="1"/>
  <c r="O1461" i="1"/>
  <c r="P1461" i="1"/>
  <c r="N1461" i="1"/>
  <c r="M1461" i="1"/>
  <c r="P1525" i="1"/>
  <c r="O1525" i="1"/>
  <c r="N1525" i="1"/>
  <c r="M1525" i="1"/>
  <c r="P1589" i="1"/>
  <c r="O1589" i="1"/>
  <c r="N1589" i="1"/>
  <c r="M1589" i="1"/>
  <c r="P1653" i="1"/>
  <c r="O1653" i="1"/>
  <c r="N1653" i="1"/>
  <c r="M1653" i="1"/>
  <c r="P1717" i="1"/>
  <c r="O1717" i="1"/>
  <c r="N1717" i="1"/>
  <c r="M1717" i="1"/>
  <c r="P1781" i="1"/>
  <c r="O1781" i="1"/>
  <c r="N1781" i="1"/>
  <c r="M1781" i="1"/>
  <c r="P1845" i="1"/>
  <c r="O1845" i="1"/>
  <c r="N1845" i="1"/>
  <c r="M1845" i="1"/>
  <c r="O1909" i="1"/>
  <c r="P1909" i="1"/>
  <c r="N1909" i="1"/>
  <c r="M1909" i="1"/>
  <c r="O1973" i="1"/>
  <c r="P1973" i="1"/>
  <c r="N1973" i="1"/>
  <c r="M1973" i="1"/>
  <c r="P2037" i="1"/>
  <c r="O2037" i="1"/>
  <c r="N2037" i="1"/>
  <c r="M2037" i="1"/>
  <c r="P2101" i="1"/>
  <c r="O2101" i="1"/>
  <c r="N2101" i="1"/>
  <c r="M2101" i="1"/>
  <c r="L1222" i="1"/>
  <c r="L1286" i="1"/>
  <c r="L1350" i="1"/>
  <c r="L1414" i="1"/>
  <c r="P1478" i="1"/>
  <c r="O1478" i="1"/>
  <c r="N1478" i="1"/>
  <c r="M1478" i="1"/>
  <c r="P1542" i="1"/>
  <c r="O1542" i="1"/>
  <c r="N1542" i="1"/>
  <c r="M1542" i="1"/>
  <c r="P1606" i="1"/>
  <c r="O1606" i="1"/>
  <c r="N1606" i="1"/>
  <c r="M1606" i="1"/>
  <c r="P1670" i="1"/>
  <c r="O1670" i="1"/>
  <c r="N1670" i="1"/>
  <c r="M1670" i="1"/>
  <c r="P1734" i="1"/>
  <c r="O1734" i="1"/>
  <c r="N1734" i="1"/>
  <c r="M1734" i="1"/>
  <c r="P1798" i="1"/>
  <c r="O1798" i="1"/>
  <c r="N1798" i="1"/>
  <c r="M1798" i="1"/>
  <c r="P1862" i="1"/>
  <c r="O1862" i="1"/>
  <c r="N1862" i="1"/>
  <c r="M1862" i="1"/>
  <c r="P1926" i="1"/>
  <c r="O1926" i="1"/>
  <c r="N1926" i="1"/>
  <c r="M1926" i="1"/>
  <c r="P1990" i="1"/>
  <c r="O1990" i="1"/>
  <c r="N1990" i="1"/>
  <c r="M1990" i="1"/>
  <c r="P2054" i="1"/>
  <c r="O2054" i="1"/>
  <c r="N2054" i="1"/>
  <c r="M2054" i="1"/>
  <c r="P2118" i="1"/>
  <c r="O2118" i="1"/>
  <c r="N2118" i="1"/>
  <c r="M2118" i="1"/>
  <c r="L247" i="1"/>
  <c r="L311" i="1"/>
  <c r="L375" i="1"/>
  <c r="L439" i="1"/>
  <c r="L503" i="1"/>
  <c r="L567" i="1"/>
  <c r="L631" i="1"/>
  <c r="L695" i="1"/>
  <c r="L759" i="1"/>
  <c r="L823" i="1"/>
  <c r="L887" i="1"/>
  <c r="L951" i="1"/>
  <c r="L1015" i="1"/>
  <c r="L1079" i="1"/>
  <c r="L1143" i="1"/>
  <c r="P1207" i="1"/>
  <c r="O1207" i="1"/>
  <c r="N1207" i="1"/>
  <c r="M1207" i="1"/>
  <c r="P1271" i="1"/>
  <c r="O1271" i="1"/>
  <c r="N1271" i="1"/>
  <c r="M1271" i="1"/>
  <c r="P1335" i="1"/>
  <c r="O1335" i="1"/>
  <c r="N1335" i="1"/>
  <c r="M1335" i="1"/>
  <c r="P1399" i="1"/>
  <c r="O1399" i="1"/>
  <c r="N1399" i="1"/>
  <c r="M1399" i="1"/>
  <c r="P1463" i="1"/>
  <c r="O1463" i="1"/>
  <c r="N1463" i="1"/>
  <c r="M1463" i="1"/>
  <c r="P1527" i="1"/>
  <c r="O1527" i="1"/>
  <c r="N1527" i="1"/>
  <c r="M1527" i="1"/>
  <c r="P1591" i="1"/>
  <c r="O1591" i="1"/>
  <c r="N1591" i="1"/>
  <c r="M1591" i="1"/>
  <c r="P1655" i="1"/>
  <c r="O1655" i="1"/>
  <c r="N1655" i="1"/>
  <c r="M1655" i="1"/>
  <c r="P1719" i="1"/>
  <c r="O1719" i="1"/>
  <c r="N1719" i="1"/>
  <c r="M1719" i="1"/>
  <c r="P1783" i="1"/>
  <c r="O1783" i="1"/>
  <c r="N1783" i="1"/>
  <c r="M1783" i="1"/>
  <c r="P1847" i="1"/>
  <c r="O1847" i="1"/>
  <c r="N1847" i="1"/>
  <c r="M1847" i="1"/>
  <c r="P1911" i="1"/>
  <c r="O1911" i="1"/>
  <c r="N1911" i="1"/>
  <c r="M1911" i="1"/>
  <c r="P1975" i="1"/>
  <c r="O1975" i="1"/>
  <c r="N1975" i="1"/>
  <c r="M1975" i="1"/>
  <c r="P2039" i="1"/>
  <c r="O2039" i="1"/>
  <c r="N2039" i="1"/>
  <c r="M2039" i="1"/>
  <c r="P2103" i="1"/>
  <c r="O2103" i="1"/>
  <c r="N2103" i="1"/>
  <c r="M2103" i="1"/>
  <c r="P1480" i="1"/>
  <c r="O1480" i="1"/>
  <c r="N1480" i="1"/>
  <c r="M1480" i="1"/>
  <c r="P1544" i="1"/>
  <c r="O1544" i="1"/>
  <c r="N1544" i="1"/>
  <c r="M1544" i="1"/>
  <c r="P1608" i="1"/>
  <c r="O1608" i="1"/>
  <c r="N1608" i="1"/>
  <c r="M1608" i="1"/>
  <c r="P1672" i="1"/>
  <c r="O1672" i="1"/>
  <c r="N1672" i="1"/>
  <c r="M1672" i="1"/>
  <c r="P1736" i="1"/>
  <c r="O1736" i="1"/>
  <c r="N1736" i="1"/>
  <c r="M1736" i="1"/>
  <c r="O1800" i="1"/>
  <c r="P1800" i="1"/>
  <c r="N1800" i="1"/>
  <c r="M1800" i="1"/>
  <c r="P1864" i="1"/>
  <c r="O1864" i="1"/>
  <c r="N1864" i="1"/>
  <c r="M1864" i="1"/>
  <c r="P1928" i="1"/>
  <c r="O1928" i="1"/>
  <c r="N1928" i="1"/>
  <c r="M1928" i="1"/>
  <c r="P1992" i="1"/>
  <c r="O1992" i="1"/>
  <c r="N1992" i="1"/>
  <c r="M1992" i="1"/>
  <c r="P2056" i="1"/>
  <c r="O2056" i="1"/>
  <c r="N2056" i="1"/>
  <c r="M2056" i="1"/>
  <c r="P2120" i="1"/>
  <c r="O2120" i="1"/>
  <c r="N2120" i="1"/>
  <c r="M2120" i="1"/>
  <c r="L1217" i="1"/>
  <c r="L1281" i="1"/>
  <c r="L1345" i="1"/>
  <c r="L1409" i="1"/>
  <c r="L1473" i="1"/>
  <c r="L1537" i="1"/>
  <c r="L1601" i="1"/>
  <c r="L1665" i="1"/>
  <c r="L1729" i="1"/>
  <c r="L1793" i="1"/>
  <c r="L1857" i="1"/>
  <c r="L1921" i="1"/>
  <c r="L1985" i="1"/>
  <c r="L2049" i="1"/>
  <c r="L2113" i="1"/>
  <c r="L1434" i="1"/>
  <c r="L1498" i="1"/>
  <c r="L1562" i="1"/>
  <c r="L1626" i="1"/>
  <c r="L1690" i="1"/>
  <c r="L1754" i="1"/>
  <c r="L1818" i="1"/>
  <c r="L1882" i="1"/>
  <c r="L1946" i="1"/>
  <c r="L2010" i="1"/>
  <c r="L2074" i="1"/>
  <c r="O5" i="1"/>
  <c r="P5" i="1"/>
  <c r="N5" i="1"/>
  <c r="M5" i="1"/>
  <c r="P69" i="1"/>
  <c r="O69" i="1"/>
  <c r="N69" i="1"/>
  <c r="M69" i="1"/>
  <c r="P133" i="1"/>
  <c r="O133" i="1"/>
  <c r="M133" i="1"/>
  <c r="P261" i="1"/>
  <c r="O261" i="1"/>
  <c r="N261" i="1"/>
  <c r="M261" i="1"/>
  <c r="P325" i="1"/>
  <c r="O325" i="1"/>
  <c r="N325" i="1"/>
  <c r="M325" i="1"/>
  <c r="P389" i="1"/>
  <c r="O389" i="1"/>
  <c r="N389" i="1"/>
  <c r="M389" i="1"/>
  <c r="P453" i="1"/>
  <c r="N453" i="1"/>
  <c r="M453" i="1"/>
  <c r="O453" i="1"/>
  <c r="P517" i="1"/>
  <c r="O517" i="1"/>
  <c r="N517" i="1"/>
  <c r="M517" i="1"/>
  <c r="P581" i="1"/>
  <c r="O581" i="1"/>
  <c r="N581" i="1"/>
  <c r="M581" i="1"/>
  <c r="P645" i="1"/>
  <c r="O645" i="1"/>
  <c r="N645" i="1"/>
  <c r="M645" i="1"/>
  <c r="P709" i="1"/>
  <c r="O709" i="1"/>
  <c r="N709" i="1"/>
  <c r="M709" i="1"/>
  <c r="P773" i="1"/>
  <c r="O773" i="1"/>
  <c r="N773" i="1"/>
  <c r="M773" i="1"/>
  <c r="P837" i="1"/>
  <c r="O837" i="1"/>
  <c r="N837" i="1"/>
  <c r="M837" i="1"/>
  <c r="P901" i="1"/>
  <c r="O901" i="1"/>
  <c r="N901" i="1"/>
  <c r="M901" i="1"/>
  <c r="P965" i="1"/>
  <c r="O965" i="1"/>
  <c r="N965" i="1"/>
  <c r="M965" i="1"/>
  <c r="P1029" i="1"/>
  <c r="O1029" i="1"/>
  <c r="N1029" i="1"/>
  <c r="M1029" i="1"/>
  <c r="P1093" i="1"/>
  <c r="O1093" i="1"/>
  <c r="N1093" i="1"/>
  <c r="M1093" i="1"/>
  <c r="P1157" i="1"/>
  <c r="O1157" i="1"/>
  <c r="N1157" i="1"/>
  <c r="M1157" i="1"/>
  <c r="P1221" i="1"/>
  <c r="O1221" i="1"/>
  <c r="N1221" i="1"/>
  <c r="M1221" i="1"/>
  <c r="P22" i="1"/>
  <c r="O22" i="1"/>
  <c r="N22" i="1"/>
  <c r="M22" i="1"/>
  <c r="P86" i="1"/>
  <c r="O86" i="1"/>
  <c r="N86" i="1"/>
  <c r="M86" i="1"/>
  <c r="P150" i="1"/>
  <c r="O150" i="1"/>
  <c r="N150" i="1"/>
  <c r="M150" i="1"/>
  <c r="P214" i="1"/>
  <c r="O214" i="1"/>
  <c r="N214" i="1"/>
  <c r="M214" i="1"/>
  <c r="P278" i="1"/>
  <c r="O278" i="1"/>
  <c r="N278" i="1"/>
  <c r="M278" i="1"/>
  <c r="P342" i="1"/>
  <c r="O342" i="1"/>
  <c r="N342" i="1"/>
  <c r="M342" i="1"/>
  <c r="P406" i="1"/>
  <c r="O406" i="1"/>
  <c r="N406" i="1"/>
  <c r="M406" i="1"/>
  <c r="P470" i="1"/>
  <c r="O470" i="1"/>
  <c r="N470" i="1"/>
  <c r="M470" i="1"/>
  <c r="P534" i="1"/>
  <c r="O534" i="1"/>
  <c r="N534" i="1"/>
  <c r="M534" i="1"/>
  <c r="P598" i="1"/>
  <c r="O598" i="1"/>
  <c r="N598" i="1"/>
  <c r="M598" i="1"/>
  <c r="P662" i="1"/>
  <c r="O662" i="1"/>
  <c r="N662" i="1"/>
  <c r="M662" i="1"/>
  <c r="O726" i="1"/>
  <c r="P726" i="1"/>
  <c r="N726" i="1"/>
  <c r="M726" i="1"/>
  <c r="P790" i="1"/>
  <c r="N790" i="1"/>
  <c r="O790" i="1"/>
  <c r="M790" i="1"/>
  <c r="P854" i="1"/>
  <c r="O854" i="1"/>
  <c r="N854" i="1"/>
  <c r="M854" i="1"/>
  <c r="P918" i="1"/>
  <c r="O918" i="1"/>
  <c r="N918" i="1"/>
  <c r="M918" i="1"/>
  <c r="P982" i="1"/>
  <c r="O982" i="1"/>
  <c r="N982" i="1"/>
  <c r="M982" i="1"/>
  <c r="P1046" i="1"/>
  <c r="O1046" i="1"/>
  <c r="N1046" i="1"/>
  <c r="M1046" i="1"/>
  <c r="P1110" i="1"/>
  <c r="O1110" i="1"/>
  <c r="N1110" i="1"/>
  <c r="M1110" i="1"/>
  <c r="P1174" i="1"/>
  <c r="O1174" i="1"/>
  <c r="N1174" i="1"/>
  <c r="M1174" i="1"/>
  <c r="P39" i="1"/>
  <c r="O39" i="1"/>
  <c r="M39" i="1"/>
  <c r="N39" i="1"/>
  <c r="P103" i="1"/>
  <c r="O103" i="1"/>
  <c r="N103" i="1"/>
  <c r="M103" i="1"/>
  <c r="P167" i="1"/>
  <c r="O167" i="1"/>
  <c r="N167" i="1"/>
  <c r="M167" i="1"/>
  <c r="P24" i="1"/>
  <c r="O24" i="1"/>
  <c r="N24" i="1"/>
  <c r="M24" i="1"/>
  <c r="O88" i="1"/>
  <c r="P88" i="1"/>
  <c r="N88" i="1"/>
  <c r="M88" i="1"/>
  <c r="P152" i="1"/>
  <c r="O152" i="1"/>
  <c r="N152" i="1"/>
  <c r="M152" i="1"/>
  <c r="P216" i="1"/>
  <c r="O216" i="1"/>
  <c r="N216" i="1"/>
  <c r="M216" i="1"/>
  <c r="P280" i="1"/>
  <c r="O280" i="1"/>
  <c r="N280" i="1"/>
  <c r="M280" i="1"/>
  <c r="P344" i="1"/>
  <c r="O344" i="1"/>
  <c r="N344" i="1"/>
  <c r="M344" i="1"/>
  <c r="P408" i="1"/>
  <c r="O408" i="1"/>
  <c r="N408" i="1"/>
  <c r="M408" i="1"/>
  <c r="P472" i="1"/>
  <c r="O472" i="1"/>
  <c r="N472" i="1"/>
  <c r="M472" i="1"/>
  <c r="P536" i="1"/>
  <c r="O536" i="1"/>
  <c r="N536" i="1"/>
  <c r="M536" i="1"/>
  <c r="P600" i="1"/>
  <c r="O600" i="1"/>
  <c r="N600" i="1"/>
  <c r="M600" i="1"/>
  <c r="O664" i="1"/>
  <c r="N664" i="1"/>
  <c r="P664" i="1"/>
  <c r="M664" i="1"/>
  <c r="P728" i="1"/>
  <c r="O728" i="1"/>
  <c r="N728" i="1"/>
  <c r="M728" i="1"/>
  <c r="P792" i="1"/>
  <c r="O792" i="1"/>
  <c r="N792" i="1"/>
  <c r="M792" i="1"/>
  <c r="P856" i="1"/>
  <c r="O856" i="1"/>
  <c r="N856" i="1"/>
  <c r="M856" i="1"/>
  <c r="P920" i="1"/>
  <c r="N920" i="1"/>
  <c r="O920" i="1"/>
  <c r="M920" i="1"/>
  <c r="P984" i="1"/>
  <c r="O984" i="1"/>
  <c r="N984" i="1"/>
  <c r="M984" i="1"/>
  <c r="P1048" i="1"/>
  <c r="O1048" i="1"/>
  <c r="N1048" i="1"/>
  <c r="M1048" i="1"/>
  <c r="P1112" i="1"/>
  <c r="O1112" i="1"/>
  <c r="N1112" i="1"/>
  <c r="M1112" i="1"/>
  <c r="P1176" i="1"/>
  <c r="O1176" i="1"/>
  <c r="N1176" i="1"/>
  <c r="M1176" i="1"/>
  <c r="P1240" i="1"/>
  <c r="O1240" i="1"/>
  <c r="N1240" i="1"/>
  <c r="M1240" i="1"/>
  <c r="P1304" i="1"/>
  <c r="O1304" i="1"/>
  <c r="N1304" i="1"/>
  <c r="M1304" i="1"/>
  <c r="P1368" i="1"/>
  <c r="O1368" i="1"/>
  <c r="N1368" i="1"/>
  <c r="M1368" i="1"/>
  <c r="P1432" i="1"/>
  <c r="O1432" i="1"/>
  <c r="N1432" i="1"/>
  <c r="M1432" i="1"/>
  <c r="O41" i="1"/>
  <c r="N41" i="1"/>
  <c r="M41" i="1"/>
  <c r="P105" i="1"/>
  <c r="N105" i="1"/>
  <c r="M105" i="1"/>
  <c r="O169" i="1"/>
  <c r="P169" i="1"/>
  <c r="N169" i="1"/>
  <c r="M169" i="1"/>
  <c r="P233" i="1"/>
  <c r="N233" i="1"/>
  <c r="M233" i="1"/>
  <c r="O297" i="1"/>
  <c r="P297" i="1"/>
  <c r="N297" i="1"/>
  <c r="M297" i="1"/>
  <c r="P361" i="1"/>
  <c r="N361" i="1"/>
  <c r="M361" i="1"/>
  <c r="O425" i="1"/>
  <c r="N425" i="1"/>
  <c r="M425" i="1"/>
  <c r="O489" i="1"/>
  <c r="P489" i="1"/>
  <c r="N489" i="1"/>
  <c r="M489" i="1"/>
  <c r="P553" i="1"/>
  <c r="N553" i="1"/>
  <c r="M553" i="1"/>
  <c r="P617" i="1"/>
  <c r="N617" i="1"/>
  <c r="M617" i="1"/>
  <c r="O681" i="1"/>
  <c r="P681" i="1"/>
  <c r="N681" i="1"/>
  <c r="M681" i="1"/>
  <c r="O745" i="1"/>
  <c r="P745" i="1"/>
  <c r="N745" i="1"/>
  <c r="M745" i="1"/>
  <c r="O809" i="1"/>
  <c r="N809" i="1"/>
  <c r="M809" i="1"/>
  <c r="O873" i="1"/>
  <c r="N873" i="1"/>
  <c r="M873" i="1"/>
  <c r="O937" i="1"/>
  <c r="N937" i="1"/>
  <c r="M937" i="1"/>
  <c r="P1001" i="1"/>
  <c r="N1001" i="1"/>
  <c r="M1001" i="1"/>
  <c r="P1065" i="1"/>
  <c r="N1065" i="1"/>
  <c r="M1065" i="1"/>
  <c r="P1129" i="1"/>
  <c r="N1129" i="1"/>
  <c r="M1129" i="1"/>
  <c r="L19" i="1"/>
  <c r="L83" i="1"/>
  <c r="L147" i="1"/>
  <c r="L211" i="1"/>
  <c r="L275" i="1"/>
  <c r="L339" i="1"/>
  <c r="L403" i="1"/>
  <c r="L467" i="1"/>
  <c r="L531" i="1"/>
  <c r="L595" i="1"/>
  <c r="L659" i="1"/>
  <c r="L723" i="1"/>
  <c r="L787" i="1"/>
  <c r="L851" i="1"/>
  <c r="L915" i="1"/>
  <c r="L979" i="1"/>
  <c r="L1043" i="1"/>
  <c r="L1107" i="1"/>
  <c r="L1171" i="1"/>
  <c r="L1235" i="1"/>
  <c r="P1299" i="1"/>
  <c r="O1299" i="1"/>
  <c r="N1299" i="1"/>
  <c r="M1299" i="1"/>
  <c r="P1363" i="1"/>
  <c r="N1363" i="1"/>
  <c r="O1363" i="1"/>
  <c r="M1363" i="1"/>
  <c r="P1427" i="1"/>
  <c r="O1427" i="1"/>
  <c r="N1427" i="1"/>
  <c r="M1427" i="1"/>
  <c r="P1491" i="1"/>
  <c r="O1491" i="1"/>
  <c r="N1491" i="1"/>
  <c r="M1491" i="1"/>
  <c r="P1555" i="1"/>
  <c r="N1555" i="1"/>
  <c r="O1555" i="1"/>
  <c r="M1555" i="1"/>
  <c r="P1619" i="1"/>
  <c r="O1619" i="1"/>
  <c r="N1619" i="1"/>
  <c r="M1619" i="1"/>
  <c r="P1683" i="1"/>
  <c r="O1683" i="1"/>
  <c r="N1683" i="1"/>
  <c r="M1683" i="1"/>
  <c r="P1747" i="1"/>
  <c r="O1747" i="1"/>
  <c r="N1747" i="1"/>
  <c r="M1747" i="1"/>
  <c r="P1811" i="1"/>
  <c r="O1811" i="1"/>
  <c r="N1811" i="1"/>
  <c r="M1811" i="1"/>
  <c r="L12" i="1"/>
  <c r="L76" i="1"/>
  <c r="L140" i="1"/>
  <c r="L204" i="1"/>
  <c r="L268" i="1"/>
  <c r="L332" i="1"/>
  <c r="L396" i="1"/>
  <c r="L460" i="1"/>
  <c r="L524" i="1"/>
  <c r="L588" i="1"/>
  <c r="L652" i="1"/>
  <c r="L716" i="1"/>
  <c r="L780" i="1"/>
  <c r="L844" i="1"/>
  <c r="L908" i="1"/>
  <c r="L972" i="1"/>
  <c r="L1036" i="1"/>
  <c r="L1100" i="1"/>
  <c r="L1164" i="1"/>
  <c r="P1228" i="1"/>
  <c r="O1228" i="1"/>
  <c r="N1228" i="1"/>
  <c r="M1228" i="1"/>
  <c r="L1292" i="1"/>
  <c r="P1923" i="1"/>
  <c r="O1923" i="1"/>
  <c r="N1923" i="1"/>
  <c r="M1923" i="1"/>
  <c r="P1987" i="1"/>
  <c r="O1987" i="1"/>
  <c r="N1987" i="1"/>
  <c r="M1987" i="1"/>
  <c r="P2051" i="1"/>
  <c r="O2051" i="1"/>
  <c r="N2051" i="1"/>
  <c r="M2051" i="1"/>
  <c r="P2115" i="1"/>
  <c r="O2115" i="1"/>
  <c r="N2115" i="1"/>
  <c r="M2115" i="1"/>
  <c r="P1324" i="1"/>
  <c r="O1324" i="1"/>
  <c r="N1324" i="1"/>
  <c r="M1324" i="1"/>
  <c r="P1388" i="1"/>
  <c r="O1388" i="1"/>
  <c r="N1388" i="1"/>
  <c r="M1388" i="1"/>
  <c r="P1452" i="1"/>
  <c r="O1452" i="1"/>
  <c r="N1452" i="1"/>
  <c r="M1452" i="1"/>
  <c r="P1516" i="1"/>
  <c r="O1516" i="1"/>
  <c r="N1516" i="1"/>
  <c r="M1516" i="1"/>
  <c r="P1580" i="1"/>
  <c r="O1580" i="1"/>
  <c r="N1580" i="1"/>
  <c r="M1580" i="1"/>
  <c r="O1644" i="1"/>
  <c r="P1644" i="1"/>
  <c r="N1644" i="1"/>
  <c r="M1644" i="1"/>
  <c r="P1708" i="1"/>
  <c r="O1708" i="1"/>
  <c r="N1708" i="1"/>
  <c r="M1708" i="1"/>
  <c r="P1772" i="1"/>
  <c r="O1772" i="1"/>
  <c r="N1772" i="1"/>
  <c r="M1772" i="1"/>
  <c r="P1836" i="1"/>
  <c r="O1836" i="1"/>
  <c r="M1836" i="1"/>
  <c r="N1836" i="1"/>
  <c r="P1900" i="1"/>
  <c r="O1900" i="1"/>
  <c r="N1900" i="1"/>
  <c r="M1900" i="1"/>
  <c r="P1964" i="1"/>
  <c r="O1964" i="1"/>
  <c r="N1964" i="1"/>
  <c r="M1964" i="1"/>
  <c r="P2028" i="1"/>
  <c r="O2028" i="1"/>
  <c r="N2028" i="1"/>
  <c r="M2028" i="1"/>
  <c r="P2092" i="1"/>
  <c r="O2092" i="1"/>
  <c r="N2092" i="1"/>
  <c r="M2092" i="1"/>
  <c r="P1277" i="1"/>
  <c r="O1277" i="1"/>
  <c r="N1277" i="1"/>
  <c r="M1277" i="1"/>
  <c r="P1341" i="1"/>
  <c r="O1341" i="1"/>
  <c r="N1341" i="1"/>
  <c r="M1341" i="1"/>
  <c r="P1405" i="1"/>
  <c r="O1405" i="1"/>
  <c r="N1405" i="1"/>
  <c r="M1405" i="1"/>
  <c r="P1469" i="1"/>
  <c r="O1469" i="1"/>
  <c r="N1469" i="1"/>
  <c r="M1469" i="1"/>
  <c r="P1533" i="1"/>
  <c r="O1533" i="1"/>
  <c r="N1533" i="1"/>
  <c r="M1533" i="1"/>
  <c r="P1597" i="1"/>
  <c r="N1597" i="1"/>
  <c r="O1597" i="1"/>
  <c r="M1597" i="1"/>
  <c r="P1661" i="1"/>
  <c r="O1661" i="1"/>
  <c r="N1661" i="1"/>
  <c r="M1661" i="1"/>
  <c r="P1725" i="1"/>
  <c r="O1725" i="1"/>
  <c r="N1725" i="1"/>
  <c r="M1725" i="1"/>
  <c r="P1789" i="1"/>
  <c r="O1789" i="1"/>
  <c r="N1789" i="1"/>
  <c r="M1789" i="1"/>
  <c r="P1853" i="1"/>
  <c r="O1853" i="1"/>
  <c r="N1853" i="1"/>
  <c r="M1853" i="1"/>
  <c r="P1917" i="1"/>
  <c r="O1917" i="1"/>
  <c r="N1917" i="1"/>
  <c r="M1917" i="1"/>
  <c r="P1981" i="1"/>
  <c r="O1981" i="1"/>
  <c r="N1981" i="1"/>
  <c r="M1981" i="1"/>
  <c r="P2045" i="1"/>
  <c r="O2045" i="1"/>
  <c r="N2045" i="1"/>
  <c r="M2045" i="1"/>
  <c r="P2109" i="1"/>
  <c r="O2109" i="1"/>
  <c r="N2109" i="1"/>
  <c r="M2109" i="1"/>
  <c r="L1230" i="1"/>
  <c r="L1294" i="1"/>
  <c r="L1358" i="1"/>
  <c r="L1422" i="1"/>
  <c r="P1486" i="1"/>
  <c r="O1486" i="1"/>
  <c r="N1486" i="1"/>
  <c r="M1486" i="1"/>
  <c r="P1550" i="1"/>
  <c r="O1550" i="1"/>
  <c r="N1550" i="1"/>
  <c r="M1550" i="1"/>
  <c r="P1614" i="1"/>
  <c r="O1614" i="1"/>
  <c r="N1614" i="1"/>
  <c r="M1614" i="1"/>
  <c r="O1678" i="1"/>
  <c r="P1678" i="1"/>
  <c r="N1678" i="1"/>
  <c r="M1678" i="1"/>
  <c r="P1742" i="1"/>
  <c r="O1742" i="1"/>
  <c r="N1742" i="1"/>
  <c r="M1742" i="1"/>
  <c r="P1806" i="1"/>
  <c r="O1806" i="1"/>
  <c r="N1806" i="1"/>
  <c r="M1806" i="1"/>
  <c r="P1870" i="1"/>
  <c r="O1870" i="1"/>
  <c r="N1870" i="1"/>
  <c r="M1870" i="1"/>
  <c r="P1934" i="1"/>
  <c r="O1934" i="1"/>
  <c r="N1934" i="1"/>
  <c r="M1934" i="1"/>
  <c r="P1998" i="1"/>
  <c r="O1998" i="1"/>
  <c r="N1998" i="1"/>
  <c r="M1998" i="1"/>
  <c r="P2062" i="1"/>
  <c r="O2062" i="1"/>
  <c r="N2062" i="1"/>
  <c r="M2062" i="1"/>
  <c r="P2126" i="1"/>
  <c r="O2126" i="1"/>
  <c r="N2126" i="1"/>
  <c r="M2126" i="1"/>
  <c r="L255" i="1"/>
  <c r="L319" i="1"/>
  <c r="L383" i="1"/>
  <c r="L447" i="1"/>
  <c r="L511" i="1"/>
  <c r="L575" i="1"/>
  <c r="L639" i="1"/>
  <c r="L703" i="1"/>
  <c r="L767" i="1"/>
  <c r="L831" i="1"/>
  <c r="L895" i="1"/>
  <c r="L959" i="1"/>
  <c r="L1023" i="1"/>
  <c r="L1087" i="1"/>
  <c r="L1151" i="1"/>
  <c r="P1215" i="1"/>
  <c r="O1215" i="1"/>
  <c r="N1215" i="1"/>
  <c r="M1215" i="1"/>
  <c r="P1279" i="1"/>
  <c r="O1279" i="1"/>
  <c r="N1279" i="1"/>
  <c r="M1279" i="1"/>
  <c r="P1343" i="1"/>
  <c r="O1343" i="1"/>
  <c r="N1343" i="1"/>
  <c r="M1343" i="1"/>
  <c r="P1407" i="1"/>
  <c r="O1407" i="1"/>
  <c r="N1407" i="1"/>
  <c r="M1407" i="1"/>
  <c r="P1471" i="1"/>
  <c r="O1471" i="1"/>
  <c r="N1471" i="1"/>
  <c r="M1471" i="1"/>
  <c r="P1535" i="1"/>
  <c r="O1535" i="1"/>
  <c r="N1535" i="1"/>
  <c r="M1535" i="1"/>
  <c r="P1599" i="1"/>
  <c r="O1599" i="1"/>
  <c r="N1599" i="1"/>
  <c r="M1599" i="1"/>
  <c r="P1663" i="1"/>
  <c r="O1663" i="1"/>
  <c r="N1663" i="1"/>
  <c r="M1663" i="1"/>
  <c r="P1727" i="1"/>
  <c r="O1727" i="1"/>
  <c r="N1727" i="1"/>
  <c r="M1727" i="1"/>
  <c r="P1791" i="1"/>
  <c r="O1791" i="1"/>
  <c r="N1791" i="1"/>
  <c r="M1791" i="1"/>
  <c r="P1855" i="1"/>
  <c r="O1855" i="1"/>
  <c r="N1855" i="1"/>
  <c r="M1855" i="1"/>
  <c r="P1919" i="1"/>
  <c r="O1919" i="1"/>
  <c r="N1919" i="1"/>
  <c r="M1919" i="1"/>
  <c r="P1983" i="1"/>
  <c r="O1983" i="1"/>
  <c r="N1983" i="1"/>
  <c r="M1983" i="1"/>
  <c r="P2047" i="1"/>
  <c r="O2047" i="1"/>
  <c r="N2047" i="1"/>
  <c r="M2047" i="1"/>
  <c r="P2111" i="1"/>
  <c r="O2111" i="1"/>
  <c r="N2111" i="1"/>
  <c r="M2111" i="1"/>
  <c r="P1488" i="1"/>
  <c r="O1488" i="1"/>
  <c r="N1488" i="1"/>
  <c r="M1488" i="1"/>
  <c r="P1552" i="1"/>
  <c r="O1552" i="1"/>
  <c r="N1552" i="1"/>
  <c r="M1552" i="1"/>
  <c r="P1616" i="1"/>
  <c r="O1616" i="1"/>
  <c r="N1616" i="1"/>
  <c r="M1616" i="1"/>
  <c r="P1680" i="1"/>
  <c r="O1680" i="1"/>
  <c r="N1680" i="1"/>
  <c r="M1680" i="1"/>
  <c r="P1744" i="1"/>
  <c r="O1744" i="1"/>
  <c r="N1744" i="1"/>
  <c r="M1744" i="1"/>
  <c r="P1808" i="1"/>
  <c r="O1808" i="1"/>
  <c r="N1808" i="1"/>
  <c r="M1808" i="1"/>
  <c r="P1872" i="1"/>
  <c r="O1872" i="1"/>
  <c r="N1872" i="1"/>
  <c r="M1872" i="1"/>
  <c r="O1936" i="1"/>
  <c r="P1936" i="1"/>
  <c r="N1936" i="1"/>
  <c r="M1936" i="1"/>
  <c r="P2000" i="1"/>
  <c r="O2000" i="1"/>
  <c r="N2000" i="1"/>
  <c r="M2000" i="1"/>
  <c r="O2064" i="1"/>
  <c r="P2064" i="1"/>
  <c r="N2064" i="1"/>
  <c r="M2064" i="1"/>
  <c r="P2128" i="1"/>
  <c r="O2128" i="1"/>
  <c r="N2128" i="1"/>
  <c r="M2128" i="1"/>
  <c r="L1225" i="1"/>
  <c r="L1289" i="1"/>
  <c r="L1353" i="1"/>
  <c r="L1417" i="1"/>
  <c r="L1481" i="1"/>
  <c r="L1545" i="1"/>
  <c r="L1609" i="1"/>
  <c r="L1673" i="1"/>
  <c r="L1737" i="1"/>
  <c r="L1801" i="1"/>
  <c r="L1865" i="1"/>
  <c r="L1929" i="1"/>
  <c r="L1993" i="1"/>
  <c r="L2057" i="1"/>
  <c r="L2121" i="1"/>
  <c r="L1442" i="1"/>
  <c r="L1506" i="1"/>
  <c r="L1570" i="1"/>
  <c r="L1634" i="1"/>
  <c r="L1698" i="1"/>
  <c r="L1762" i="1"/>
  <c r="L1826" i="1"/>
  <c r="L1890" i="1"/>
  <c r="L1954" i="1"/>
  <c r="L2018" i="1"/>
  <c r="L2082" i="1"/>
  <c r="O2008" i="1" l="1"/>
  <c r="N1435" i="1"/>
  <c r="P945" i="1"/>
  <c r="N1796" i="1"/>
  <c r="N1579" i="1"/>
  <c r="M769" i="1"/>
  <c r="M193" i="1"/>
  <c r="M560" i="1"/>
  <c r="M110" i="1"/>
  <c r="N861" i="1"/>
  <c r="P349" i="1"/>
  <c r="N433" i="1"/>
  <c r="O826" i="1"/>
  <c r="O1796" i="1"/>
  <c r="M2075" i="1"/>
  <c r="O1579" i="1"/>
  <c r="N769" i="1"/>
  <c r="N193" i="1"/>
  <c r="N560" i="1"/>
  <c r="N110" i="1"/>
  <c r="O861" i="1"/>
  <c r="M2044" i="1"/>
  <c r="M1532" i="1"/>
  <c r="M1496" i="1"/>
  <c r="O433" i="1"/>
  <c r="M158" i="1"/>
  <c r="N2075" i="1"/>
  <c r="O769" i="1"/>
  <c r="O193" i="1"/>
  <c r="M1072" i="1"/>
  <c r="O560" i="1"/>
  <c r="O110" i="1"/>
  <c r="N2044" i="1"/>
  <c r="N1532" i="1"/>
  <c r="N1496" i="1"/>
  <c r="N158" i="1"/>
  <c r="O2075" i="1"/>
  <c r="N1072" i="1"/>
  <c r="O2044" i="1"/>
  <c r="O1532" i="1"/>
  <c r="O1496" i="1"/>
  <c r="O158" i="1"/>
  <c r="O1072" i="1"/>
  <c r="M2008" i="1"/>
  <c r="M1435" i="1"/>
  <c r="M945" i="1"/>
  <c r="O1290" i="1"/>
  <c r="N945" i="1"/>
  <c r="M1290" i="1"/>
  <c r="O186" i="1"/>
  <c r="O1212" i="1"/>
  <c r="N1160" i="1"/>
  <c r="N1088" i="1"/>
  <c r="N576" i="1"/>
  <c r="N64" i="1"/>
  <c r="P1088" i="1"/>
  <c r="O576" i="1"/>
  <c r="O64" i="1"/>
  <c r="O250" i="1"/>
  <c r="P698" i="1"/>
  <c r="M246" i="1"/>
  <c r="O758" i="1"/>
  <c r="M713" i="1"/>
  <c r="P1018" i="1"/>
  <c r="M1088" i="1"/>
  <c r="M2072" i="1"/>
  <c r="O762" i="1"/>
  <c r="P506" i="1"/>
  <c r="P1160" i="1"/>
  <c r="P960" i="1"/>
  <c r="O713" i="1"/>
  <c r="P758" i="1"/>
  <c r="O246" i="1"/>
  <c r="M1860" i="1"/>
  <c r="M1348" i="1"/>
  <c r="O257" i="1"/>
  <c r="N826" i="1"/>
  <c r="N250" i="1"/>
  <c r="M2112" i="1"/>
  <c r="N648" i="1"/>
  <c r="M448" i="1"/>
  <c r="P713" i="1"/>
  <c r="P246" i="1"/>
  <c r="N1860" i="1"/>
  <c r="N1348" i="1"/>
  <c r="M1499" i="1"/>
  <c r="P224" i="1"/>
  <c r="N2112" i="1"/>
  <c r="M1600" i="1"/>
  <c r="P648" i="1"/>
  <c r="N448" i="1"/>
  <c r="M2077" i="1"/>
  <c r="M1565" i="1"/>
  <c r="M201" i="1"/>
  <c r="P624" i="1"/>
  <c r="O2108" i="1"/>
  <c r="O1499" i="1"/>
  <c r="O122" i="1"/>
  <c r="N1600" i="1"/>
  <c r="N1965" i="1"/>
  <c r="O448" i="1"/>
  <c r="P1779" i="1"/>
  <c r="P1267" i="1"/>
  <c r="O201" i="1"/>
  <c r="M71" i="1"/>
  <c r="P1136" i="1"/>
  <c r="N174" i="1"/>
  <c r="O1596" i="1"/>
  <c r="M314" i="1"/>
  <c r="O1965" i="1"/>
  <c r="M151" i="1"/>
  <c r="M838" i="1"/>
  <c r="P201" i="1"/>
  <c r="O71" i="1"/>
  <c r="P1643" i="1"/>
  <c r="O174" i="1"/>
  <c r="N925" i="1"/>
  <c r="N413" i="1"/>
  <c r="N1453" i="1"/>
  <c r="M326" i="1"/>
  <c r="M1077" i="1"/>
  <c r="M960" i="1"/>
  <c r="P71" i="1"/>
  <c r="M833" i="1"/>
  <c r="O925" i="1"/>
  <c r="O413" i="1"/>
  <c r="M1560" i="1"/>
  <c r="P1790" i="1"/>
  <c r="O1453" i="1"/>
  <c r="N1212" i="1"/>
  <c r="M565" i="1"/>
  <c r="M758" i="1"/>
  <c r="O833" i="1"/>
  <c r="P497" i="1"/>
  <c r="O506" i="1"/>
  <c r="P1146" i="1"/>
  <c r="P1792" i="1"/>
  <c r="P1982" i="1"/>
  <c r="N1971" i="1"/>
  <c r="M840" i="1"/>
  <c r="O328" i="1"/>
  <c r="O1030" i="1"/>
  <c r="O6" i="1"/>
  <c r="P245" i="1"/>
  <c r="N2027" i="1"/>
  <c r="M1280" i="1"/>
  <c r="O2094" i="1"/>
  <c r="O1260" i="1"/>
  <c r="M950" i="1"/>
  <c r="P438" i="1"/>
  <c r="P1540" i="1"/>
  <c r="P1835" i="1"/>
  <c r="P1025" i="1"/>
  <c r="M304" i="1"/>
  <c r="M1117" i="1"/>
  <c r="M93" i="1"/>
  <c r="N1752" i="1"/>
  <c r="N1691" i="1"/>
  <c r="M689" i="1"/>
  <c r="N1470" i="1"/>
  <c r="O1971" i="1"/>
  <c r="N840" i="1"/>
  <c r="P328" i="1"/>
  <c r="P1030" i="1"/>
  <c r="P6" i="1"/>
  <c r="O2027" i="1"/>
  <c r="N1280" i="1"/>
  <c r="P2094" i="1"/>
  <c r="M1582" i="1"/>
  <c r="P1260" i="1"/>
  <c r="M393" i="1"/>
  <c r="N950" i="1"/>
  <c r="M2052" i="1"/>
  <c r="M1323" i="1"/>
  <c r="M1328" i="1"/>
  <c r="N304" i="1"/>
  <c r="O1117" i="1"/>
  <c r="N93" i="1"/>
  <c r="M1788" i="1"/>
  <c r="O1752" i="1"/>
  <c r="O1691" i="1"/>
  <c r="N689" i="1"/>
  <c r="P1354" i="1"/>
  <c r="P122" i="1"/>
  <c r="P954" i="1"/>
  <c r="M506" i="1"/>
  <c r="M1470" i="1"/>
  <c r="M1645" i="1"/>
  <c r="P1971" i="1"/>
  <c r="M136" i="1"/>
  <c r="M518" i="1"/>
  <c r="M757" i="1"/>
  <c r="P2027" i="1"/>
  <c r="N1582" i="1"/>
  <c r="N393" i="1"/>
  <c r="N2052" i="1"/>
  <c r="N1323" i="1"/>
  <c r="M449" i="1"/>
  <c r="N1328" i="1"/>
  <c r="N1788" i="1"/>
  <c r="P1752" i="1"/>
  <c r="P1691" i="1"/>
  <c r="O689" i="1"/>
  <c r="M177" i="1"/>
  <c r="N954" i="1"/>
  <c r="N1645" i="1"/>
  <c r="N1352" i="1"/>
  <c r="O136" i="1"/>
  <c r="O518" i="1"/>
  <c r="P757" i="1"/>
  <c r="M768" i="1"/>
  <c r="M256" i="1"/>
  <c r="N1757" i="1"/>
  <c r="M1459" i="1"/>
  <c r="N905" i="1"/>
  <c r="O449" i="1"/>
  <c r="M816" i="1"/>
  <c r="M112" i="1"/>
  <c r="M605" i="1"/>
  <c r="O177" i="1"/>
  <c r="O1354" i="1"/>
  <c r="M1792" i="1"/>
  <c r="M1982" i="1"/>
  <c r="O1352" i="1"/>
  <c r="M245" i="1"/>
  <c r="N768" i="1"/>
  <c r="N256" i="1"/>
  <c r="P1757" i="1"/>
  <c r="N1459" i="1"/>
  <c r="O905" i="1"/>
  <c r="M438" i="1"/>
  <c r="M1540" i="1"/>
  <c r="M1835" i="1"/>
  <c r="M1025" i="1"/>
  <c r="N816" i="1"/>
  <c r="N112" i="1"/>
  <c r="N605" i="1"/>
  <c r="N634" i="1"/>
  <c r="N1290" i="1"/>
  <c r="M1354" i="1"/>
  <c r="M1018" i="1"/>
  <c r="O954" i="1"/>
  <c r="N1018" i="1"/>
  <c r="O442" i="1"/>
  <c r="N1792" i="1"/>
  <c r="N1982" i="1"/>
  <c r="M328" i="1"/>
  <c r="M1030" i="1"/>
  <c r="M6" i="1"/>
  <c r="N245" i="1"/>
  <c r="O768" i="1"/>
  <c r="O256" i="1"/>
  <c r="M2094" i="1"/>
  <c r="M1260" i="1"/>
  <c r="O1459" i="1"/>
  <c r="N438" i="1"/>
  <c r="N1540" i="1"/>
  <c r="N1835" i="1"/>
  <c r="N1025" i="1"/>
  <c r="O816" i="1"/>
  <c r="O112" i="1"/>
  <c r="O605" i="1"/>
  <c r="P442" i="1"/>
  <c r="N122" i="1"/>
  <c r="M442" i="1"/>
  <c r="O1274" i="1"/>
  <c r="P762" i="1"/>
  <c r="O698" i="1"/>
  <c r="P250" i="1"/>
  <c r="P1210" i="1"/>
  <c r="N698" i="1"/>
  <c r="P1274" i="1"/>
  <c r="N762" i="1"/>
  <c r="N58" i="1"/>
  <c r="P186" i="1"/>
  <c r="N1210" i="1"/>
  <c r="N1274" i="1"/>
  <c r="P634" i="1"/>
  <c r="O2046" i="1"/>
  <c r="O1534" i="1"/>
  <c r="N904" i="1"/>
  <c r="M392" i="1"/>
  <c r="M821" i="1"/>
  <c r="N309" i="1"/>
  <c r="P1899" i="1"/>
  <c r="N1646" i="1"/>
  <c r="P1821" i="1"/>
  <c r="O1523" i="1"/>
  <c r="O969" i="1"/>
  <c r="N2116" i="1"/>
  <c r="N1604" i="1"/>
  <c r="M1089" i="1"/>
  <c r="P1392" i="1"/>
  <c r="N1181" i="1"/>
  <c r="N669" i="1"/>
  <c r="N157" i="1"/>
  <c r="N1797" i="1"/>
  <c r="M1755" i="1"/>
  <c r="N753" i="1"/>
  <c r="P2046" i="1"/>
  <c r="P1534" i="1"/>
  <c r="O904" i="1"/>
  <c r="N392" i="1"/>
  <c r="M70" i="1"/>
  <c r="N821" i="1"/>
  <c r="O309" i="1"/>
  <c r="O1646" i="1"/>
  <c r="P1523" i="1"/>
  <c r="M969" i="1"/>
  <c r="M457" i="1"/>
  <c r="M933" i="1"/>
  <c r="O2116" i="1"/>
  <c r="O1604" i="1"/>
  <c r="M1387" i="1"/>
  <c r="N1089" i="1"/>
  <c r="M513" i="1"/>
  <c r="O1181" i="1"/>
  <c r="O669" i="1"/>
  <c r="O157" i="1"/>
  <c r="N1755" i="1"/>
  <c r="O753" i="1"/>
  <c r="N1146" i="1"/>
  <c r="M634" i="1"/>
  <c r="O1146" i="1"/>
  <c r="M1856" i="1"/>
  <c r="M1709" i="1"/>
  <c r="M2035" i="1"/>
  <c r="P904" i="1"/>
  <c r="M582" i="1"/>
  <c r="N70" i="1"/>
  <c r="P309" i="1"/>
  <c r="M1152" i="1"/>
  <c r="P1646" i="1"/>
  <c r="N457" i="1"/>
  <c r="N933" i="1"/>
  <c r="P2116" i="1"/>
  <c r="P1604" i="1"/>
  <c r="N1387" i="1"/>
  <c r="N513" i="1"/>
  <c r="P1181" i="1"/>
  <c r="P669" i="1"/>
  <c r="P157" i="1"/>
  <c r="M1340" i="1"/>
  <c r="M1944" i="1"/>
  <c r="M826" i="1"/>
  <c r="P314" i="1"/>
  <c r="O890" i="1"/>
  <c r="M890" i="1"/>
  <c r="O378" i="1"/>
  <c r="N378" i="1"/>
  <c r="O1856" i="1"/>
  <c r="O1709" i="1"/>
  <c r="O2035" i="1"/>
  <c r="N1094" i="1"/>
  <c r="P582" i="1"/>
  <c r="O1152" i="1"/>
  <c r="M1309" i="1"/>
  <c r="N1014" i="1"/>
  <c r="M502" i="1"/>
  <c r="N1883" i="1"/>
  <c r="M880" i="1"/>
  <c r="M368" i="1"/>
  <c r="N1852" i="1"/>
  <c r="O1340" i="1"/>
  <c r="N21" i="1"/>
  <c r="M1816" i="1"/>
  <c r="M241" i="1"/>
  <c r="M717" i="1"/>
  <c r="O1094" i="1"/>
  <c r="M1899" i="1"/>
  <c r="P1152" i="1"/>
  <c r="M1821" i="1"/>
  <c r="N1309" i="1"/>
  <c r="O1014" i="1"/>
  <c r="N502" i="1"/>
  <c r="O1883" i="1"/>
  <c r="M1392" i="1"/>
  <c r="N880" i="1"/>
  <c r="O368" i="1"/>
  <c r="O1852" i="1"/>
  <c r="O21" i="1"/>
  <c r="N1816" i="1"/>
  <c r="N241" i="1"/>
  <c r="N717" i="1"/>
  <c r="M2046" i="1"/>
  <c r="M1534" i="1"/>
  <c r="N1899" i="1"/>
  <c r="N1821" i="1"/>
  <c r="O1309" i="1"/>
  <c r="M1523" i="1"/>
  <c r="O502" i="1"/>
  <c r="N1392" i="1"/>
  <c r="O880" i="1"/>
  <c r="O1816" i="1"/>
  <c r="O1371" i="1"/>
  <c r="M881" i="1"/>
  <c r="P241" i="1"/>
  <c r="O717" i="1"/>
  <c r="N314" i="1"/>
  <c r="O705" i="1"/>
  <c r="N129" i="1"/>
  <c r="M753" i="1"/>
  <c r="N570" i="1"/>
  <c r="O570" i="1"/>
  <c r="O2011" i="1"/>
  <c r="P1515" i="1"/>
  <c r="M705" i="1"/>
  <c r="P1008" i="1"/>
  <c r="P496" i="1"/>
  <c r="O1980" i="1"/>
  <c r="O1468" i="1"/>
  <c r="M1371" i="1"/>
  <c r="P94" i="1"/>
  <c r="N1194" i="1"/>
  <c r="O1194" i="1"/>
  <c r="M1194" i="1"/>
  <c r="P1194" i="1"/>
  <c r="N682" i="1"/>
  <c r="M682" i="1"/>
  <c r="P682" i="1"/>
  <c r="O682" i="1"/>
  <c r="P170" i="1"/>
  <c r="O170" i="1"/>
  <c r="M170" i="1"/>
  <c r="N170" i="1"/>
  <c r="N834" i="1"/>
  <c r="M834" i="1"/>
  <c r="P834" i="1"/>
  <c r="O834" i="1"/>
  <c r="N322" i="1"/>
  <c r="M322" i="1"/>
  <c r="P322" i="1"/>
  <c r="O322" i="1"/>
  <c r="P1920" i="1"/>
  <c r="M2110" i="1"/>
  <c r="M1598" i="1"/>
  <c r="M1965" i="1"/>
  <c r="M1837" i="1"/>
  <c r="M1453" i="1"/>
  <c r="M1325" i="1"/>
  <c r="M1212" i="1"/>
  <c r="O1160" i="1"/>
  <c r="O1032" i="1"/>
  <c r="O648" i="1"/>
  <c r="O520" i="1"/>
  <c r="O1158" i="1"/>
  <c r="O646" i="1"/>
  <c r="O134" i="1"/>
  <c r="O885" i="1"/>
  <c r="P373" i="1"/>
  <c r="N1885" i="1"/>
  <c r="O1373" i="1"/>
  <c r="M1587" i="1"/>
  <c r="N1097" i="1"/>
  <c r="N585" i="1"/>
  <c r="N73" i="1"/>
  <c r="N1142" i="1"/>
  <c r="N630" i="1"/>
  <c r="N118" i="1"/>
  <c r="P1668" i="1"/>
  <c r="P2011" i="1"/>
  <c r="M1451" i="1"/>
  <c r="N705" i="1"/>
  <c r="M257" i="1"/>
  <c r="M129" i="1"/>
  <c r="M944" i="1"/>
  <c r="M432" i="1"/>
  <c r="M174" i="1"/>
  <c r="M46" i="1"/>
  <c r="M925" i="1"/>
  <c r="M797" i="1"/>
  <c r="M413" i="1"/>
  <c r="M285" i="1"/>
  <c r="P2108" i="1"/>
  <c r="P1980" i="1"/>
  <c r="P1596" i="1"/>
  <c r="P1468" i="1"/>
  <c r="P1880" i="1"/>
  <c r="M1797" i="1"/>
  <c r="N1499" i="1"/>
  <c r="N1371" i="1"/>
  <c r="O497" i="1"/>
  <c r="M30" i="1"/>
  <c r="N1130" i="1"/>
  <c r="O1130" i="1"/>
  <c r="M1130" i="1"/>
  <c r="P1130" i="1"/>
  <c r="O618" i="1"/>
  <c r="M618" i="1"/>
  <c r="N618" i="1"/>
  <c r="P618" i="1"/>
  <c r="M106" i="1"/>
  <c r="N106" i="1"/>
  <c r="P106" i="1"/>
  <c r="O106" i="1"/>
  <c r="N1282" i="1"/>
  <c r="P1282" i="1"/>
  <c r="M1282" i="1"/>
  <c r="O1282" i="1"/>
  <c r="N770" i="1"/>
  <c r="M770" i="1"/>
  <c r="P770" i="1"/>
  <c r="O770" i="1"/>
  <c r="N258" i="1"/>
  <c r="M258" i="1"/>
  <c r="P258" i="1"/>
  <c r="O258" i="1"/>
  <c r="N1837" i="1"/>
  <c r="M23" i="1"/>
  <c r="M710" i="1"/>
  <c r="O129" i="1"/>
  <c r="N1944" i="1"/>
  <c r="N1560" i="1"/>
  <c r="O1797" i="1"/>
  <c r="N1002" i="1"/>
  <c r="O1002" i="1"/>
  <c r="P1002" i="1"/>
  <c r="M1002" i="1"/>
  <c r="M197" i="1"/>
  <c r="P2112" i="1"/>
  <c r="O1984" i="1"/>
  <c r="O1600" i="1"/>
  <c r="O1472" i="1"/>
  <c r="P1325" i="1"/>
  <c r="N968" i="1"/>
  <c r="N456" i="1"/>
  <c r="N151" i="1"/>
  <c r="N23" i="1"/>
  <c r="N838" i="1"/>
  <c r="N710" i="1"/>
  <c r="N326" i="1"/>
  <c r="N198" i="1"/>
  <c r="N1077" i="1"/>
  <c r="N949" i="1"/>
  <c r="N565" i="1"/>
  <c r="N437" i="1"/>
  <c r="M1902" i="1"/>
  <c r="M1774" i="1"/>
  <c r="N2077" i="1"/>
  <c r="N1949" i="1"/>
  <c r="N1565" i="1"/>
  <c r="N1437" i="1"/>
  <c r="M1033" i="1"/>
  <c r="M521" i="1"/>
  <c r="M9" i="1"/>
  <c r="M1078" i="1"/>
  <c r="M566" i="1"/>
  <c r="M54" i="1"/>
  <c r="P1860" i="1"/>
  <c r="O1732" i="1"/>
  <c r="P1348" i="1"/>
  <c r="O1947" i="1"/>
  <c r="M1153" i="1"/>
  <c r="M641" i="1"/>
  <c r="O46" i="1"/>
  <c r="P797" i="1"/>
  <c r="P285" i="1"/>
  <c r="O1916" i="1"/>
  <c r="O1404" i="1"/>
  <c r="O2072" i="1"/>
  <c r="P1944" i="1"/>
  <c r="O1560" i="1"/>
  <c r="M1819" i="1"/>
  <c r="M1307" i="1"/>
  <c r="M1009" i="1"/>
  <c r="O881" i="1"/>
  <c r="N938" i="1"/>
  <c r="O938" i="1"/>
  <c r="M938" i="1"/>
  <c r="P938" i="1"/>
  <c r="P426" i="1"/>
  <c r="N426" i="1"/>
  <c r="M426" i="1"/>
  <c r="O426" i="1"/>
  <c r="N1370" i="1"/>
  <c r="P1370" i="1"/>
  <c r="M1370" i="1"/>
  <c r="O1370" i="1"/>
  <c r="N1090" i="1"/>
  <c r="M1090" i="1"/>
  <c r="P1090" i="1"/>
  <c r="O1090" i="1"/>
  <c r="N578" i="1"/>
  <c r="P578" i="1"/>
  <c r="M578" i="1"/>
  <c r="O578" i="1"/>
  <c r="N66" i="1"/>
  <c r="P66" i="1"/>
  <c r="O66" i="1"/>
  <c r="M66" i="1"/>
  <c r="N42" i="1"/>
  <c r="M42" i="1"/>
  <c r="O42" i="1"/>
  <c r="P42" i="1"/>
  <c r="N706" i="1"/>
  <c r="M706" i="1"/>
  <c r="O706" i="1"/>
  <c r="P706" i="1"/>
  <c r="N1472" i="1"/>
  <c r="M198" i="1"/>
  <c r="M437" i="1"/>
  <c r="M1437" i="1"/>
  <c r="N1732" i="1"/>
  <c r="N881" i="1"/>
  <c r="N1154" i="1"/>
  <c r="M1154" i="1"/>
  <c r="P1154" i="1"/>
  <c r="O1154" i="1"/>
  <c r="N197" i="1"/>
  <c r="P1984" i="1"/>
  <c r="M1790" i="1"/>
  <c r="M1662" i="1"/>
  <c r="M1773" i="1"/>
  <c r="M2099" i="1"/>
  <c r="O968" i="1"/>
  <c r="O456" i="1"/>
  <c r="O151" i="1"/>
  <c r="O23" i="1"/>
  <c r="O838" i="1"/>
  <c r="O710" i="1"/>
  <c r="O326" i="1"/>
  <c r="O198" i="1"/>
  <c r="O1077" i="1"/>
  <c r="O949" i="1"/>
  <c r="O565" i="1"/>
  <c r="O437" i="1"/>
  <c r="N1902" i="1"/>
  <c r="N1774" i="1"/>
  <c r="O2077" i="1"/>
  <c r="O1949" i="1"/>
  <c r="O1565" i="1"/>
  <c r="P1437" i="1"/>
  <c r="M1779" i="1"/>
  <c r="M1651" i="1"/>
  <c r="M1267" i="1"/>
  <c r="N1033" i="1"/>
  <c r="N521" i="1"/>
  <c r="N9" i="1"/>
  <c r="N1078" i="1"/>
  <c r="N566" i="1"/>
  <c r="N54" i="1"/>
  <c r="M1643" i="1"/>
  <c r="M1515" i="1"/>
  <c r="N1153" i="1"/>
  <c r="N641" i="1"/>
  <c r="M65" i="1"/>
  <c r="M1136" i="1"/>
  <c r="M1008" i="1"/>
  <c r="M624" i="1"/>
  <c r="M496" i="1"/>
  <c r="M1245" i="1"/>
  <c r="M733" i="1"/>
  <c r="M221" i="1"/>
  <c r="P2072" i="1"/>
  <c r="N1819" i="1"/>
  <c r="N1307" i="1"/>
  <c r="N1009" i="1"/>
  <c r="M817" i="1"/>
  <c r="M369" i="1"/>
  <c r="M224" i="1"/>
  <c r="M94" i="1"/>
  <c r="N874" i="1"/>
  <c r="O874" i="1"/>
  <c r="P874" i="1"/>
  <c r="M874" i="1"/>
  <c r="M362" i="1"/>
  <c r="O362" i="1"/>
  <c r="N362" i="1"/>
  <c r="P362" i="1"/>
  <c r="N1378" i="1"/>
  <c r="M1378" i="1"/>
  <c r="P1378" i="1"/>
  <c r="O1378" i="1"/>
  <c r="N1306" i="1"/>
  <c r="P1306" i="1"/>
  <c r="M1306" i="1"/>
  <c r="O1306" i="1"/>
  <c r="N1026" i="1"/>
  <c r="P1026" i="1"/>
  <c r="O1026" i="1"/>
  <c r="M1026" i="1"/>
  <c r="N514" i="1"/>
  <c r="M514" i="1"/>
  <c r="P514" i="1"/>
  <c r="O514" i="1"/>
  <c r="N1066" i="1"/>
  <c r="O1066" i="1"/>
  <c r="M1066" i="1"/>
  <c r="P1066" i="1"/>
  <c r="N194" i="1"/>
  <c r="M194" i="1"/>
  <c r="P194" i="1"/>
  <c r="O194" i="1"/>
  <c r="M949" i="1"/>
  <c r="M1949" i="1"/>
  <c r="P490" i="1"/>
  <c r="N490" i="1"/>
  <c r="M490" i="1"/>
  <c r="O490" i="1"/>
  <c r="N130" i="1"/>
  <c r="M130" i="1"/>
  <c r="P130" i="1"/>
  <c r="O130" i="1"/>
  <c r="O197" i="1"/>
  <c r="M1920" i="1"/>
  <c r="N1790" i="1"/>
  <c r="N1662" i="1"/>
  <c r="N1773" i="1"/>
  <c r="N2099" i="1"/>
  <c r="O1902" i="1"/>
  <c r="O1774" i="1"/>
  <c r="N1779" i="1"/>
  <c r="N1651" i="1"/>
  <c r="N1267" i="1"/>
  <c r="O1033" i="1"/>
  <c r="O521" i="1"/>
  <c r="O9" i="1"/>
  <c r="O1078" i="1"/>
  <c r="O566" i="1"/>
  <c r="O54" i="1"/>
  <c r="M1668" i="1"/>
  <c r="M2011" i="1"/>
  <c r="N1643" i="1"/>
  <c r="N1515" i="1"/>
  <c r="O1153" i="1"/>
  <c r="O641" i="1"/>
  <c r="N65" i="1"/>
  <c r="N1136" i="1"/>
  <c r="O1008" i="1"/>
  <c r="N624" i="1"/>
  <c r="N496" i="1"/>
  <c r="N1245" i="1"/>
  <c r="N733" i="1"/>
  <c r="N221" i="1"/>
  <c r="M2108" i="1"/>
  <c r="M1980" i="1"/>
  <c r="M1596" i="1"/>
  <c r="M1468" i="1"/>
  <c r="M1880" i="1"/>
  <c r="O1819" i="1"/>
  <c r="O1307" i="1"/>
  <c r="P1009" i="1"/>
  <c r="N817" i="1"/>
  <c r="M497" i="1"/>
  <c r="N369" i="1"/>
  <c r="N224" i="1"/>
  <c r="N94" i="1"/>
  <c r="N810" i="1"/>
  <c r="O810" i="1"/>
  <c r="P810" i="1"/>
  <c r="M810" i="1"/>
  <c r="N298" i="1"/>
  <c r="M298" i="1"/>
  <c r="P298" i="1"/>
  <c r="O298" i="1"/>
  <c r="N1314" i="1"/>
  <c r="M1314" i="1"/>
  <c r="P1314" i="1"/>
  <c r="O1314" i="1"/>
  <c r="N962" i="1"/>
  <c r="P962" i="1"/>
  <c r="M962" i="1"/>
  <c r="O962" i="1"/>
  <c r="N450" i="1"/>
  <c r="P450" i="1"/>
  <c r="O450" i="1"/>
  <c r="M450" i="1"/>
  <c r="N554" i="1"/>
  <c r="P554" i="1"/>
  <c r="M554" i="1"/>
  <c r="O554" i="1"/>
  <c r="N1218" i="1"/>
  <c r="M1218" i="1"/>
  <c r="P1218" i="1"/>
  <c r="O1218" i="1"/>
  <c r="N642" i="1"/>
  <c r="O642" i="1"/>
  <c r="P642" i="1"/>
  <c r="M642" i="1"/>
  <c r="O817" i="1"/>
  <c r="P369" i="1"/>
  <c r="N1258" i="1"/>
  <c r="O1258" i="1"/>
  <c r="M1258" i="1"/>
  <c r="P1258" i="1"/>
  <c r="N746" i="1"/>
  <c r="M746" i="1"/>
  <c r="P746" i="1"/>
  <c r="O746" i="1"/>
  <c r="O234" i="1"/>
  <c r="N234" i="1"/>
  <c r="M234" i="1"/>
  <c r="P234" i="1"/>
  <c r="N898" i="1"/>
  <c r="M898" i="1"/>
  <c r="P898" i="1"/>
  <c r="O898" i="1"/>
  <c r="N386" i="1"/>
  <c r="M386" i="1"/>
  <c r="O386" i="1"/>
  <c r="P386" i="1"/>
  <c r="P1023" i="1"/>
  <c r="O1023" i="1"/>
  <c r="N1023" i="1"/>
  <c r="M1023" i="1"/>
  <c r="P899" i="1"/>
  <c r="O899" i="1"/>
  <c r="N899" i="1"/>
  <c r="M899" i="1"/>
  <c r="N1802" i="1"/>
  <c r="M1802" i="1"/>
  <c r="P1802" i="1"/>
  <c r="O1802" i="1"/>
  <c r="N1850" i="1"/>
  <c r="P1850" i="1"/>
  <c r="O1850" i="1"/>
  <c r="M1850" i="1"/>
  <c r="M2017" i="1"/>
  <c r="P2017" i="1"/>
  <c r="O2017" i="1"/>
  <c r="N2017" i="1"/>
  <c r="P471" i="1"/>
  <c r="O471" i="1"/>
  <c r="N471" i="1"/>
  <c r="M471" i="1"/>
  <c r="P292" i="1"/>
  <c r="O292" i="1"/>
  <c r="N292" i="1"/>
  <c r="M292" i="1"/>
  <c r="P1003" i="1"/>
  <c r="O1003" i="1"/>
  <c r="N1003" i="1"/>
  <c r="M1003" i="1"/>
  <c r="M1881" i="1"/>
  <c r="P1881" i="1"/>
  <c r="O1881" i="1"/>
  <c r="N1881" i="1"/>
  <c r="P847" i="1"/>
  <c r="O847" i="1"/>
  <c r="N847" i="1"/>
  <c r="M847" i="1"/>
  <c r="P1993" i="1"/>
  <c r="O1993" i="1"/>
  <c r="M1993" i="1"/>
  <c r="N1993" i="1"/>
  <c r="P972" i="1"/>
  <c r="O972" i="1"/>
  <c r="N972" i="1"/>
  <c r="M972" i="1"/>
  <c r="P979" i="1"/>
  <c r="O979" i="1"/>
  <c r="N979" i="1"/>
  <c r="M979" i="1"/>
  <c r="P1729" i="1"/>
  <c r="O1729" i="1"/>
  <c r="N1729" i="1"/>
  <c r="M1729" i="1"/>
  <c r="P695" i="1"/>
  <c r="O695" i="1"/>
  <c r="N695" i="1"/>
  <c r="M695" i="1"/>
  <c r="P900" i="1"/>
  <c r="O900" i="1"/>
  <c r="N900" i="1"/>
  <c r="M900" i="1"/>
  <c r="P388" i="1"/>
  <c r="O388" i="1"/>
  <c r="N388" i="1"/>
  <c r="M388" i="1"/>
  <c r="P907" i="1"/>
  <c r="O907" i="1"/>
  <c r="N907" i="1"/>
  <c r="M907" i="1"/>
  <c r="P395" i="1"/>
  <c r="O395" i="1"/>
  <c r="N395" i="1"/>
  <c r="M395" i="1"/>
  <c r="N1746" i="1"/>
  <c r="O1746" i="1"/>
  <c r="M1746" i="1"/>
  <c r="P1746" i="1"/>
  <c r="M1977" i="1"/>
  <c r="P1977" i="1"/>
  <c r="N1977" i="1"/>
  <c r="O1977" i="1"/>
  <c r="P1465" i="1"/>
  <c r="N1465" i="1"/>
  <c r="M1465" i="1"/>
  <c r="O1465" i="1"/>
  <c r="P943" i="1"/>
  <c r="O943" i="1"/>
  <c r="N943" i="1"/>
  <c r="M943" i="1"/>
  <c r="P431" i="1"/>
  <c r="O431" i="1"/>
  <c r="N431" i="1"/>
  <c r="M431" i="1"/>
  <c r="P1406" i="1"/>
  <c r="O1406" i="1"/>
  <c r="N1406" i="1"/>
  <c r="M1406" i="1"/>
  <c r="P1148" i="1"/>
  <c r="O1148" i="1"/>
  <c r="N1148" i="1"/>
  <c r="M1148" i="1"/>
  <c r="P636" i="1"/>
  <c r="O636" i="1"/>
  <c r="N636" i="1"/>
  <c r="M636" i="1"/>
  <c r="P124" i="1"/>
  <c r="O124" i="1"/>
  <c r="N124" i="1"/>
  <c r="M124" i="1"/>
  <c r="P835" i="1"/>
  <c r="O835" i="1"/>
  <c r="N835" i="1"/>
  <c r="M835" i="1"/>
  <c r="P323" i="1"/>
  <c r="O323" i="1"/>
  <c r="N323" i="1"/>
  <c r="M323" i="1"/>
  <c r="N1738" i="1"/>
  <c r="M1738" i="1"/>
  <c r="P1738" i="1"/>
  <c r="O1738" i="1"/>
  <c r="M1969" i="1"/>
  <c r="O1969" i="1"/>
  <c r="P1969" i="1"/>
  <c r="N1969" i="1"/>
  <c r="P1457" i="1"/>
  <c r="N1457" i="1"/>
  <c r="M1457" i="1"/>
  <c r="O1457" i="1"/>
  <c r="P935" i="1"/>
  <c r="O935" i="1"/>
  <c r="N935" i="1"/>
  <c r="M935" i="1"/>
  <c r="P423" i="1"/>
  <c r="O423" i="1"/>
  <c r="N423" i="1"/>
  <c r="M423" i="1"/>
  <c r="P1398" i="1"/>
  <c r="O1398" i="1"/>
  <c r="N1398" i="1"/>
  <c r="M1398" i="1"/>
  <c r="P1140" i="1"/>
  <c r="O1140" i="1"/>
  <c r="N1140" i="1"/>
  <c r="M1140" i="1"/>
  <c r="O628" i="1"/>
  <c r="P628" i="1"/>
  <c r="N628" i="1"/>
  <c r="M628" i="1"/>
  <c r="P116" i="1"/>
  <c r="O116" i="1"/>
  <c r="N116" i="1"/>
  <c r="M116" i="1"/>
  <c r="P827" i="1"/>
  <c r="O827" i="1"/>
  <c r="N827" i="1"/>
  <c r="M827" i="1"/>
  <c r="P315" i="1"/>
  <c r="O315" i="1"/>
  <c r="N315" i="1"/>
  <c r="M315" i="1"/>
  <c r="N1666" i="1"/>
  <c r="P1666" i="1"/>
  <c r="O1666" i="1"/>
  <c r="M1666" i="1"/>
  <c r="O1897" i="1"/>
  <c r="M1897" i="1"/>
  <c r="P1897" i="1"/>
  <c r="N1897" i="1"/>
  <c r="P1385" i="1"/>
  <c r="N1385" i="1"/>
  <c r="M1385" i="1"/>
  <c r="O1385" i="1"/>
  <c r="P863" i="1"/>
  <c r="O863" i="1"/>
  <c r="N863" i="1"/>
  <c r="M863" i="1"/>
  <c r="O351" i="1"/>
  <c r="P351" i="1"/>
  <c r="N351" i="1"/>
  <c r="M351" i="1"/>
  <c r="P1326" i="1"/>
  <c r="O1326" i="1"/>
  <c r="N1326" i="1"/>
  <c r="M1326" i="1"/>
  <c r="P748" i="1"/>
  <c r="O748" i="1"/>
  <c r="N748" i="1"/>
  <c r="M748" i="1"/>
  <c r="P236" i="1"/>
  <c r="O236" i="1"/>
  <c r="N236" i="1"/>
  <c r="M236" i="1"/>
  <c r="P947" i="1"/>
  <c r="O947" i="1"/>
  <c r="N947" i="1"/>
  <c r="M947" i="1"/>
  <c r="P435" i="1"/>
  <c r="O435" i="1"/>
  <c r="N435" i="1"/>
  <c r="M435" i="1"/>
  <c r="N1786" i="1"/>
  <c r="P1786" i="1"/>
  <c r="O1786" i="1"/>
  <c r="M1786" i="1"/>
  <c r="M1953" i="1"/>
  <c r="N1953" i="1"/>
  <c r="P1953" i="1"/>
  <c r="O1953" i="1"/>
  <c r="P1441" i="1"/>
  <c r="N1441" i="1"/>
  <c r="M1441" i="1"/>
  <c r="O1441" i="1"/>
  <c r="P919" i="1"/>
  <c r="N919" i="1"/>
  <c r="O919" i="1"/>
  <c r="M919" i="1"/>
  <c r="P407" i="1"/>
  <c r="O407" i="1"/>
  <c r="N407" i="1"/>
  <c r="M407" i="1"/>
  <c r="P1365" i="1"/>
  <c r="O1365" i="1"/>
  <c r="N1365" i="1"/>
  <c r="M1365" i="1"/>
  <c r="P740" i="1"/>
  <c r="O740" i="1"/>
  <c r="N740" i="1"/>
  <c r="M740" i="1"/>
  <c r="P228" i="1"/>
  <c r="O228" i="1"/>
  <c r="N228" i="1"/>
  <c r="M228" i="1"/>
  <c r="P939" i="1"/>
  <c r="O939" i="1"/>
  <c r="N939" i="1"/>
  <c r="M939" i="1"/>
  <c r="P427" i="1"/>
  <c r="O427" i="1"/>
  <c r="N427" i="1"/>
  <c r="M427" i="1"/>
  <c r="N2098" i="1"/>
  <c r="M2098" i="1"/>
  <c r="O2098" i="1"/>
  <c r="P2098" i="1"/>
  <c r="N1586" i="1"/>
  <c r="P1586" i="1"/>
  <c r="O1586" i="1"/>
  <c r="M1586" i="1"/>
  <c r="P1817" i="1"/>
  <c r="N1817" i="1"/>
  <c r="M1817" i="1"/>
  <c r="O1817" i="1"/>
  <c r="P1305" i="1"/>
  <c r="O1305" i="1"/>
  <c r="N1305" i="1"/>
  <c r="M1305" i="1"/>
  <c r="P783" i="1"/>
  <c r="O783" i="1"/>
  <c r="N783" i="1"/>
  <c r="M783" i="1"/>
  <c r="P271" i="1"/>
  <c r="O271" i="1"/>
  <c r="N271" i="1"/>
  <c r="M271" i="1"/>
  <c r="O1246" i="1"/>
  <c r="P1246" i="1"/>
  <c r="N1246" i="1"/>
  <c r="M1246" i="1"/>
  <c r="P988" i="1"/>
  <c r="O988" i="1"/>
  <c r="N988" i="1"/>
  <c r="M988" i="1"/>
  <c r="P476" i="1"/>
  <c r="O476" i="1"/>
  <c r="N476" i="1"/>
  <c r="M476" i="1"/>
  <c r="P995" i="1"/>
  <c r="O995" i="1"/>
  <c r="N995" i="1"/>
  <c r="M995" i="1"/>
  <c r="P483" i="1"/>
  <c r="O483" i="1"/>
  <c r="N483" i="1"/>
  <c r="M483" i="1"/>
  <c r="M2026" i="1"/>
  <c r="N2026" i="1"/>
  <c r="P2026" i="1"/>
  <c r="O2026" i="1"/>
  <c r="N1514" i="1"/>
  <c r="P1514" i="1"/>
  <c r="M1514" i="1"/>
  <c r="O1514" i="1"/>
  <c r="P1745" i="1"/>
  <c r="O1745" i="1"/>
  <c r="N1745" i="1"/>
  <c r="M1745" i="1"/>
  <c r="P1233" i="1"/>
  <c r="O1233" i="1"/>
  <c r="N1233" i="1"/>
  <c r="M1233" i="1"/>
  <c r="P711" i="1"/>
  <c r="O711" i="1"/>
  <c r="N711" i="1"/>
  <c r="M711" i="1"/>
  <c r="P916" i="1"/>
  <c r="O916" i="1"/>
  <c r="N916" i="1"/>
  <c r="M916" i="1"/>
  <c r="P404" i="1"/>
  <c r="O404" i="1"/>
  <c r="N404" i="1"/>
  <c r="M404" i="1"/>
  <c r="P923" i="1"/>
  <c r="O923" i="1"/>
  <c r="N923" i="1"/>
  <c r="M923" i="1"/>
  <c r="P411" i="1"/>
  <c r="O411" i="1"/>
  <c r="N411" i="1"/>
  <c r="M411" i="1"/>
  <c r="N1826" i="1"/>
  <c r="M1826" i="1"/>
  <c r="P1826" i="1"/>
  <c r="O1826" i="1"/>
  <c r="P12" i="1"/>
  <c r="O12" i="1"/>
  <c r="N12" i="1"/>
  <c r="M12" i="1"/>
  <c r="N2074" i="1"/>
  <c r="P2074" i="1"/>
  <c r="O2074" i="1"/>
  <c r="M2074" i="1"/>
  <c r="P759" i="1"/>
  <c r="O759" i="1"/>
  <c r="N759" i="1"/>
  <c r="M759" i="1"/>
  <c r="P964" i="1"/>
  <c r="O964" i="1"/>
  <c r="N964" i="1"/>
  <c r="M964" i="1"/>
  <c r="O1521" i="1"/>
  <c r="P1521" i="1"/>
  <c r="N1521" i="1"/>
  <c r="M1521" i="1"/>
  <c r="P487" i="1"/>
  <c r="O487" i="1"/>
  <c r="N487" i="1"/>
  <c r="M487" i="1"/>
  <c r="P927" i="1"/>
  <c r="O927" i="1"/>
  <c r="N927" i="1"/>
  <c r="M927" i="1"/>
  <c r="P300" i="1"/>
  <c r="O300" i="1"/>
  <c r="N300" i="1"/>
  <c r="M300" i="1"/>
  <c r="P499" i="1"/>
  <c r="O499" i="1"/>
  <c r="N499" i="1"/>
  <c r="M499" i="1"/>
  <c r="P1505" i="1"/>
  <c r="N1505" i="1"/>
  <c r="M1505" i="1"/>
  <c r="O1505" i="1"/>
  <c r="P983" i="1"/>
  <c r="O983" i="1"/>
  <c r="N983" i="1"/>
  <c r="M983" i="1"/>
  <c r="O1254" i="1"/>
  <c r="P1254" i="1"/>
  <c r="N1254" i="1"/>
  <c r="M1254" i="1"/>
  <c r="P804" i="1"/>
  <c r="O804" i="1"/>
  <c r="N804" i="1"/>
  <c r="M804" i="1"/>
  <c r="O491" i="1"/>
  <c r="P491" i="1"/>
  <c r="N491" i="1"/>
  <c r="M491" i="1"/>
  <c r="N1650" i="1"/>
  <c r="P1650" i="1"/>
  <c r="M1650" i="1"/>
  <c r="O1650" i="1"/>
  <c r="P1369" i="1"/>
  <c r="N1369" i="1"/>
  <c r="M1369" i="1"/>
  <c r="O1369" i="1"/>
  <c r="P335" i="1"/>
  <c r="O335" i="1"/>
  <c r="N335" i="1"/>
  <c r="M335" i="1"/>
  <c r="P1310" i="1"/>
  <c r="O1310" i="1"/>
  <c r="N1310" i="1"/>
  <c r="M1310" i="1"/>
  <c r="N1762" i="1"/>
  <c r="M1762" i="1"/>
  <c r="P1762" i="1"/>
  <c r="O1762" i="1"/>
  <c r="P1481" i="1"/>
  <c r="O1481" i="1"/>
  <c r="N1481" i="1"/>
  <c r="M1481" i="1"/>
  <c r="P959" i="1"/>
  <c r="O959" i="1"/>
  <c r="N959" i="1"/>
  <c r="M959" i="1"/>
  <c r="P447" i="1"/>
  <c r="O447" i="1"/>
  <c r="N447" i="1"/>
  <c r="M447" i="1"/>
  <c r="P1422" i="1"/>
  <c r="O1422" i="1"/>
  <c r="N1422" i="1"/>
  <c r="M1422" i="1"/>
  <c r="P1292" i="1"/>
  <c r="O1292" i="1"/>
  <c r="N1292" i="1"/>
  <c r="M1292" i="1"/>
  <c r="P460" i="1"/>
  <c r="O460" i="1"/>
  <c r="N460" i="1"/>
  <c r="M460" i="1"/>
  <c r="P467" i="1"/>
  <c r="O467" i="1"/>
  <c r="N467" i="1"/>
  <c r="M467" i="1"/>
  <c r="N2010" i="1"/>
  <c r="M2010" i="1"/>
  <c r="P2010" i="1"/>
  <c r="O2010" i="1"/>
  <c r="N1498" i="1"/>
  <c r="M1498" i="1"/>
  <c r="P1498" i="1"/>
  <c r="O1498" i="1"/>
  <c r="P1217" i="1"/>
  <c r="O1217" i="1"/>
  <c r="N1217" i="1"/>
  <c r="M1217" i="1"/>
  <c r="N1698" i="1"/>
  <c r="M1698" i="1"/>
  <c r="P1698" i="1"/>
  <c r="O1698" i="1"/>
  <c r="P1929" i="1"/>
  <c r="M1929" i="1"/>
  <c r="O1929" i="1"/>
  <c r="N1929" i="1"/>
  <c r="P1417" i="1"/>
  <c r="O1417" i="1"/>
  <c r="N1417" i="1"/>
  <c r="M1417" i="1"/>
  <c r="P895" i="1"/>
  <c r="O895" i="1"/>
  <c r="N895" i="1"/>
  <c r="M895" i="1"/>
  <c r="P383" i="1"/>
  <c r="O383" i="1"/>
  <c r="N383" i="1"/>
  <c r="M383" i="1"/>
  <c r="P1358" i="1"/>
  <c r="O1358" i="1"/>
  <c r="N1358" i="1"/>
  <c r="M1358" i="1"/>
  <c r="P908" i="1"/>
  <c r="O908" i="1"/>
  <c r="N908" i="1"/>
  <c r="M908" i="1"/>
  <c r="O396" i="1"/>
  <c r="P396" i="1"/>
  <c r="N396" i="1"/>
  <c r="M396" i="1"/>
  <c r="P915" i="1"/>
  <c r="O915" i="1"/>
  <c r="N915" i="1"/>
  <c r="M915" i="1"/>
  <c r="P403" i="1"/>
  <c r="O403" i="1"/>
  <c r="N403" i="1"/>
  <c r="M403" i="1"/>
  <c r="N1946" i="1"/>
  <c r="M1946" i="1"/>
  <c r="P1946" i="1"/>
  <c r="O1946" i="1"/>
  <c r="N1434" i="1"/>
  <c r="M1434" i="1"/>
  <c r="P1434" i="1"/>
  <c r="O1434" i="1"/>
  <c r="P1665" i="1"/>
  <c r="O1665" i="1"/>
  <c r="N1665" i="1"/>
  <c r="M1665" i="1"/>
  <c r="P1143" i="1"/>
  <c r="O1143" i="1"/>
  <c r="N1143" i="1"/>
  <c r="M1143" i="1"/>
  <c r="P631" i="1"/>
  <c r="O631" i="1"/>
  <c r="N631" i="1"/>
  <c r="M631" i="1"/>
  <c r="P836" i="1"/>
  <c r="O836" i="1"/>
  <c r="N836" i="1"/>
  <c r="M836" i="1"/>
  <c r="P324" i="1"/>
  <c r="O324" i="1"/>
  <c r="N324" i="1"/>
  <c r="M324" i="1"/>
  <c r="P843" i="1"/>
  <c r="O843" i="1"/>
  <c r="N843" i="1"/>
  <c r="M843" i="1"/>
  <c r="O331" i="1"/>
  <c r="P331" i="1"/>
  <c r="N331" i="1"/>
  <c r="M331" i="1"/>
  <c r="N1682" i="1"/>
  <c r="M1682" i="1"/>
  <c r="P1682" i="1"/>
  <c r="O1682" i="1"/>
  <c r="O1913" i="1"/>
  <c r="P1913" i="1"/>
  <c r="M1913" i="1"/>
  <c r="N1913" i="1"/>
  <c r="O1401" i="1"/>
  <c r="P1401" i="1"/>
  <c r="N1401" i="1"/>
  <c r="M1401" i="1"/>
  <c r="P879" i="1"/>
  <c r="O879" i="1"/>
  <c r="N879" i="1"/>
  <c r="M879" i="1"/>
  <c r="P367" i="1"/>
  <c r="O367" i="1"/>
  <c r="N367" i="1"/>
  <c r="M367" i="1"/>
  <c r="P1342" i="1"/>
  <c r="O1342" i="1"/>
  <c r="N1342" i="1"/>
  <c r="M1342" i="1"/>
  <c r="P1084" i="1"/>
  <c r="O1084" i="1"/>
  <c r="N1084" i="1"/>
  <c r="M1084" i="1"/>
  <c r="P572" i="1"/>
  <c r="O572" i="1"/>
  <c r="N572" i="1"/>
  <c r="M572" i="1"/>
  <c r="P60" i="1"/>
  <c r="N60" i="1"/>
  <c r="O60" i="1"/>
  <c r="M60" i="1"/>
  <c r="P771" i="1"/>
  <c r="O771" i="1"/>
  <c r="N771" i="1"/>
  <c r="M771" i="1"/>
  <c r="P259" i="1"/>
  <c r="O259" i="1"/>
  <c r="N259" i="1"/>
  <c r="M259" i="1"/>
  <c r="N1674" i="1"/>
  <c r="M1674" i="1"/>
  <c r="P1674" i="1"/>
  <c r="O1674" i="1"/>
  <c r="M1905" i="1"/>
  <c r="P1905" i="1"/>
  <c r="N1905" i="1"/>
  <c r="O1905" i="1"/>
  <c r="P1393" i="1"/>
  <c r="N1393" i="1"/>
  <c r="M1393" i="1"/>
  <c r="O1393" i="1"/>
  <c r="P871" i="1"/>
  <c r="O871" i="1"/>
  <c r="N871" i="1"/>
  <c r="M871" i="1"/>
  <c r="P359" i="1"/>
  <c r="O359" i="1"/>
  <c r="N359" i="1"/>
  <c r="M359" i="1"/>
  <c r="O1334" i="1"/>
  <c r="P1334" i="1"/>
  <c r="N1334" i="1"/>
  <c r="M1334" i="1"/>
  <c r="P1076" i="1"/>
  <c r="O1076" i="1"/>
  <c r="N1076" i="1"/>
  <c r="M1076" i="1"/>
  <c r="P564" i="1"/>
  <c r="O564" i="1"/>
  <c r="N564" i="1"/>
  <c r="M564" i="1"/>
  <c r="P52" i="1"/>
  <c r="O52" i="1"/>
  <c r="N52" i="1"/>
  <c r="M52" i="1"/>
  <c r="P763" i="1"/>
  <c r="O763" i="1"/>
  <c r="N763" i="1"/>
  <c r="M763" i="1"/>
  <c r="P251" i="1"/>
  <c r="O251" i="1"/>
  <c r="N251" i="1"/>
  <c r="M251" i="1"/>
  <c r="N2114" i="1"/>
  <c r="P2114" i="1"/>
  <c r="M2114" i="1"/>
  <c r="O2114" i="1"/>
  <c r="N1602" i="1"/>
  <c r="P1602" i="1"/>
  <c r="O1602" i="1"/>
  <c r="M1602" i="1"/>
  <c r="P1833" i="1"/>
  <c r="N1833" i="1"/>
  <c r="M1833" i="1"/>
  <c r="O1833" i="1"/>
  <c r="P1321" i="1"/>
  <c r="N1321" i="1"/>
  <c r="M1321" i="1"/>
  <c r="O1321" i="1"/>
  <c r="P799" i="1"/>
  <c r="N799" i="1"/>
  <c r="O799" i="1"/>
  <c r="M799" i="1"/>
  <c r="P287" i="1"/>
  <c r="O287" i="1"/>
  <c r="N287" i="1"/>
  <c r="M287" i="1"/>
  <c r="P1262" i="1"/>
  <c r="O1262" i="1"/>
  <c r="N1262" i="1"/>
  <c r="M1262" i="1"/>
  <c r="P684" i="1"/>
  <c r="O684" i="1"/>
  <c r="N684" i="1"/>
  <c r="M684" i="1"/>
  <c r="P172" i="1"/>
  <c r="O172" i="1"/>
  <c r="N172" i="1"/>
  <c r="M172" i="1"/>
  <c r="P883" i="1"/>
  <c r="N883" i="1"/>
  <c r="O883" i="1"/>
  <c r="M883" i="1"/>
  <c r="P371" i="1"/>
  <c r="O371" i="1"/>
  <c r="N371" i="1"/>
  <c r="M371" i="1"/>
  <c r="N1722" i="1"/>
  <c r="P1722" i="1"/>
  <c r="O1722" i="1"/>
  <c r="M1722" i="1"/>
  <c r="M1889" i="1"/>
  <c r="P1889" i="1"/>
  <c r="O1889" i="1"/>
  <c r="N1889" i="1"/>
  <c r="P1377" i="1"/>
  <c r="N1377" i="1"/>
  <c r="M1377" i="1"/>
  <c r="O1377" i="1"/>
  <c r="P855" i="1"/>
  <c r="O855" i="1"/>
  <c r="N855" i="1"/>
  <c r="M855" i="1"/>
  <c r="P343" i="1"/>
  <c r="O343" i="1"/>
  <c r="N343" i="1"/>
  <c r="M343" i="1"/>
  <c r="P1188" i="1"/>
  <c r="O1188" i="1"/>
  <c r="N1188" i="1"/>
  <c r="M1188" i="1"/>
  <c r="O676" i="1"/>
  <c r="P676" i="1"/>
  <c r="N676" i="1"/>
  <c r="M676" i="1"/>
  <c r="P164" i="1"/>
  <c r="O164" i="1"/>
  <c r="N164" i="1"/>
  <c r="M164" i="1"/>
  <c r="O875" i="1"/>
  <c r="N875" i="1"/>
  <c r="P875" i="1"/>
  <c r="M875" i="1"/>
  <c r="O363" i="1"/>
  <c r="P363" i="1"/>
  <c r="N363" i="1"/>
  <c r="M363" i="1"/>
  <c r="N2034" i="1"/>
  <c r="M2034" i="1"/>
  <c r="O2034" i="1"/>
  <c r="P2034" i="1"/>
  <c r="N1522" i="1"/>
  <c r="O1522" i="1"/>
  <c r="P1522" i="1"/>
  <c r="M1522" i="1"/>
  <c r="P1753" i="1"/>
  <c r="N1753" i="1"/>
  <c r="M1753" i="1"/>
  <c r="O1753" i="1"/>
  <c r="P1241" i="1"/>
  <c r="O1241" i="1"/>
  <c r="N1241" i="1"/>
  <c r="M1241" i="1"/>
  <c r="P719" i="1"/>
  <c r="O719" i="1"/>
  <c r="N719" i="1"/>
  <c r="M719" i="1"/>
  <c r="P924" i="1"/>
  <c r="O924" i="1"/>
  <c r="N924" i="1"/>
  <c r="M924" i="1"/>
  <c r="P412" i="1"/>
  <c r="O412" i="1"/>
  <c r="N412" i="1"/>
  <c r="M412" i="1"/>
  <c r="P931" i="1"/>
  <c r="O931" i="1"/>
  <c r="N931" i="1"/>
  <c r="M931" i="1"/>
  <c r="P419" i="1"/>
  <c r="N419" i="1"/>
  <c r="O419" i="1"/>
  <c r="M419" i="1"/>
  <c r="N1962" i="1"/>
  <c r="M1962" i="1"/>
  <c r="P1962" i="1"/>
  <c r="O1962" i="1"/>
  <c r="N1450" i="1"/>
  <c r="P1450" i="1"/>
  <c r="M1450" i="1"/>
  <c r="O1450" i="1"/>
  <c r="P1681" i="1"/>
  <c r="O1681" i="1"/>
  <c r="N1681" i="1"/>
  <c r="M1681" i="1"/>
  <c r="P1159" i="1"/>
  <c r="O1159" i="1"/>
  <c r="N1159" i="1"/>
  <c r="M1159" i="1"/>
  <c r="P647" i="1"/>
  <c r="O647" i="1"/>
  <c r="N647" i="1"/>
  <c r="M647" i="1"/>
  <c r="P852" i="1"/>
  <c r="O852" i="1"/>
  <c r="N852" i="1"/>
  <c r="M852" i="1"/>
  <c r="P340" i="1"/>
  <c r="O340" i="1"/>
  <c r="N340" i="1"/>
  <c r="M340" i="1"/>
  <c r="P859" i="1"/>
  <c r="O859" i="1"/>
  <c r="N859" i="1"/>
  <c r="M859" i="1"/>
  <c r="P347" i="1"/>
  <c r="O347" i="1"/>
  <c r="N347" i="1"/>
  <c r="M347" i="1"/>
  <c r="P524" i="1"/>
  <c r="O524" i="1"/>
  <c r="N524" i="1"/>
  <c r="M524" i="1"/>
  <c r="P19" i="1"/>
  <c r="O19" i="1"/>
  <c r="N19" i="1"/>
  <c r="M19" i="1"/>
  <c r="P1281" i="1"/>
  <c r="O1281" i="1"/>
  <c r="N1281" i="1"/>
  <c r="M1281" i="1"/>
  <c r="P188" i="1"/>
  <c r="O188" i="1"/>
  <c r="N188" i="1"/>
  <c r="M188" i="1"/>
  <c r="P387" i="1"/>
  <c r="O387" i="1"/>
  <c r="N387" i="1"/>
  <c r="M387" i="1"/>
  <c r="P1390" i="1"/>
  <c r="O1390" i="1"/>
  <c r="N1390" i="1"/>
  <c r="M1390" i="1"/>
  <c r="P1865" i="1"/>
  <c r="O1865" i="1"/>
  <c r="N1865" i="1"/>
  <c r="M1865" i="1"/>
  <c r="P831" i="1"/>
  <c r="O831" i="1"/>
  <c r="N831" i="1"/>
  <c r="M831" i="1"/>
  <c r="P319" i="1"/>
  <c r="O319" i="1"/>
  <c r="N319" i="1"/>
  <c r="M319" i="1"/>
  <c r="P1294" i="1"/>
  <c r="O1294" i="1"/>
  <c r="N1294" i="1"/>
  <c r="M1294" i="1"/>
  <c r="P844" i="1"/>
  <c r="O844" i="1"/>
  <c r="N844" i="1"/>
  <c r="M844" i="1"/>
  <c r="P332" i="1"/>
  <c r="O332" i="1"/>
  <c r="N332" i="1"/>
  <c r="M332" i="1"/>
  <c r="P851" i="1"/>
  <c r="N851" i="1"/>
  <c r="O851" i="1"/>
  <c r="M851" i="1"/>
  <c r="P339" i="1"/>
  <c r="O339" i="1"/>
  <c r="N339" i="1"/>
  <c r="M339" i="1"/>
  <c r="N1882" i="1"/>
  <c r="M1882" i="1"/>
  <c r="P1882" i="1"/>
  <c r="O1882" i="1"/>
  <c r="M2113" i="1"/>
  <c r="P2113" i="1"/>
  <c r="N2113" i="1"/>
  <c r="O2113" i="1"/>
  <c r="P1601" i="1"/>
  <c r="O1601" i="1"/>
  <c r="N1601" i="1"/>
  <c r="M1601" i="1"/>
  <c r="P1079" i="1"/>
  <c r="N1079" i="1"/>
  <c r="O1079" i="1"/>
  <c r="M1079" i="1"/>
  <c r="P567" i="1"/>
  <c r="O567" i="1"/>
  <c r="N567" i="1"/>
  <c r="M567" i="1"/>
  <c r="P772" i="1"/>
  <c r="O772" i="1"/>
  <c r="N772" i="1"/>
  <c r="M772" i="1"/>
  <c r="P260" i="1"/>
  <c r="O260" i="1"/>
  <c r="N260" i="1"/>
  <c r="M260" i="1"/>
  <c r="P779" i="1"/>
  <c r="O779" i="1"/>
  <c r="N779" i="1"/>
  <c r="M779" i="1"/>
  <c r="P267" i="1"/>
  <c r="O267" i="1"/>
  <c r="N267" i="1"/>
  <c r="M267" i="1"/>
  <c r="N2130" i="1"/>
  <c r="P2130" i="1"/>
  <c r="M2130" i="1"/>
  <c r="O2130" i="1"/>
  <c r="N1618" i="1"/>
  <c r="M1618" i="1"/>
  <c r="O1618" i="1"/>
  <c r="P1618" i="1"/>
  <c r="P1849" i="1"/>
  <c r="N1849" i="1"/>
  <c r="M1849" i="1"/>
  <c r="O1849" i="1"/>
  <c r="P1337" i="1"/>
  <c r="N1337" i="1"/>
  <c r="M1337" i="1"/>
  <c r="O1337" i="1"/>
  <c r="P815" i="1"/>
  <c r="O815" i="1"/>
  <c r="N815" i="1"/>
  <c r="M815" i="1"/>
  <c r="P303" i="1"/>
  <c r="O303" i="1"/>
  <c r="N303" i="1"/>
  <c r="M303" i="1"/>
  <c r="P1278" i="1"/>
  <c r="O1278" i="1"/>
  <c r="N1278" i="1"/>
  <c r="M1278" i="1"/>
  <c r="P1020" i="1"/>
  <c r="O1020" i="1"/>
  <c r="N1020" i="1"/>
  <c r="M1020" i="1"/>
  <c r="P508" i="1"/>
  <c r="N508" i="1"/>
  <c r="O508" i="1"/>
  <c r="M508" i="1"/>
  <c r="P1219" i="1"/>
  <c r="O1219" i="1"/>
  <c r="N1219" i="1"/>
  <c r="M1219" i="1"/>
  <c r="P707" i="1"/>
  <c r="O707" i="1"/>
  <c r="N707" i="1"/>
  <c r="M707" i="1"/>
  <c r="P195" i="1"/>
  <c r="O195" i="1"/>
  <c r="N195" i="1"/>
  <c r="M195" i="1"/>
  <c r="N2122" i="1"/>
  <c r="M2122" i="1"/>
  <c r="P2122" i="1"/>
  <c r="O2122" i="1"/>
  <c r="N1610" i="1"/>
  <c r="M1610" i="1"/>
  <c r="P1610" i="1"/>
  <c r="O1610" i="1"/>
  <c r="P1841" i="1"/>
  <c r="N1841" i="1"/>
  <c r="M1841" i="1"/>
  <c r="O1841" i="1"/>
  <c r="P1329" i="1"/>
  <c r="N1329" i="1"/>
  <c r="M1329" i="1"/>
  <c r="O1329" i="1"/>
  <c r="P807" i="1"/>
  <c r="O807" i="1"/>
  <c r="M807" i="1"/>
  <c r="N807" i="1"/>
  <c r="P295" i="1"/>
  <c r="O295" i="1"/>
  <c r="N295" i="1"/>
  <c r="M295" i="1"/>
  <c r="P1270" i="1"/>
  <c r="O1270" i="1"/>
  <c r="N1270" i="1"/>
  <c r="M1270" i="1"/>
  <c r="P1012" i="1"/>
  <c r="O1012" i="1"/>
  <c r="N1012" i="1"/>
  <c r="M1012" i="1"/>
  <c r="O500" i="1"/>
  <c r="P500" i="1"/>
  <c r="N500" i="1"/>
  <c r="M500" i="1"/>
  <c r="P1211" i="1"/>
  <c r="O1211" i="1"/>
  <c r="N1211" i="1"/>
  <c r="M1211" i="1"/>
  <c r="P699" i="1"/>
  <c r="O699" i="1"/>
  <c r="N699" i="1"/>
  <c r="M699" i="1"/>
  <c r="P187" i="1"/>
  <c r="O187" i="1"/>
  <c r="N187" i="1"/>
  <c r="M187" i="1"/>
  <c r="N2050" i="1"/>
  <c r="P2050" i="1"/>
  <c r="O2050" i="1"/>
  <c r="M2050" i="1"/>
  <c r="N1538" i="1"/>
  <c r="P1538" i="1"/>
  <c r="O1538" i="1"/>
  <c r="M1538" i="1"/>
  <c r="P1769" i="1"/>
  <c r="N1769" i="1"/>
  <c r="M1769" i="1"/>
  <c r="O1769" i="1"/>
  <c r="O1257" i="1"/>
  <c r="N1257" i="1"/>
  <c r="M1257" i="1"/>
  <c r="P1257" i="1"/>
  <c r="O735" i="1"/>
  <c r="P735" i="1"/>
  <c r="N735" i="1"/>
  <c r="M735" i="1"/>
  <c r="P223" i="1"/>
  <c r="O223" i="1"/>
  <c r="N223" i="1"/>
  <c r="M223" i="1"/>
  <c r="O1132" i="1"/>
  <c r="P1132" i="1"/>
  <c r="N1132" i="1"/>
  <c r="M1132" i="1"/>
  <c r="P620" i="1"/>
  <c r="O620" i="1"/>
  <c r="N620" i="1"/>
  <c r="M620" i="1"/>
  <c r="P108" i="1"/>
  <c r="O108" i="1"/>
  <c r="N108" i="1"/>
  <c r="M108" i="1"/>
  <c r="P819" i="1"/>
  <c r="O819" i="1"/>
  <c r="N819" i="1"/>
  <c r="M819" i="1"/>
  <c r="P307" i="1"/>
  <c r="O307" i="1"/>
  <c r="N307" i="1"/>
  <c r="M307" i="1"/>
  <c r="N1658" i="1"/>
  <c r="P1658" i="1"/>
  <c r="O1658" i="1"/>
  <c r="M1658" i="1"/>
  <c r="P1825" i="1"/>
  <c r="N1825" i="1"/>
  <c r="M1825" i="1"/>
  <c r="O1825" i="1"/>
  <c r="O1313" i="1"/>
  <c r="N1313" i="1"/>
  <c r="M1313" i="1"/>
  <c r="P1313" i="1"/>
  <c r="P791" i="1"/>
  <c r="O791" i="1"/>
  <c r="N791" i="1"/>
  <c r="M791" i="1"/>
  <c r="P279" i="1"/>
  <c r="O279" i="1"/>
  <c r="N279" i="1"/>
  <c r="M279" i="1"/>
  <c r="P1124" i="1"/>
  <c r="O1124" i="1"/>
  <c r="N1124" i="1"/>
  <c r="M1124" i="1"/>
  <c r="P612" i="1"/>
  <c r="O612" i="1"/>
  <c r="N612" i="1"/>
  <c r="M612" i="1"/>
  <c r="P100" i="1"/>
  <c r="O100" i="1"/>
  <c r="N100" i="1"/>
  <c r="M100" i="1"/>
  <c r="P811" i="1"/>
  <c r="O811" i="1"/>
  <c r="N811" i="1"/>
  <c r="M811" i="1"/>
  <c r="P299" i="1"/>
  <c r="O299" i="1"/>
  <c r="N299" i="1"/>
  <c r="M299" i="1"/>
  <c r="N1970" i="1"/>
  <c r="P1970" i="1"/>
  <c r="O1970" i="1"/>
  <c r="M1970" i="1"/>
  <c r="N1458" i="1"/>
  <c r="O1458" i="1"/>
  <c r="P1458" i="1"/>
  <c r="M1458" i="1"/>
  <c r="O1689" i="1"/>
  <c r="P1689" i="1"/>
  <c r="M1689" i="1"/>
  <c r="N1689" i="1"/>
  <c r="P1167" i="1"/>
  <c r="O1167" i="1"/>
  <c r="N1167" i="1"/>
  <c r="M1167" i="1"/>
  <c r="P655" i="1"/>
  <c r="O655" i="1"/>
  <c r="N655" i="1"/>
  <c r="M655" i="1"/>
  <c r="P860" i="1"/>
  <c r="O860" i="1"/>
  <c r="N860" i="1"/>
  <c r="M860" i="1"/>
  <c r="P348" i="1"/>
  <c r="O348" i="1"/>
  <c r="N348" i="1"/>
  <c r="M348" i="1"/>
  <c r="P867" i="1"/>
  <c r="O867" i="1"/>
  <c r="N867" i="1"/>
  <c r="M867" i="1"/>
  <c r="P355" i="1"/>
  <c r="O355" i="1"/>
  <c r="N355" i="1"/>
  <c r="M355" i="1"/>
  <c r="M1898" i="1"/>
  <c r="N1898" i="1"/>
  <c r="P1898" i="1"/>
  <c r="O1898" i="1"/>
  <c r="M2129" i="1"/>
  <c r="O2129" i="1"/>
  <c r="P2129" i="1"/>
  <c r="N2129" i="1"/>
  <c r="P1617" i="1"/>
  <c r="O1617" i="1"/>
  <c r="N1617" i="1"/>
  <c r="M1617" i="1"/>
  <c r="P1095" i="1"/>
  <c r="O1095" i="1"/>
  <c r="N1095" i="1"/>
  <c r="M1095" i="1"/>
  <c r="O583" i="1"/>
  <c r="P583" i="1"/>
  <c r="N583" i="1"/>
  <c r="M583" i="1"/>
  <c r="P788" i="1"/>
  <c r="O788" i="1"/>
  <c r="N788" i="1"/>
  <c r="M788" i="1"/>
  <c r="P276" i="1"/>
  <c r="O276" i="1"/>
  <c r="N276" i="1"/>
  <c r="M276" i="1"/>
  <c r="P795" i="1"/>
  <c r="O795" i="1"/>
  <c r="N795" i="1"/>
  <c r="M795" i="1"/>
  <c r="P283" i="1"/>
  <c r="O283" i="1"/>
  <c r="N283" i="1"/>
  <c r="M283" i="1"/>
  <c r="P2057" i="1"/>
  <c r="M2057" i="1"/>
  <c r="O2057" i="1"/>
  <c r="N2057" i="1"/>
  <c r="P1222" i="1"/>
  <c r="O1222" i="1"/>
  <c r="N1222" i="1"/>
  <c r="M1222" i="1"/>
  <c r="P452" i="1"/>
  <c r="O452" i="1"/>
  <c r="N452" i="1"/>
  <c r="M452" i="1"/>
  <c r="P459" i="1"/>
  <c r="O459" i="1"/>
  <c r="N459" i="1"/>
  <c r="M459" i="1"/>
  <c r="M2041" i="1"/>
  <c r="P2041" i="1"/>
  <c r="N2041" i="1"/>
  <c r="O2041" i="1"/>
  <c r="P1007" i="1"/>
  <c r="O1007" i="1"/>
  <c r="N1007" i="1"/>
  <c r="M1007" i="1"/>
  <c r="P999" i="1"/>
  <c r="O999" i="1"/>
  <c r="N999" i="1"/>
  <c r="M999" i="1"/>
  <c r="P692" i="1"/>
  <c r="O692" i="1"/>
  <c r="N692" i="1"/>
  <c r="M692" i="1"/>
  <c r="P379" i="1"/>
  <c r="O379" i="1"/>
  <c r="N379" i="1"/>
  <c r="M379" i="1"/>
  <c r="P1353" i="1"/>
  <c r="O1353" i="1"/>
  <c r="N1353" i="1"/>
  <c r="M1353" i="1"/>
  <c r="M2082" i="1"/>
  <c r="N2082" i="1"/>
  <c r="P2082" i="1"/>
  <c r="O2082" i="1"/>
  <c r="P1801" i="1"/>
  <c r="O1801" i="1"/>
  <c r="N1801" i="1"/>
  <c r="M1801" i="1"/>
  <c r="P767" i="1"/>
  <c r="O767" i="1"/>
  <c r="N767" i="1"/>
  <c r="M767" i="1"/>
  <c r="P255" i="1"/>
  <c r="O255" i="1"/>
  <c r="N255" i="1"/>
  <c r="M255" i="1"/>
  <c r="P1230" i="1"/>
  <c r="O1230" i="1"/>
  <c r="N1230" i="1"/>
  <c r="M1230" i="1"/>
  <c r="P780" i="1"/>
  <c r="O780" i="1"/>
  <c r="N780" i="1"/>
  <c r="M780" i="1"/>
  <c r="P268" i="1"/>
  <c r="O268" i="1"/>
  <c r="N268" i="1"/>
  <c r="M268" i="1"/>
  <c r="P787" i="1"/>
  <c r="O787" i="1"/>
  <c r="N787" i="1"/>
  <c r="M787" i="1"/>
  <c r="P275" i="1"/>
  <c r="O275" i="1"/>
  <c r="N275" i="1"/>
  <c r="M275" i="1"/>
  <c r="N1818" i="1"/>
  <c r="M1818" i="1"/>
  <c r="P1818" i="1"/>
  <c r="O1818" i="1"/>
  <c r="P2049" i="1"/>
  <c r="M2049" i="1"/>
  <c r="N2049" i="1"/>
  <c r="O2049" i="1"/>
  <c r="P1537" i="1"/>
  <c r="O1537" i="1"/>
  <c r="N1537" i="1"/>
  <c r="M1537" i="1"/>
  <c r="P1015" i="1"/>
  <c r="O1015" i="1"/>
  <c r="N1015" i="1"/>
  <c r="M1015" i="1"/>
  <c r="P503" i="1"/>
  <c r="O503" i="1"/>
  <c r="N503" i="1"/>
  <c r="M503" i="1"/>
  <c r="P708" i="1"/>
  <c r="O708" i="1"/>
  <c r="N708" i="1"/>
  <c r="M708" i="1"/>
  <c r="P196" i="1"/>
  <c r="O196" i="1"/>
  <c r="N196" i="1"/>
  <c r="M196" i="1"/>
  <c r="P1227" i="1"/>
  <c r="O1227" i="1"/>
  <c r="N1227" i="1"/>
  <c r="M1227" i="1"/>
  <c r="P715" i="1"/>
  <c r="O715" i="1"/>
  <c r="N715" i="1"/>
  <c r="M715" i="1"/>
  <c r="P203" i="1"/>
  <c r="O203" i="1"/>
  <c r="N203" i="1"/>
  <c r="M203" i="1"/>
  <c r="N2066" i="1"/>
  <c r="O2066" i="1"/>
  <c r="P2066" i="1"/>
  <c r="M2066" i="1"/>
  <c r="N1554" i="1"/>
  <c r="O1554" i="1"/>
  <c r="M1554" i="1"/>
  <c r="P1554" i="1"/>
  <c r="P1785" i="1"/>
  <c r="O1785" i="1"/>
  <c r="N1785" i="1"/>
  <c r="M1785" i="1"/>
  <c r="P1273" i="1"/>
  <c r="N1273" i="1"/>
  <c r="M1273" i="1"/>
  <c r="O1273" i="1"/>
  <c r="P751" i="1"/>
  <c r="O751" i="1"/>
  <c r="N751" i="1"/>
  <c r="M751" i="1"/>
  <c r="P239" i="1"/>
  <c r="O239" i="1"/>
  <c r="N239" i="1"/>
  <c r="M239" i="1"/>
  <c r="P1214" i="1"/>
  <c r="O1214" i="1"/>
  <c r="M1214" i="1"/>
  <c r="N1214" i="1"/>
  <c r="P956" i="1"/>
  <c r="O956" i="1"/>
  <c r="N956" i="1"/>
  <c r="M956" i="1"/>
  <c r="P444" i="1"/>
  <c r="O444" i="1"/>
  <c r="N444" i="1"/>
  <c r="M444" i="1"/>
  <c r="P1155" i="1"/>
  <c r="O1155" i="1"/>
  <c r="N1155" i="1"/>
  <c r="M1155" i="1"/>
  <c r="O643" i="1"/>
  <c r="P643" i="1"/>
  <c r="N643" i="1"/>
  <c r="M643" i="1"/>
  <c r="P131" i="1"/>
  <c r="O131" i="1"/>
  <c r="N131" i="1"/>
  <c r="M131" i="1"/>
  <c r="N2058" i="1"/>
  <c r="M2058" i="1"/>
  <c r="P2058" i="1"/>
  <c r="O2058" i="1"/>
  <c r="N1546" i="1"/>
  <c r="M1546" i="1"/>
  <c r="P1546" i="1"/>
  <c r="O1546" i="1"/>
  <c r="P1777" i="1"/>
  <c r="N1777" i="1"/>
  <c r="M1777" i="1"/>
  <c r="O1777" i="1"/>
  <c r="P1265" i="1"/>
  <c r="N1265" i="1"/>
  <c r="M1265" i="1"/>
  <c r="O1265" i="1"/>
  <c r="P743" i="1"/>
  <c r="N743" i="1"/>
  <c r="O743" i="1"/>
  <c r="M743" i="1"/>
  <c r="P231" i="1"/>
  <c r="O231" i="1"/>
  <c r="N231" i="1"/>
  <c r="M231" i="1"/>
  <c r="P1206" i="1"/>
  <c r="N1206" i="1"/>
  <c r="O1206" i="1"/>
  <c r="M1206" i="1"/>
  <c r="P948" i="1"/>
  <c r="O948" i="1"/>
  <c r="N948" i="1"/>
  <c r="M948" i="1"/>
  <c r="O436" i="1"/>
  <c r="P436" i="1"/>
  <c r="N436" i="1"/>
  <c r="M436" i="1"/>
  <c r="P1147" i="1"/>
  <c r="O1147" i="1"/>
  <c r="N1147" i="1"/>
  <c r="M1147" i="1"/>
  <c r="P635" i="1"/>
  <c r="O635" i="1"/>
  <c r="N635" i="1"/>
  <c r="M635" i="1"/>
  <c r="P123" i="1"/>
  <c r="O123" i="1"/>
  <c r="N123" i="1"/>
  <c r="M123" i="1"/>
  <c r="N1986" i="1"/>
  <c r="P1986" i="1"/>
  <c r="O1986" i="1"/>
  <c r="M1986" i="1"/>
  <c r="N1474" i="1"/>
  <c r="P1474" i="1"/>
  <c r="O1474" i="1"/>
  <c r="M1474" i="1"/>
  <c r="P1705" i="1"/>
  <c r="N1705" i="1"/>
  <c r="M1705" i="1"/>
  <c r="O1705" i="1"/>
  <c r="O1193" i="1"/>
  <c r="P1193" i="1"/>
  <c r="N1193" i="1"/>
  <c r="M1193" i="1"/>
  <c r="P671" i="1"/>
  <c r="O671" i="1"/>
  <c r="N671" i="1"/>
  <c r="M671" i="1"/>
  <c r="P1068" i="1"/>
  <c r="O1068" i="1"/>
  <c r="N1068" i="1"/>
  <c r="M1068" i="1"/>
  <c r="P556" i="1"/>
  <c r="O556" i="1"/>
  <c r="N556" i="1"/>
  <c r="M556" i="1"/>
  <c r="P44" i="1"/>
  <c r="O44" i="1"/>
  <c r="N44" i="1"/>
  <c r="M44" i="1"/>
  <c r="P755" i="1"/>
  <c r="O755" i="1"/>
  <c r="N755" i="1"/>
  <c r="M755" i="1"/>
  <c r="P243" i="1"/>
  <c r="O243" i="1"/>
  <c r="N243" i="1"/>
  <c r="M243" i="1"/>
  <c r="N2106" i="1"/>
  <c r="M2106" i="1"/>
  <c r="P2106" i="1"/>
  <c r="O2106" i="1"/>
  <c r="N1594" i="1"/>
  <c r="P1594" i="1"/>
  <c r="O1594" i="1"/>
  <c r="M1594" i="1"/>
  <c r="P1761" i="1"/>
  <c r="N1761" i="1"/>
  <c r="M1761" i="1"/>
  <c r="O1761" i="1"/>
  <c r="O1249" i="1"/>
  <c r="P1249" i="1"/>
  <c r="N1249" i="1"/>
  <c r="M1249" i="1"/>
  <c r="P727" i="1"/>
  <c r="O727" i="1"/>
  <c r="N727" i="1"/>
  <c r="M727" i="1"/>
  <c r="P215" i="1"/>
  <c r="N215" i="1"/>
  <c r="O215" i="1"/>
  <c r="M215" i="1"/>
  <c r="P1060" i="1"/>
  <c r="O1060" i="1"/>
  <c r="N1060" i="1"/>
  <c r="M1060" i="1"/>
  <c r="O548" i="1"/>
  <c r="P548" i="1"/>
  <c r="N548" i="1"/>
  <c r="M548" i="1"/>
  <c r="P36" i="1"/>
  <c r="O36" i="1"/>
  <c r="N36" i="1"/>
  <c r="M36" i="1"/>
  <c r="P747" i="1"/>
  <c r="O747" i="1"/>
  <c r="N747" i="1"/>
  <c r="M747" i="1"/>
  <c r="P235" i="1"/>
  <c r="O235" i="1"/>
  <c r="N235" i="1"/>
  <c r="M235" i="1"/>
  <c r="P577" i="1"/>
  <c r="O577" i="1"/>
  <c r="N577" i="1"/>
  <c r="M577" i="1"/>
  <c r="N1906" i="1"/>
  <c r="O1906" i="1"/>
  <c r="P1906" i="1"/>
  <c r="M1906" i="1"/>
  <c r="M2137" i="1"/>
  <c r="P2137" i="1"/>
  <c r="O2137" i="1"/>
  <c r="N2137" i="1"/>
  <c r="P1625" i="1"/>
  <c r="N1625" i="1"/>
  <c r="M1625" i="1"/>
  <c r="O1625" i="1"/>
  <c r="P1103" i="1"/>
  <c r="O1103" i="1"/>
  <c r="N1103" i="1"/>
  <c r="M1103" i="1"/>
  <c r="P591" i="1"/>
  <c r="O591" i="1"/>
  <c r="N591" i="1"/>
  <c r="M591" i="1"/>
  <c r="P796" i="1"/>
  <c r="O796" i="1"/>
  <c r="N796" i="1"/>
  <c r="M796" i="1"/>
  <c r="P284" i="1"/>
  <c r="O284" i="1"/>
  <c r="N284" i="1"/>
  <c r="M284" i="1"/>
  <c r="O803" i="1"/>
  <c r="P803" i="1"/>
  <c r="N803" i="1"/>
  <c r="M803" i="1"/>
  <c r="P291" i="1"/>
  <c r="O291" i="1"/>
  <c r="N291" i="1"/>
  <c r="M291" i="1"/>
  <c r="N1834" i="1"/>
  <c r="P1834" i="1"/>
  <c r="M1834" i="1"/>
  <c r="O1834" i="1"/>
  <c r="N2065" i="1"/>
  <c r="O2065" i="1"/>
  <c r="M2065" i="1"/>
  <c r="P2065" i="1"/>
  <c r="P1553" i="1"/>
  <c r="O1553" i="1"/>
  <c r="N1553" i="1"/>
  <c r="M1553" i="1"/>
  <c r="P1031" i="1"/>
  <c r="O1031" i="1"/>
  <c r="N1031" i="1"/>
  <c r="M1031" i="1"/>
  <c r="P519" i="1"/>
  <c r="O519" i="1"/>
  <c r="N519" i="1"/>
  <c r="M519" i="1"/>
  <c r="P724" i="1"/>
  <c r="O724" i="1"/>
  <c r="N724" i="1"/>
  <c r="M724" i="1"/>
  <c r="P212" i="1"/>
  <c r="O212" i="1"/>
  <c r="N212" i="1"/>
  <c r="M212" i="1"/>
  <c r="P1243" i="1"/>
  <c r="O1243" i="1"/>
  <c r="N1243" i="1"/>
  <c r="M1243" i="1"/>
  <c r="P731" i="1"/>
  <c r="O731" i="1"/>
  <c r="N731" i="1"/>
  <c r="M731" i="1"/>
  <c r="P219" i="1"/>
  <c r="O219" i="1"/>
  <c r="N219" i="1"/>
  <c r="M219" i="1"/>
  <c r="P511" i="1"/>
  <c r="O511" i="1"/>
  <c r="N511" i="1"/>
  <c r="M511" i="1"/>
  <c r="P1793" i="1"/>
  <c r="O1793" i="1"/>
  <c r="N1793" i="1"/>
  <c r="M1793" i="1"/>
  <c r="P247" i="1"/>
  <c r="O247" i="1"/>
  <c r="N247" i="1"/>
  <c r="M247" i="1"/>
  <c r="N1810" i="1"/>
  <c r="M1810" i="1"/>
  <c r="O1810" i="1"/>
  <c r="P1810" i="1"/>
  <c r="P700" i="1"/>
  <c r="O700" i="1"/>
  <c r="N700" i="1"/>
  <c r="M700" i="1"/>
  <c r="M2033" i="1"/>
  <c r="O2033" i="1"/>
  <c r="P2033" i="1"/>
  <c r="N2033" i="1"/>
  <c r="P891" i="1"/>
  <c r="O891" i="1"/>
  <c r="N891" i="1"/>
  <c r="M891" i="1"/>
  <c r="N1730" i="1"/>
  <c r="P1730" i="1"/>
  <c r="O1730" i="1"/>
  <c r="M1730" i="1"/>
  <c r="O415" i="1"/>
  <c r="P415" i="1"/>
  <c r="N415" i="1"/>
  <c r="M415" i="1"/>
  <c r="P812" i="1"/>
  <c r="N812" i="1"/>
  <c r="M812" i="1"/>
  <c r="O812" i="1"/>
  <c r="N1634" i="1"/>
  <c r="M1634" i="1"/>
  <c r="P1634" i="1"/>
  <c r="O1634" i="1"/>
  <c r="N1570" i="1"/>
  <c r="M1570" i="1"/>
  <c r="P1570" i="1"/>
  <c r="O1570" i="1"/>
  <c r="P1289" i="1"/>
  <c r="O1289" i="1"/>
  <c r="N1289" i="1"/>
  <c r="M1289" i="1"/>
  <c r="M2018" i="1"/>
  <c r="P2018" i="1"/>
  <c r="O2018" i="1"/>
  <c r="N2018" i="1"/>
  <c r="N1506" i="1"/>
  <c r="M1506" i="1"/>
  <c r="P1506" i="1"/>
  <c r="O1506" i="1"/>
  <c r="P1737" i="1"/>
  <c r="O1737" i="1"/>
  <c r="N1737" i="1"/>
  <c r="M1737" i="1"/>
  <c r="P1225" i="1"/>
  <c r="O1225" i="1"/>
  <c r="N1225" i="1"/>
  <c r="M1225" i="1"/>
  <c r="P703" i="1"/>
  <c r="O703" i="1"/>
  <c r="N703" i="1"/>
  <c r="M703" i="1"/>
  <c r="O716" i="1"/>
  <c r="P716" i="1"/>
  <c r="N716" i="1"/>
  <c r="M716" i="1"/>
  <c r="P204" i="1"/>
  <c r="O204" i="1"/>
  <c r="N204" i="1"/>
  <c r="M204" i="1"/>
  <c r="P1235" i="1"/>
  <c r="O1235" i="1"/>
  <c r="N1235" i="1"/>
  <c r="M1235" i="1"/>
  <c r="P723" i="1"/>
  <c r="O723" i="1"/>
  <c r="N723" i="1"/>
  <c r="M723" i="1"/>
  <c r="P211" i="1"/>
  <c r="O211" i="1"/>
  <c r="N211" i="1"/>
  <c r="M211" i="1"/>
  <c r="N1754" i="1"/>
  <c r="M1754" i="1"/>
  <c r="P1754" i="1"/>
  <c r="O1754" i="1"/>
  <c r="P1985" i="1"/>
  <c r="O1985" i="1"/>
  <c r="M1985" i="1"/>
  <c r="N1985" i="1"/>
  <c r="P1473" i="1"/>
  <c r="O1473" i="1"/>
  <c r="N1473" i="1"/>
  <c r="M1473" i="1"/>
  <c r="P951" i="1"/>
  <c r="O951" i="1"/>
  <c r="N951" i="1"/>
  <c r="M951" i="1"/>
  <c r="P439" i="1"/>
  <c r="O439" i="1"/>
  <c r="N439" i="1"/>
  <c r="M439" i="1"/>
  <c r="P1414" i="1"/>
  <c r="O1414" i="1"/>
  <c r="N1414" i="1"/>
  <c r="M1414" i="1"/>
  <c r="P1156" i="1"/>
  <c r="O1156" i="1"/>
  <c r="N1156" i="1"/>
  <c r="M1156" i="1"/>
  <c r="O644" i="1"/>
  <c r="P644" i="1"/>
  <c r="N644" i="1"/>
  <c r="M644" i="1"/>
  <c r="P132" i="1"/>
  <c r="O132" i="1"/>
  <c r="N132" i="1"/>
  <c r="M132" i="1"/>
  <c r="P1163" i="1"/>
  <c r="O1163" i="1"/>
  <c r="N1163" i="1"/>
  <c r="M1163" i="1"/>
  <c r="P651" i="1"/>
  <c r="O651" i="1"/>
  <c r="N651" i="1"/>
  <c r="M651" i="1"/>
  <c r="P139" i="1"/>
  <c r="O139" i="1"/>
  <c r="N139" i="1"/>
  <c r="M139" i="1"/>
  <c r="N2002" i="1"/>
  <c r="O2002" i="1"/>
  <c r="M2002" i="1"/>
  <c r="P2002" i="1"/>
  <c r="N1490" i="1"/>
  <c r="M1490" i="1"/>
  <c r="P1490" i="1"/>
  <c r="O1490" i="1"/>
  <c r="P1721" i="1"/>
  <c r="N1721" i="1"/>
  <c r="M1721" i="1"/>
  <c r="O1721" i="1"/>
  <c r="O1209" i="1"/>
  <c r="N1209" i="1"/>
  <c r="M1209" i="1"/>
  <c r="P1209" i="1"/>
  <c r="P687" i="1"/>
  <c r="O687" i="1"/>
  <c r="N687" i="1"/>
  <c r="M687" i="1"/>
  <c r="P892" i="1"/>
  <c r="N892" i="1"/>
  <c r="O892" i="1"/>
  <c r="M892" i="1"/>
  <c r="P380" i="1"/>
  <c r="O380" i="1"/>
  <c r="N380" i="1"/>
  <c r="M380" i="1"/>
  <c r="P1091" i="1"/>
  <c r="O1091" i="1"/>
  <c r="N1091" i="1"/>
  <c r="M1091" i="1"/>
  <c r="P579" i="1"/>
  <c r="O579" i="1"/>
  <c r="N579" i="1"/>
  <c r="M579" i="1"/>
  <c r="P67" i="1"/>
  <c r="O67" i="1"/>
  <c r="N67" i="1"/>
  <c r="M67" i="1"/>
  <c r="N1994" i="1"/>
  <c r="M1994" i="1"/>
  <c r="P1994" i="1"/>
  <c r="O1994" i="1"/>
  <c r="N1482" i="1"/>
  <c r="M1482" i="1"/>
  <c r="P1482" i="1"/>
  <c r="O1482" i="1"/>
  <c r="P1713" i="1"/>
  <c r="N1713" i="1"/>
  <c r="M1713" i="1"/>
  <c r="O1713" i="1"/>
  <c r="O1201" i="1"/>
  <c r="N1201" i="1"/>
  <c r="M1201" i="1"/>
  <c r="P1201" i="1"/>
  <c r="P679" i="1"/>
  <c r="O679" i="1"/>
  <c r="N679" i="1"/>
  <c r="M679" i="1"/>
  <c r="P884" i="1"/>
  <c r="O884" i="1"/>
  <c r="N884" i="1"/>
  <c r="M884" i="1"/>
  <c r="O372" i="1"/>
  <c r="P372" i="1"/>
  <c r="N372" i="1"/>
  <c r="M372" i="1"/>
  <c r="P1083" i="1"/>
  <c r="O1083" i="1"/>
  <c r="N1083" i="1"/>
  <c r="M1083" i="1"/>
  <c r="O571" i="1"/>
  <c r="P571" i="1"/>
  <c r="N571" i="1"/>
  <c r="M571" i="1"/>
  <c r="P59" i="1"/>
  <c r="O59" i="1"/>
  <c r="N59" i="1"/>
  <c r="M59" i="1"/>
  <c r="N1922" i="1"/>
  <c r="P1922" i="1"/>
  <c r="O1922" i="1"/>
  <c r="M1922" i="1"/>
  <c r="N1410" i="1"/>
  <c r="P1410" i="1"/>
  <c r="O1410" i="1"/>
  <c r="M1410" i="1"/>
  <c r="O1641" i="1"/>
  <c r="N1641" i="1"/>
  <c r="M1641" i="1"/>
  <c r="P1641" i="1"/>
  <c r="P1119" i="1"/>
  <c r="O1119" i="1"/>
  <c r="N1119" i="1"/>
  <c r="M1119" i="1"/>
  <c r="P607" i="1"/>
  <c r="O607" i="1"/>
  <c r="N607" i="1"/>
  <c r="M607" i="1"/>
  <c r="P1004" i="1"/>
  <c r="O1004" i="1"/>
  <c r="N1004" i="1"/>
  <c r="M1004" i="1"/>
  <c r="P492" i="1"/>
  <c r="O492" i="1"/>
  <c r="N492" i="1"/>
  <c r="M492" i="1"/>
  <c r="P1203" i="1"/>
  <c r="O1203" i="1"/>
  <c r="N1203" i="1"/>
  <c r="M1203" i="1"/>
  <c r="P691" i="1"/>
  <c r="O691" i="1"/>
  <c r="N691" i="1"/>
  <c r="M691" i="1"/>
  <c r="P179" i="1"/>
  <c r="O179" i="1"/>
  <c r="N179" i="1"/>
  <c r="M179" i="1"/>
  <c r="N2042" i="1"/>
  <c r="M2042" i="1"/>
  <c r="P2042" i="1"/>
  <c r="O2042" i="1"/>
  <c r="N1530" i="1"/>
  <c r="P1530" i="1"/>
  <c r="O1530" i="1"/>
  <c r="M1530" i="1"/>
  <c r="O1697" i="1"/>
  <c r="N1697" i="1"/>
  <c r="M1697" i="1"/>
  <c r="P1697" i="1"/>
  <c r="P1185" i="1"/>
  <c r="N1185" i="1"/>
  <c r="M1185" i="1"/>
  <c r="O1185" i="1"/>
  <c r="P663" i="1"/>
  <c r="N663" i="1"/>
  <c r="O663" i="1"/>
  <c r="M663" i="1"/>
  <c r="O1446" i="1"/>
  <c r="P1446" i="1"/>
  <c r="N1446" i="1"/>
  <c r="M1446" i="1"/>
  <c r="P996" i="1"/>
  <c r="O996" i="1"/>
  <c r="N996" i="1"/>
  <c r="M996" i="1"/>
  <c r="P484" i="1"/>
  <c r="O484" i="1"/>
  <c r="N484" i="1"/>
  <c r="M484" i="1"/>
  <c r="P1195" i="1"/>
  <c r="O1195" i="1"/>
  <c r="N1195" i="1"/>
  <c r="M1195" i="1"/>
  <c r="P683" i="1"/>
  <c r="O683" i="1"/>
  <c r="N683" i="1"/>
  <c r="M683" i="1"/>
  <c r="P171" i="1"/>
  <c r="O171" i="1"/>
  <c r="N171" i="1"/>
  <c r="M171" i="1"/>
  <c r="N1842" i="1"/>
  <c r="P1842" i="1"/>
  <c r="O1842" i="1"/>
  <c r="M1842" i="1"/>
  <c r="O2073" i="1"/>
  <c r="M2073" i="1"/>
  <c r="P2073" i="1"/>
  <c r="N2073" i="1"/>
  <c r="P1561" i="1"/>
  <c r="N1561" i="1"/>
  <c r="M1561" i="1"/>
  <c r="O1561" i="1"/>
  <c r="P1039" i="1"/>
  <c r="O1039" i="1"/>
  <c r="N1039" i="1"/>
  <c r="M1039" i="1"/>
  <c r="P527" i="1"/>
  <c r="O527" i="1"/>
  <c r="N527" i="1"/>
  <c r="M527" i="1"/>
  <c r="P732" i="1"/>
  <c r="O732" i="1"/>
  <c r="N732" i="1"/>
  <c r="M732" i="1"/>
  <c r="P220" i="1"/>
  <c r="O220" i="1"/>
  <c r="N220" i="1"/>
  <c r="M220" i="1"/>
  <c r="P1251" i="1"/>
  <c r="O1251" i="1"/>
  <c r="M1251" i="1"/>
  <c r="N1251" i="1"/>
  <c r="P739" i="1"/>
  <c r="O739" i="1"/>
  <c r="N739" i="1"/>
  <c r="M739" i="1"/>
  <c r="P227" i="1"/>
  <c r="O227" i="1"/>
  <c r="N227" i="1"/>
  <c r="M227" i="1"/>
  <c r="N1770" i="1"/>
  <c r="P1770" i="1"/>
  <c r="M1770" i="1"/>
  <c r="O1770" i="1"/>
  <c r="P2001" i="1"/>
  <c r="M2001" i="1"/>
  <c r="N2001" i="1"/>
  <c r="O2001" i="1"/>
  <c r="P1489" i="1"/>
  <c r="O1489" i="1"/>
  <c r="N1489" i="1"/>
  <c r="M1489" i="1"/>
  <c r="P967" i="1"/>
  <c r="O967" i="1"/>
  <c r="N967" i="1"/>
  <c r="M967" i="1"/>
  <c r="P455" i="1"/>
  <c r="O455" i="1"/>
  <c r="N455" i="1"/>
  <c r="M455" i="1"/>
  <c r="P1430" i="1"/>
  <c r="O1430" i="1"/>
  <c r="N1430" i="1"/>
  <c r="M1430" i="1"/>
  <c r="P1172" i="1"/>
  <c r="O1172" i="1"/>
  <c r="N1172" i="1"/>
  <c r="M1172" i="1"/>
  <c r="P660" i="1"/>
  <c r="O660" i="1"/>
  <c r="N660" i="1"/>
  <c r="M660" i="1"/>
  <c r="P148" i="1"/>
  <c r="O148" i="1"/>
  <c r="N148" i="1"/>
  <c r="M148" i="1"/>
  <c r="P1179" i="1"/>
  <c r="O1179" i="1"/>
  <c r="N1179" i="1"/>
  <c r="M1179" i="1"/>
  <c r="O667" i="1"/>
  <c r="P667" i="1"/>
  <c r="N667" i="1"/>
  <c r="M667" i="1"/>
  <c r="P155" i="1"/>
  <c r="O155" i="1"/>
  <c r="N155" i="1"/>
  <c r="M155" i="1"/>
  <c r="O1043" i="1"/>
  <c r="N1043" i="1"/>
  <c r="P1043" i="1"/>
  <c r="M1043" i="1"/>
  <c r="N1562" i="1"/>
  <c r="M1562" i="1"/>
  <c r="P1562" i="1"/>
  <c r="O1562" i="1"/>
  <c r="P971" i="1"/>
  <c r="O971" i="1"/>
  <c r="N971" i="1"/>
  <c r="M971" i="1"/>
  <c r="P1449" i="1"/>
  <c r="N1449" i="1"/>
  <c r="M1449" i="1"/>
  <c r="O1449" i="1"/>
  <c r="P1011" i="1"/>
  <c r="O1011" i="1"/>
  <c r="N1011" i="1"/>
  <c r="M1011" i="1"/>
  <c r="N1954" i="1"/>
  <c r="P1954" i="1"/>
  <c r="M1954" i="1"/>
  <c r="O1954" i="1"/>
  <c r="P1673" i="1"/>
  <c r="O1673" i="1"/>
  <c r="N1673" i="1"/>
  <c r="M1673" i="1"/>
  <c r="P639" i="1"/>
  <c r="O639" i="1"/>
  <c r="N639" i="1"/>
  <c r="M639" i="1"/>
  <c r="P652" i="1"/>
  <c r="O652" i="1"/>
  <c r="N652" i="1"/>
  <c r="M652" i="1"/>
  <c r="P659" i="1"/>
  <c r="O659" i="1"/>
  <c r="N659" i="1"/>
  <c r="M659" i="1"/>
  <c r="N1690" i="1"/>
  <c r="M1690" i="1"/>
  <c r="P1690" i="1"/>
  <c r="O1690" i="1"/>
  <c r="P1921" i="1"/>
  <c r="M1921" i="1"/>
  <c r="N1921" i="1"/>
  <c r="O1921" i="1"/>
  <c r="P1409" i="1"/>
  <c r="O1409" i="1"/>
  <c r="N1409" i="1"/>
  <c r="M1409" i="1"/>
  <c r="P887" i="1"/>
  <c r="O887" i="1"/>
  <c r="N887" i="1"/>
  <c r="M887" i="1"/>
  <c r="P375" i="1"/>
  <c r="O375" i="1"/>
  <c r="N375" i="1"/>
  <c r="M375" i="1"/>
  <c r="P1350" i="1"/>
  <c r="O1350" i="1"/>
  <c r="N1350" i="1"/>
  <c r="M1350" i="1"/>
  <c r="P1092" i="1"/>
  <c r="O1092" i="1"/>
  <c r="N1092" i="1"/>
  <c r="M1092" i="1"/>
  <c r="P580" i="1"/>
  <c r="O580" i="1"/>
  <c r="N580" i="1"/>
  <c r="M580" i="1"/>
  <c r="P68" i="1"/>
  <c r="O68" i="1"/>
  <c r="N68" i="1"/>
  <c r="M68" i="1"/>
  <c r="P1099" i="1"/>
  <c r="O1099" i="1"/>
  <c r="N1099" i="1"/>
  <c r="M1099" i="1"/>
  <c r="P587" i="1"/>
  <c r="O587" i="1"/>
  <c r="N587" i="1"/>
  <c r="M587" i="1"/>
  <c r="P75" i="1"/>
  <c r="O75" i="1"/>
  <c r="N75" i="1"/>
  <c r="M75" i="1"/>
  <c r="N1938" i="1"/>
  <c r="M1938" i="1"/>
  <c r="P1938" i="1"/>
  <c r="O1938" i="1"/>
  <c r="N1426" i="1"/>
  <c r="M1426" i="1"/>
  <c r="P1426" i="1"/>
  <c r="O1426" i="1"/>
  <c r="O1657" i="1"/>
  <c r="N1657" i="1"/>
  <c r="M1657" i="1"/>
  <c r="P1657" i="1"/>
  <c r="P1135" i="1"/>
  <c r="O1135" i="1"/>
  <c r="N1135" i="1"/>
  <c r="M1135" i="1"/>
  <c r="P623" i="1"/>
  <c r="O623" i="1"/>
  <c r="N623" i="1"/>
  <c r="M623" i="1"/>
  <c r="P828" i="1"/>
  <c r="O828" i="1"/>
  <c r="N828" i="1"/>
  <c r="M828" i="1"/>
  <c r="P316" i="1"/>
  <c r="O316" i="1"/>
  <c r="N316" i="1"/>
  <c r="M316" i="1"/>
  <c r="P1027" i="1"/>
  <c r="O1027" i="1"/>
  <c r="N1027" i="1"/>
  <c r="M1027" i="1"/>
  <c r="P515" i="1"/>
  <c r="O515" i="1"/>
  <c r="M515" i="1"/>
  <c r="N515" i="1"/>
  <c r="P3" i="1"/>
  <c r="O3" i="1"/>
  <c r="N3" i="1"/>
  <c r="M3" i="1"/>
  <c r="N1930" i="1"/>
  <c r="M1930" i="1"/>
  <c r="P1930" i="1"/>
  <c r="O1930" i="1"/>
  <c r="N1418" i="1"/>
  <c r="M1418" i="1"/>
  <c r="P1418" i="1"/>
  <c r="O1418" i="1"/>
  <c r="O1649" i="1"/>
  <c r="N1649" i="1"/>
  <c r="M1649" i="1"/>
  <c r="P1649" i="1"/>
  <c r="P1127" i="1"/>
  <c r="O1127" i="1"/>
  <c r="N1127" i="1"/>
  <c r="M1127" i="1"/>
  <c r="O615" i="1"/>
  <c r="P615" i="1"/>
  <c r="N615" i="1"/>
  <c r="M615" i="1"/>
  <c r="P820" i="1"/>
  <c r="O820" i="1"/>
  <c r="N820" i="1"/>
  <c r="M820" i="1"/>
  <c r="P308" i="1"/>
  <c r="O308" i="1"/>
  <c r="N308" i="1"/>
  <c r="M308" i="1"/>
  <c r="P1019" i="1"/>
  <c r="O1019" i="1"/>
  <c r="M1019" i="1"/>
  <c r="N1019" i="1"/>
  <c r="P507" i="1"/>
  <c r="O507" i="1"/>
  <c r="N507" i="1"/>
  <c r="M507" i="1"/>
  <c r="N1858" i="1"/>
  <c r="P1858" i="1"/>
  <c r="O1858" i="1"/>
  <c r="M1858" i="1"/>
  <c r="M2089" i="1"/>
  <c r="P2089" i="1"/>
  <c r="O2089" i="1"/>
  <c r="N2089" i="1"/>
  <c r="P1577" i="1"/>
  <c r="N1577" i="1"/>
  <c r="M1577" i="1"/>
  <c r="O1577" i="1"/>
  <c r="O1055" i="1"/>
  <c r="P1055" i="1"/>
  <c r="N1055" i="1"/>
  <c r="M1055" i="1"/>
  <c r="P543" i="1"/>
  <c r="O543" i="1"/>
  <c r="N543" i="1"/>
  <c r="M543" i="1"/>
  <c r="P940" i="1"/>
  <c r="O940" i="1"/>
  <c r="N940" i="1"/>
  <c r="M940" i="1"/>
  <c r="P428" i="1"/>
  <c r="O428" i="1"/>
  <c r="N428" i="1"/>
  <c r="M428" i="1"/>
  <c r="P1139" i="1"/>
  <c r="O1139" i="1"/>
  <c r="N1139" i="1"/>
  <c r="M1139" i="1"/>
  <c r="P627" i="1"/>
  <c r="O627" i="1"/>
  <c r="N627" i="1"/>
  <c r="M627" i="1"/>
  <c r="P115" i="1"/>
  <c r="O115" i="1"/>
  <c r="N115" i="1"/>
  <c r="M115" i="1"/>
  <c r="N1978" i="1"/>
  <c r="P1978" i="1"/>
  <c r="O1978" i="1"/>
  <c r="M1978" i="1"/>
  <c r="N1466" i="1"/>
  <c r="P1466" i="1"/>
  <c r="O1466" i="1"/>
  <c r="M1466" i="1"/>
  <c r="P1633" i="1"/>
  <c r="N1633" i="1"/>
  <c r="M1633" i="1"/>
  <c r="O1633" i="1"/>
  <c r="P1111" i="1"/>
  <c r="O1111" i="1"/>
  <c r="N1111" i="1"/>
  <c r="M1111" i="1"/>
  <c r="P599" i="1"/>
  <c r="O599" i="1"/>
  <c r="N599" i="1"/>
  <c r="M599" i="1"/>
  <c r="P1382" i="1"/>
  <c r="O1382" i="1"/>
  <c r="N1382" i="1"/>
  <c r="M1382" i="1"/>
  <c r="P932" i="1"/>
  <c r="O932" i="1"/>
  <c r="N932" i="1"/>
  <c r="M932" i="1"/>
  <c r="P420" i="1"/>
  <c r="O420" i="1"/>
  <c r="N420" i="1"/>
  <c r="M420" i="1"/>
  <c r="P1131" i="1"/>
  <c r="O1131" i="1"/>
  <c r="N1131" i="1"/>
  <c r="M1131" i="1"/>
  <c r="P619" i="1"/>
  <c r="O619" i="1"/>
  <c r="N619" i="1"/>
  <c r="M619" i="1"/>
  <c r="P107" i="1"/>
  <c r="O107" i="1"/>
  <c r="N107" i="1"/>
  <c r="M107" i="1"/>
  <c r="N1778" i="1"/>
  <c r="O1778" i="1"/>
  <c r="P1778" i="1"/>
  <c r="M1778" i="1"/>
  <c r="M2009" i="1"/>
  <c r="N2009" i="1"/>
  <c r="O2009" i="1"/>
  <c r="P2009" i="1"/>
  <c r="P1497" i="1"/>
  <c r="N1497" i="1"/>
  <c r="M1497" i="1"/>
  <c r="O1497" i="1"/>
  <c r="P975" i="1"/>
  <c r="O975" i="1"/>
  <c r="N975" i="1"/>
  <c r="M975" i="1"/>
  <c r="P463" i="1"/>
  <c r="O463" i="1"/>
  <c r="N463" i="1"/>
  <c r="M463" i="1"/>
  <c r="P1438" i="1"/>
  <c r="O1438" i="1"/>
  <c r="N1438" i="1"/>
  <c r="M1438" i="1"/>
  <c r="P1180" i="1"/>
  <c r="O1180" i="1"/>
  <c r="N1180" i="1"/>
  <c r="M1180" i="1"/>
  <c r="P668" i="1"/>
  <c r="O668" i="1"/>
  <c r="N668" i="1"/>
  <c r="M668" i="1"/>
  <c r="P156" i="1"/>
  <c r="O156" i="1"/>
  <c r="N156" i="1"/>
  <c r="M156" i="1"/>
  <c r="P1187" i="1"/>
  <c r="O1187" i="1"/>
  <c r="N1187" i="1"/>
  <c r="M1187" i="1"/>
  <c r="P675" i="1"/>
  <c r="O675" i="1"/>
  <c r="N675" i="1"/>
  <c r="M675" i="1"/>
  <c r="P163" i="1"/>
  <c r="O163" i="1"/>
  <c r="N163" i="1"/>
  <c r="M163" i="1"/>
  <c r="N1706" i="1"/>
  <c r="P1706" i="1"/>
  <c r="M1706" i="1"/>
  <c r="O1706" i="1"/>
  <c r="P1937" i="1"/>
  <c r="M1937" i="1"/>
  <c r="N1937" i="1"/>
  <c r="O1937" i="1"/>
  <c r="P1425" i="1"/>
  <c r="O1425" i="1"/>
  <c r="N1425" i="1"/>
  <c r="M1425" i="1"/>
  <c r="P903" i="1"/>
  <c r="O903" i="1"/>
  <c r="N903" i="1"/>
  <c r="M903" i="1"/>
  <c r="P391" i="1"/>
  <c r="O391" i="1"/>
  <c r="N391" i="1"/>
  <c r="M391" i="1"/>
  <c r="P1366" i="1"/>
  <c r="O1366" i="1"/>
  <c r="N1366" i="1"/>
  <c r="M1366" i="1"/>
  <c r="P1108" i="1"/>
  <c r="O1108" i="1"/>
  <c r="N1108" i="1"/>
  <c r="M1108" i="1"/>
  <c r="O596" i="1"/>
  <c r="P596" i="1"/>
  <c r="N596" i="1"/>
  <c r="M596" i="1"/>
  <c r="P84" i="1"/>
  <c r="O84" i="1"/>
  <c r="N84" i="1"/>
  <c r="M84" i="1"/>
  <c r="P1115" i="1"/>
  <c r="O1115" i="1"/>
  <c r="N1115" i="1"/>
  <c r="M1115" i="1"/>
  <c r="P603" i="1"/>
  <c r="O603" i="1"/>
  <c r="N603" i="1"/>
  <c r="M603" i="1"/>
  <c r="O91" i="1"/>
  <c r="P91" i="1"/>
  <c r="N91" i="1"/>
  <c r="M91" i="1"/>
  <c r="P1545" i="1"/>
  <c r="O1545" i="1"/>
  <c r="N1545" i="1"/>
  <c r="M1545" i="1"/>
  <c r="P1036" i="1"/>
  <c r="O1036" i="1"/>
  <c r="N1036" i="1"/>
  <c r="M1036" i="1"/>
  <c r="P531" i="1"/>
  <c r="O531" i="1"/>
  <c r="N531" i="1"/>
  <c r="M531" i="1"/>
  <c r="O1529" i="1"/>
  <c r="N1529" i="1"/>
  <c r="M1529" i="1"/>
  <c r="P1529" i="1"/>
  <c r="P495" i="1"/>
  <c r="O495" i="1"/>
  <c r="N495" i="1"/>
  <c r="M495" i="1"/>
  <c r="P180" i="1"/>
  <c r="O180" i="1"/>
  <c r="N180" i="1"/>
  <c r="M180" i="1"/>
  <c r="M1961" i="1"/>
  <c r="P1961" i="1"/>
  <c r="N1961" i="1"/>
  <c r="O1961" i="1"/>
  <c r="N1442" i="1"/>
  <c r="M1442" i="1"/>
  <c r="P1442" i="1"/>
  <c r="O1442" i="1"/>
  <c r="P1151" i="1"/>
  <c r="O1151" i="1"/>
  <c r="N1151" i="1"/>
  <c r="M1151" i="1"/>
  <c r="P1164" i="1"/>
  <c r="O1164" i="1"/>
  <c r="N1164" i="1"/>
  <c r="M1164" i="1"/>
  <c r="P140" i="1"/>
  <c r="O140" i="1"/>
  <c r="N140" i="1"/>
  <c r="M140" i="1"/>
  <c r="P1171" i="1"/>
  <c r="O1171" i="1"/>
  <c r="N1171" i="1"/>
  <c r="M1171" i="1"/>
  <c r="P147" i="1"/>
  <c r="O147" i="1"/>
  <c r="N147" i="1"/>
  <c r="M147" i="1"/>
  <c r="N1890" i="1"/>
  <c r="M1890" i="1"/>
  <c r="P1890" i="1"/>
  <c r="O1890" i="1"/>
  <c r="M2121" i="1"/>
  <c r="O2121" i="1"/>
  <c r="P2121" i="1"/>
  <c r="N2121" i="1"/>
  <c r="P1609" i="1"/>
  <c r="O1609" i="1"/>
  <c r="N1609" i="1"/>
  <c r="M1609" i="1"/>
  <c r="P1087" i="1"/>
  <c r="O1087" i="1"/>
  <c r="N1087" i="1"/>
  <c r="M1087" i="1"/>
  <c r="P575" i="1"/>
  <c r="O575" i="1"/>
  <c r="N575" i="1"/>
  <c r="M575" i="1"/>
  <c r="P1100" i="1"/>
  <c r="O1100" i="1"/>
  <c r="N1100" i="1"/>
  <c r="M1100" i="1"/>
  <c r="P588" i="1"/>
  <c r="O588" i="1"/>
  <c r="N588" i="1"/>
  <c r="M588" i="1"/>
  <c r="P76" i="1"/>
  <c r="O76" i="1"/>
  <c r="N76" i="1"/>
  <c r="M76" i="1"/>
  <c r="P1107" i="1"/>
  <c r="O1107" i="1"/>
  <c r="N1107" i="1"/>
  <c r="M1107" i="1"/>
  <c r="P595" i="1"/>
  <c r="O595" i="1"/>
  <c r="N595" i="1"/>
  <c r="M595" i="1"/>
  <c r="P83" i="1"/>
  <c r="O83" i="1"/>
  <c r="N83" i="1"/>
  <c r="M83" i="1"/>
  <c r="N1626" i="1"/>
  <c r="M1626" i="1"/>
  <c r="P1626" i="1"/>
  <c r="O1626" i="1"/>
  <c r="P1857" i="1"/>
  <c r="O1857" i="1"/>
  <c r="N1857" i="1"/>
  <c r="M1857" i="1"/>
  <c r="P1345" i="1"/>
  <c r="O1345" i="1"/>
  <c r="N1345" i="1"/>
  <c r="M1345" i="1"/>
  <c r="P823" i="1"/>
  <c r="O823" i="1"/>
  <c r="N823" i="1"/>
  <c r="M823" i="1"/>
  <c r="P311" i="1"/>
  <c r="O311" i="1"/>
  <c r="N311" i="1"/>
  <c r="M311" i="1"/>
  <c r="P1286" i="1"/>
  <c r="O1286" i="1"/>
  <c r="N1286" i="1"/>
  <c r="M1286" i="1"/>
  <c r="P1028" i="1"/>
  <c r="O1028" i="1"/>
  <c r="M1028" i="1"/>
  <c r="N1028" i="1"/>
  <c r="P516" i="1"/>
  <c r="O516" i="1"/>
  <c r="N516" i="1"/>
  <c r="M516" i="1"/>
  <c r="P4" i="1"/>
  <c r="O4" i="1"/>
  <c r="N4" i="1"/>
  <c r="M4" i="1"/>
  <c r="P1035" i="1"/>
  <c r="O1035" i="1"/>
  <c r="N1035" i="1"/>
  <c r="M1035" i="1"/>
  <c r="P523" i="1"/>
  <c r="O523" i="1"/>
  <c r="N523" i="1"/>
  <c r="M523" i="1"/>
  <c r="P11" i="1"/>
  <c r="O11" i="1"/>
  <c r="N11" i="1"/>
  <c r="M11" i="1"/>
  <c r="N1874" i="1"/>
  <c r="M1874" i="1"/>
  <c r="P1874" i="1"/>
  <c r="O1874" i="1"/>
  <c r="M2105" i="1"/>
  <c r="O2105" i="1"/>
  <c r="P2105" i="1"/>
  <c r="N2105" i="1"/>
  <c r="P1593" i="1"/>
  <c r="N1593" i="1"/>
  <c r="M1593" i="1"/>
  <c r="O1593" i="1"/>
  <c r="P1071" i="1"/>
  <c r="O1071" i="1"/>
  <c r="N1071" i="1"/>
  <c r="M1071" i="1"/>
  <c r="P559" i="1"/>
  <c r="O559" i="1"/>
  <c r="N559" i="1"/>
  <c r="M559" i="1"/>
  <c r="P764" i="1"/>
  <c r="N764" i="1"/>
  <c r="O764" i="1"/>
  <c r="M764" i="1"/>
  <c r="P252" i="1"/>
  <c r="O252" i="1"/>
  <c r="N252" i="1"/>
  <c r="M252" i="1"/>
  <c r="P963" i="1"/>
  <c r="O963" i="1"/>
  <c r="N963" i="1"/>
  <c r="M963" i="1"/>
  <c r="O451" i="1"/>
  <c r="P451" i="1"/>
  <c r="N451" i="1"/>
  <c r="M451" i="1"/>
  <c r="N1866" i="1"/>
  <c r="M1866" i="1"/>
  <c r="P1866" i="1"/>
  <c r="O1866" i="1"/>
  <c r="M2097" i="1"/>
  <c r="N2097" i="1"/>
  <c r="P2097" i="1"/>
  <c r="O2097" i="1"/>
  <c r="P1585" i="1"/>
  <c r="N1585" i="1"/>
  <c r="M1585" i="1"/>
  <c r="O1585" i="1"/>
  <c r="P1063" i="1"/>
  <c r="O1063" i="1"/>
  <c r="N1063" i="1"/>
  <c r="M1063" i="1"/>
  <c r="P551" i="1"/>
  <c r="O551" i="1"/>
  <c r="N551" i="1"/>
  <c r="M551" i="1"/>
  <c r="P756" i="1"/>
  <c r="O756" i="1"/>
  <c r="N756" i="1"/>
  <c r="M756" i="1"/>
  <c r="P244" i="1"/>
  <c r="O244" i="1"/>
  <c r="N244" i="1"/>
  <c r="M244" i="1"/>
  <c r="P955" i="1"/>
  <c r="O955" i="1"/>
  <c r="N955" i="1"/>
  <c r="M955" i="1"/>
  <c r="P443" i="1"/>
  <c r="O443" i="1"/>
  <c r="N443" i="1"/>
  <c r="M443" i="1"/>
  <c r="N1794" i="1"/>
  <c r="P1794" i="1"/>
  <c r="O1794" i="1"/>
  <c r="M1794" i="1"/>
  <c r="O2025" i="1"/>
  <c r="M2025" i="1"/>
  <c r="N2025" i="1"/>
  <c r="P2025" i="1"/>
  <c r="O1513" i="1"/>
  <c r="P1513" i="1"/>
  <c r="N1513" i="1"/>
  <c r="M1513" i="1"/>
  <c r="P991" i="1"/>
  <c r="O991" i="1"/>
  <c r="N991" i="1"/>
  <c r="M991" i="1"/>
  <c r="P479" i="1"/>
  <c r="O479" i="1"/>
  <c r="N479" i="1"/>
  <c r="M479" i="1"/>
  <c r="P876" i="1"/>
  <c r="O876" i="1"/>
  <c r="N876" i="1"/>
  <c r="M876" i="1"/>
  <c r="P364" i="1"/>
  <c r="O364" i="1"/>
  <c r="N364" i="1"/>
  <c r="M364" i="1"/>
  <c r="P1075" i="1"/>
  <c r="O1075" i="1"/>
  <c r="N1075" i="1"/>
  <c r="M1075" i="1"/>
  <c r="P563" i="1"/>
  <c r="O563" i="1"/>
  <c r="N563" i="1"/>
  <c r="M563" i="1"/>
  <c r="P51" i="1"/>
  <c r="O51" i="1"/>
  <c r="N51" i="1"/>
  <c r="M51" i="1"/>
  <c r="N1914" i="1"/>
  <c r="P1914" i="1"/>
  <c r="O1914" i="1"/>
  <c r="M1914" i="1"/>
  <c r="M2081" i="1"/>
  <c r="N2081" i="1"/>
  <c r="O2081" i="1"/>
  <c r="P2081" i="1"/>
  <c r="O1569" i="1"/>
  <c r="P1569" i="1"/>
  <c r="N1569" i="1"/>
  <c r="M1569" i="1"/>
  <c r="P1047" i="1"/>
  <c r="O1047" i="1"/>
  <c r="N1047" i="1"/>
  <c r="M1047" i="1"/>
  <c r="P535" i="1"/>
  <c r="N535" i="1"/>
  <c r="O535" i="1"/>
  <c r="M535" i="1"/>
  <c r="P1318" i="1"/>
  <c r="O1318" i="1"/>
  <c r="N1318" i="1"/>
  <c r="M1318" i="1"/>
  <c r="P868" i="1"/>
  <c r="O868" i="1"/>
  <c r="N868" i="1"/>
  <c r="M868" i="1"/>
  <c r="P356" i="1"/>
  <c r="O356" i="1"/>
  <c r="N356" i="1"/>
  <c r="M356" i="1"/>
  <c r="P1067" i="1"/>
  <c r="O1067" i="1"/>
  <c r="N1067" i="1"/>
  <c r="M1067" i="1"/>
  <c r="P555" i="1"/>
  <c r="O555" i="1"/>
  <c r="N555" i="1"/>
  <c r="M555" i="1"/>
  <c r="P43" i="1"/>
  <c r="O43" i="1"/>
  <c r="N43" i="1"/>
  <c r="M43" i="1"/>
  <c r="N1714" i="1"/>
  <c r="P1714" i="1"/>
  <c r="M1714" i="1"/>
  <c r="O1714" i="1"/>
  <c r="O1945" i="1"/>
  <c r="M1945" i="1"/>
  <c r="P1945" i="1"/>
  <c r="N1945" i="1"/>
  <c r="O1433" i="1"/>
  <c r="M1433" i="1"/>
  <c r="N1433" i="1"/>
  <c r="P1433" i="1"/>
  <c r="P911" i="1"/>
  <c r="N911" i="1"/>
  <c r="O911" i="1"/>
  <c r="M911" i="1"/>
  <c r="P399" i="1"/>
  <c r="O399" i="1"/>
  <c r="N399" i="1"/>
  <c r="M399" i="1"/>
  <c r="P1374" i="1"/>
  <c r="O1374" i="1"/>
  <c r="N1374" i="1"/>
  <c r="M1374" i="1"/>
  <c r="P1116" i="1"/>
  <c r="O1116" i="1"/>
  <c r="N1116" i="1"/>
  <c r="M1116" i="1"/>
  <c r="P604" i="1"/>
  <c r="O604" i="1"/>
  <c r="N604" i="1"/>
  <c r="M604" i="1"/>
  <c r="P92" i="1"/>
  <c r="O92" i="1"/>
  <c r="N92" i="1"/>
  <c r="M92" i="1"/>
  <c r="P1123" i="1"/>
  <c r="O1123" i="1"/>
  <c r="N1123" i="1"/>
  <c r="M1123" i="1"/>
  <c r="P611" i="1"/>
  <c r="O611" i="1"/>
  <c r="N611" i="1"/>
  <c r="M611" i="1"/>
  <c r="P99" i="1"/>
  <c r="O99" i="1"/>
  <c r="N99" i="1"/>
  <c r="M99" i="1"/>
  <c r="N1642" i="1"/>
  <c r="P1642" i="1"/>
  <c r="M1642" i="1"/>
  <c r="O1642" i="1"/>
  <c r="N1873" i="1"/>
  <c r="O1873" i="1"/>
  <c r="M1873" i="1"/>
  <c r="P1873" i="1"/>
  <c r="P1361" i="1"/>
  <c r="O1361" i="1"/>
  <c r="N1361" i="1"/>
  <c r="M1361" i="1"/>
  <c r="P839" i="1"/>
  <c r="O839" i="1"/>
  <c r="N839" i="1"/>
  <c r="M839" i="1"/>
  <c r="O327" i="1"/>
  <c r="P327" i="1"/>
  <c r="N327" i="1"/>
  <c r="M327" i="1"/>
  <c r="P1302" i="1"/>
  <c r="O1302" i="1"/>
  <c r="N1302" i="1"/>
  <c r="M1302" i="1"/>
  <c r="P1044" i="1"/>
  <c r="O1044" i="1"/>
  <c r="N1044" i="1"/>
  <c r="M1044" i="1"/>
  <c r="P532" i="1"/>
  <c r="O532" i="1"/>
  <c r="N532" i="1"/>
  <c r="M532" i="1"/>
  <c r="P20" i="1"/>
  <c r="O20" i="1"/>
  <c r="N20" i="1"/>
  <c r="M20" i="1"/>
  <c r="P1051" i="1"/>
  <c r="O1051" i="1"/>
  <c r="N1051" i="1"/>
  <c r="M1051" i="1"/>
  <c r="P539" i="1"/>
  <c r="O539" i="1"/>
  <c r="N539" i="1"/>
  <c r="M539" i="1"/>
  <c r="P27" i="1"/>
  <c r="O27" i="1"/>
  <c r="N27" i="1"/>
  <c r="M27" i="1"/>
  <c r="P1052" i="1"/>
  <c r="O1052" i="1"/>
  <c r="N1052" i="1"/>
  <c r="M1052" i="1"/>
  <c r="P540" i="1"/>
  <c r="O540" i="1"/>
  <c r="N540" i="1"/>
  <c r="M540" i="1"/>
  <c r="P28" i="1"/>
  <c r="O28" i="1"/>
  <c r="N28" i="1"/>
  <c r="M28" i="1"/>
  <c r="P1059" i="1"/>
  <c r="O1059" i="1"/>
  <c r="N1059" i="1"/>
  <c r="M1059" i="1"/>
  <c r="P547" i="1"/>
  <c r="O547" i="1"/>
  <c r="N547" i="1"/>
  <c r="M547" i="1"/>
  <c r="P35" i="1"/>
  <c r="O35" i="1"/>
  <c r="N35" i="1"/>
  <c r="M35" i="1"/>
  <c r="M2090" i="1"/>
  <c r="N2090" i="1"/>
  <c r="P2090" i="1"/>
  <c r="O2090" i="1"/>
  <c r="N1578" i="1"/>
  <c r="P1578" i="1"/>
  <c r="M1578" i="1"/>
  <c r="O1578" i="1"/>
  <c r="P1809" i="1"/>
  <c r="O1809" i="1"/>
  <c r="N1809" i="1"/>
  <c r="M1809" i="1"/>
  <c r="P1297" i="1"/>
  <c r="O1297" i="1"/>
  <c r="N1297" i="1"/>
  <c r="M1297" i="1"/>
  <c r="P775" i="1"/>
  <c r="O775" i="1"/>
  <c r="N775" i="1"/>
  <c r="M775" i="1"/>
  <c r="P263" i="1"/>
  <c r="O263" i="1"/>
  <c r="N263" i="1"/>
  <c r="M263" i="1"/>
  <c r="P1238" i="1"/>
  <c r="O1238" i="1"/>
  <c r="N1238" i="1"/>
  <c r="M1238" i="1"/>
  <c r="P980" i="1"/>
  <c r="O980" i="1"/>
  <c r="N980" i="1"/>
  <c r="M980" i="1"/>
  <c r="P468" i="1"/>
  <c r="O468" i="1"/>
  <c r="N468" i="1"/>
  <c r="M468" i="1"/>
  <c r="P987" i="1"/>
  <c r="O987" i="1"/>
  <c r="N987" i="1"/>
  <c r="M987" i="1"/>
  <c r="P475" i="1"/>
  <c r="O475" i="1"/>
  <c r="N475" i="1"/>
  <c r="M47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<sst xmlns="http://schemas.openxmlformats.org/spreadsheetml/2006/main" count="2089" uniqueCount="917">
  <si>
    <t>[</t>
  </si>
  <si>
    <t xml:space="preserve">    {</t>
  </si>
  <si>
    <t xml:space="preserve">        "resource_state": 2,</t>
  </si>
  <si>
    <t xml:space="preserve">        "athlete": {</t>
  </si>
  <si>
    <t xml:space="preserve">            "id": 2959360,</t>
  </si>
  <si>
    <t xml:space="preserve">            "resource_state": 1</t>
  </si>
  <si>
    <t xml:space="preserve">        },</t>
  </si>
  <si>
    <t xml:space="preserve">        "name": "Chiedo scudo 🛡",</t>
  </si>
  <si>
    <t xml:space="preserve">        "distance": 53630.6,</t>
  </si>
  <si>
    <t xml:space="preserve">        "moving_time": 7770,</t>
  </si>
  <si>
    <t xml:space="preserve">        "elapsed_time": 8491,</t>
  </si>
  <si>
    <t xml:space="preserve">        "total_elevation_gain": 1224.0,</t>
  </si>
  <si>
    <t xml:space="preserve">        "type": "Ride",</t>
  </si>
  <si>
    <t xml:space="preserve">        "workout_type": 10,</t>
  </si>
  <si>
    <t xml:space="preserve">        "id": 3627379700,</t>
  </si>
  <si>
    <t xml:space="preserve">        "external_id": "garmin_push_5101947380",</t>
  </si>
  <si>
    <t xml:space="preserve">        "upload_id": 3872409540,</t>
  </si>
  <si>
    <t xml:space="preserve">        "start_date": "2020-06-17T04:36:16Z",</t>
  </si>
  <si>
    <t xml:space="preserve">        "start_date_local": "2020-06-17T06:36:16Z",</t>
  </si>
  <si>
    <t xml:space="preserve">        "timezone": "(GMT+01:00) Europe/Rome",</t>
  </si>
  <si>
    <t xml:space="preserve">        "utc_offset": 7200.0,</t>
  </si>
  <si>
    <t xml:space="preserve">        "start_latlng": [</t>
  </si>
  <si>
    <t xml:space="preserve">        ],</t>
  </si>
  <si>
    <t xml:space="preserve">        "end_latlng": [</t>
  </si>
  <si>
    <t xml:space="preserve">        "location_city": null,</t>
  </si>
  <si>
    <t xml:space="preserve">        "location_state": null,</t>
  </si>
  <si>
    <t xml:space="preserve">        "location_country": "Italy",</t>
  </si>
  <si>
    <t xml:space="preserve">        "start_latitude": 45.541687,</t>
  </si>
  <si>
    <t xml:space="preserve">        "start_longitude": 10.882356,</t>
  </si>
  <si>
    <t xml:space="preserve">        "achievement_count": 13,</t>
  </si>
  <si>
    <t xml:space="preserve">        "kudos_count": 31,</t>
  </si>
  <si>
    <t xml:space="preserve">        "comment_count": 2,</t>
  </si>
  <si>
    <t xml:space="preserve">        "athlete_count": 1,</t>
  </si>
  <si>
    <t xml:space="preserve">        "photo_count": 0,</t>
  </si>
  <si>
    <t xml:space="preserve">        "map": {</t>
  </si>
  <si>
    <t xml:space="preserve">            "id": "a3627379700",</t>
  </si>
  <si>
    <t xml:space="preserve">            "summary_polyline": "oz}tGumlaAiAuCcCMk@}Ai@{ITeAte@CvGkA`Ef@lPvIzFzJrg@pZjDlC|BsR~Hoe@bCwFzUk^dCkB_AoCkCax@yFo\\uWH_WyADsFiAmAEyJaJcB{@wHDkFgDm@ZyFmB_L[?[~CgKXDkHlDgBkB_EhAeQqAgFXqAjEyAhLrC}D_HiBiGcF}EDwEfBeFrAmQ_DqBsDJgAw@hBqBb@aH`B{Cb@{KcEOgN}GkJjHcDT_MaLaOgFiH[sDgHuOqG}De@uBrDeAZkCo@eEkDsDlBgEyI}J{EcIeMaL`AJeCqAaKwCiIqK{OiJsL_APUvA~ArO]b@mA{@v@GUaB{IqPF}FUt@S}@eE}@lAe@aAg@Xk@}@uB}EeCwAiGl@gEc@uDxEhBR}FzCpBPq@e@}G_BkAaAwC?uPcAqEdCCiFmB}BiCqJdBgCmA_CiE{Bc@q[jJmHpD_DPaNpG_@hBb@dCtGpH~Bf@{@lBrCyA_QdTuEhIVhAxBI~CgCfDjHx@JjF_EvBoDjFwC~BwEfBfDdDvCtKxb@jGhEpCpD|EOxDkFc@gRhBkBlNlJrD|EpB|FpIdGb@k@A{AyAcM\\oA~@ChIdLhLvQdC|GnA~IGbDrIqA~A^jIbMfJdF`EtHjDmA~IpE`Bc@rCcDdHdB|JrEbDrGrHh@nNzEjM`LrDa@fJeH~MzG~D\\o@lEg\\eDeA{@sDLwLaLkKoDsD`F}Ap@sK}@}IsAEj@|CVl@dB_Dm@eCpBoB]yHvFyJrB{F}AiExAgDm@Cl@nCvAfELnCdDrCrAzIq@hEfAiGDePbFqGyBuM|@}HyB_QgKq@{BTeD]s@wDhAsCiBgAtA_ByC?zA}@Wl@hBiCy@|@rAz@dHhAvCo@BU`Go@fAeCWgJeG{EfAoAo@kFRiCtAcIwDqE@iHsL}Jf@uKyBkF|AgJm@`D|AtFdGxDfMhCjDrEdWUhI`G~HzBvEX~KjIl@vB`EEpCcIjEyAjHn@hHhAlDeB~MjCzG`AKj@cJfCqC^eEzBeDzCrApBdHvUlOnB`HhC}@bCcDbDgB~EBlBjB|ChJhHpDzFlNlHe@zIwGxCm@rDhBn@xCdCpEF{@qCwL_HkG{AgFiEoBkFeFo@gAMwCr@o@vC~B~ISxMvC|@mAbGwTbDiB~BlA~CfEdLnH|DnKhLvObDtBzVbFrLGbMaBhHdC|DvE|DtBfZE~MpAl_@QxFp^fCjx@s@~B_T|[y@Vt@tBNu@cAs@gE|IgPgDsKdN{MeBgLzFuNyC}BfD_CtTwIxJuPKMiEwBgBa@gB_@oGeAv@cC}BuBtD",</t>
  </si>
  <si>
    <t xml:space="preserve">            "resource_state": 2</t>
  </si>
  <si>
    <t xml:space="preserve">        "trainer": false,</t>
  </si>
  <si>
    <t xml:space="preserve">        "commute": false,</t>
  </si>
  <si>
    <t xml:space="preserve">        "manual": false,</t>
  </si>
  <si>
    <t xml:space="preserve">        "private": false,</t>
  </si>
  <si>
    <t xml:space="preserve">        "visibility": "everyone",</t>
  </si>
  <si>
    <t xml:space="preserve">        "flagged": false,</t>
  </si>
  <si>
    <t xml:space="preserve">        "gear_id": null,</t>
  </si>
  <si>
    <t xml:space="preserve">        "from_accepted_tag": false,</t>
  </si>
  <si>
    <t xml:space="preserve">        "upload_id_str": "3872409540",</t>
  </si>
  <si>
    <t xml:space="preserve">        "average_speed": 6.902,</t>
  </si>
  <si>
    <t xml:space="preserve">        "max_speed": 21.2,</t>
  </si>
  <si>
    <t xml:space="preserve">        "average_cadence": 73.4,</t>
  </si>
  <si>
    <t xml:space="preserve">        "average_temp": 17,</t>
  </si>
  <si>
    <t xml:space="preserve">        "average_watts": 181.7,</t>
  </si>
  <si>
    <t xml:space="preserve">        "weighted_average_watts": 220,</t>
  </si>
  <si>
    <t xml:space="preserve">        "kilojoules": 1411.8,</t>
  </si>
  <si>
    <t xml:space="preserve">        "device_watts": true,</t>
  </si>
  <si>
    <t xml:space="preserve">        "has_heartrate": true,</t>
  </si>
  <si>
    <t xml:space="preserve">        "average_heartrate": 151.0,</t>
  </si>
  <si>
    <t xml:space="preserve">        "max_heartrate": 184.0,</t>
  </si>
  <si>
    <t xml:space="preserve">        "heartrate_opt_out": false,</t>
  </si>
  <si>
    <t xml:space="preserve">        "display_hide_heartrate_option": true,</t>
  </si>
  <si>
    <t xml:space="preserve">        "max_watts": 601,</t>
  </si>
  <si>
    <t xml:space="preserve">        "elev_high": 731.4,</t>
  </si>
  <si>
    <t xml:space="preserve">        "elev_low": 152.2,</t>
  </si>
  <si>
    <t xml:space="preserve">        "pr_count": 6,</t>
  </si>
  <si>
    <t xml:space="preserve">        "total_photo_count": 4,</t>
  </si>
  <si>
    <t xml:space="preserve">        "has_kudoed": false,</t>
  </si>
  <si>
    <t xml:space="preserve">        "suffer_score": 162.0</t>
  </si>
  <si>
    <t xml:space="preserve">    },</t>
  </si>
  <si>
    <t xml:space="preserve">        "name": "Corsetta leggera con(a tutti gli effetti) le scarpe nuove 👠 ",</t>
  </si>
  <si>
    <t xml:space="preserve">        "distance": 12138.6,</t>
  </si>
  <si>
    <t xml:space="preserve">        "moving_time": 3792,</t>
  </si>
  <si>
    <t xml:space="preserve">        "elapsed_time": 3796,</t>
  </si>
  <si>
    <t xml:space="preserve">        "total_elevation_gain": 313.8,</t>
  </si>
  <si>
    <t xml:space="preserve">        "type": "Run",</t>
  </si>
  <si>
    <t xml:space="preserve">        "workout_type": 0,</t>
  </si>
  <si>
    <t xml:space="preserve">        "id": 3621819452,</t>
  </si>
  <si>
    <t xml:space="preserve">        "external_id": "garmin_push_5096492045",</t>
  </si>
  <si>
    <t xml:space="preserve">        "upload_id": 3866477755,</t>
  </si>
  <si>
    <t xml:space="preserve">        "start_date": "2020-06-16T04:11:46Z",</t>
  </si>
  <si>
    <t xml:space="preserve">        "start_date_local": "2020-06-16T06:11:46Z",</t>
  </si>
  <si>
    <t xml:space="preserve">        "start_latitude": 45.570637,</t>
  </si>
  <si>
    <t xml:space="preserve">        "start_longitude": 10.875427,</t>
  </si>
  <si>
    <t xml:space="preserve">        "achievement_count": 3,</t>
  </si>
  <si>
    <t xml:space="preserve">        "kudos_count": 27,</t>
  </si>
  <si>
    <t xml:space="preserve">        "comment_count": 0,</t>
  </si>
  <si>
    <t xml:space="preserve">            "id": "a3621819452",</t>
  </si>
  <si>
    <t xml:space="preserve">            "summary_polyline": "mocuGkbkaAsAIuAF{HGmFTaF^vqE_{@HaBDYtBB^ENKZy@?U]}C@g@ZiB?WCO@wB]qGIq@BIdAIzBg@fFy@hBi@`CQ~@?lAJrDUrFCnDZhGNl@a@f@q@dAi@`@g@`@qADg@d@iAr@CrAl@d@`@\\FXSRm@Tw@RoA^[^IbDOv@b@`ARpAf@hA@b@H`Ar@xAPt@P`@RN\\Id@FTvAdCV^`CbBBEMiBW_BQg@m@qA_@qASeA@uADc@Ca@Vw@@e@Eu@]qA@qCBIh@GROVuAH_AFgB~AsBlAgC`@UvALvAClBeBdA}CbAuFPk@m@@cAZm@b@a@l@gBZmAj@k@LcBQwDoA_C_@o@GYKUY]u@]]MWk@w@w@k@}@a@KMmASo@Ao@UaBSqBcA{AMsA]o@k@CQBi@Io@YWWGuBQGGDuBJg@`@oA?e@mB}BYCOLSMM@QBAH^QD@kCh@yBp@e@Ak@OcBMeAEiFs@k@?c@XYrDB~ABVx@`BL|Bf@jCVn@Pt@n@r@BREb@Hj@R\\lAtADVAf@JdAMbB_AdCUb@WRw@ZyAZ}@r@SDiEc@oAZqBIkAOW?MFUzAw@~@c@|@@^D^@tAQl@Ef@Hh@n@jAALOFS?s@Y}BmAkBe@q@}@_@UUW]m@K_@B}@?KEAU~@]x@@z@IfA?tBQfBDnAh@hGLx@d@`EENoDxAk@Pe@J]QO]YoCMm@]o@Fy@BCJaAHg@?]Ka@YOWBIDM^M|@e@jCc@|AEv@?hBUzAa@|AcAtBc@hAu@b@]Da@T{@dBkAhA_Bn@cFoAaDm@KLW?SH@Fi@@@PLLGHEZGRBJC\\n@KfADh@Kb@@fATZRbAXfA@VNFLdAAb@HTKZm@Nc@p@cALMXBC@@^VFCVHJFl@J`@x@KPHn@vC@b@FZdAzBPf@?l@Y\\iCPQHGrAFJz@^^b@dAvBz@hC@RMv@Ad@Qt@Jb@EpAHlAhAO|@AFM?s@Js@JQRGdAXhBbBl@t@zBxBZN`Az@b@Vl@PlAt@V\\\\XHBHEZw@XaB@[Ig@Sk@Io@MsCDo@Qw@w@uA]_@YYkAq@cAyAe@e@aCqAOPUp@w@|APd@p@t@\\n@h@vCZn@",</t>
  </si>
  <si>
    <t xml:space="preserve">        "upload_id_str": "3866477755",</t>
  </si>
  <si>
    <t xml:space="preserve">        "average_speed": 3.201,</t>
  </si>
  <si>
    <t xml:space="preserve">        "max_speed": 14.8,</t>
  </si>
  <si>
    <t xml:space="preserve">        "average_temp": 19,</t>
  </si>
  <si>
    <t xml:space="preserve">        "average_heartrate": 149.4,</t>
  </si>
  <si>
    <t xml:space="preserve">        "max_heartrate": 176.0,</t>
  </si>
  <si>
    <t xml:space="preserve">        "elev_high": 283.2,</t>
  </si>
  <si>
    <t xml:space="preserve">        "elev_low": 159.6,</t>
  </si>
  <si>
    <t xml:space="preserve">        "pr_count": 1,</t>
  </si>
  <si>
    <t xml:space="preserve">        "total_photo_count": 0,</t>
  </si>
  <si>
    <t xml:space="preserve">        "suffer_score": 56.0</t>
  </si>
  <si>
    <t xml:space="preserve">        "name": "Recovery monday",</t>
  </si>
  <si>
    <t xml:space="preserve">        "distance": 29856.4,</t>
  </si>
  <si>
    <t xml:space="preserve">        "moving_time": 4027,</t>
  </si>
  <si>
    <t xml:space="preserve">        "elapsed_time": 4027,</t>
  </si>
  <si>
    <t xml:space="preserve">        "total_elevation_gain": 234.0,</t>
  </si>
  <si>
    <t xml:space="preserve">        "id": 3617037382,</t>
  </si>
  <si>
    <t xml:space="preserve">        "external_id": "garmin_push_5091757779",</t>
  </si>
  <si>
    <t xml:space="preserve">        "upload_id": 3861369545,</t>
  </si>
  <si>
    <t xml:space="preserve">        "start_date": "2020-06-15T05:22:16Z",</t>
  </si>
  <si>
    <t xml:space="preserve">        "start_date_local": "2020-06-15T07:22:16Z",</t>
  </si>
  <si>
    <t xml:space="preserve">        "start_latitude": 45.541339,</t>
  </si>
  <si>
    <t xml:space="preserve">        "start_longitude": 10.881557,</t>
  </si>
  <si>
    <t xml:space="preserve">        "achievement_count": 0,</t>
  </si>
  <si>
    <t xml:space="preserve">        "kudos_count": 33,</t>
  </si>
  <si>
    <t xml:space="preserve">            "id": "a3617037382",</t>
  </si>
  <si>
    <t xml:space="preserve">            "summary_polyline": "ix}tGuhlaA@]c@q@k@}Cs@cAm@g@YB]\\a@UgAOMUI_ABcEG_C@e@Pe@|DOnDFjNOfKF~@IhD}@fCJzBb@xAh@pBnAtBrB`E|A`AdApB~EhAtAff@tY|BzA\\r@Hf@@`AcBtKUjE?fDzApVtAvPpDpQn@fFRdE?|Cg@`LAnChD~]JrCeA`s@]~[ErAQnAHxA{@jPG`@]fAR|@NrCVdAj@jAdA|@bLxFpAhCj@zC`@~V?`EYhF{@dGWrCE`FH|BQrAXfAH|@z@rNz@`TCv@UdAJ\\|@Kr@@dMjBhF`C~I|EtA`@zAPfCGxBi@pGoCtCmBfD}CdF}G|BkCdImHvAaB|BgDnMiTXQt@DVKzEmEnB_C~HcLrMgThBgCxOgPlZc]hFgJzF{GjAmB`A_Cv@iELiAEcA}AwGi@aFc@cNXaBq@yCMuAKuJ?iGXwNLqBvAeMZuAnAkCRiBGqQiB}OUqDRcAdDsFr@gBbB_@pCcA~@w@b@aARoAFiFWaHg@eIa@wL}AwEeAkF}@iI{B}KgC_RUqC^aIaGeQ_AsDqAeGoBkEkB_COe@@i@lAyF`AqCBc@EMWEiDfD_@KsAkEsDaNYkBK{AIWcCVg@GgD_BgD{@kKMy@mBa@_@eBq@s@}A[sACe@HWbAa@Dg@S[_En@kJb@k@Xy@rAs@j@I`@Hd@tAbCt@bBnAhDLp@?\\Sx@OLoD~B}@bAsFtMKr@J^PTjElDt@tAnBbBp@hABb@I`AgA`I{@tDa@x@c@HeAGkBq@WJg@n@qLtY_H|Si@zAQRSE_@_@oFoHyAyAmAg@_C?cAYeJiIyCyBaD}Eg@_@u@iAqCeBsCw@kASy@@_E~@_CnBq@Xk@h@qDtBqBnB{@`@sAy@Q_@K}@_@UuIMwCqCo@eAM?OPOz@cCtFSZUJ}Ey@{CyAsCg@uFcEgCcCwCmAW]@uAz@yFd@gA`A}@FYGW{@a@_CWoA_AsBKuBo@gAi@aDNi@L[j@w@vC[Zc@EsA}@{AUcBhFmAf@u@|@[P}@DmKi@qKXsFAyN|CyAJ}@`@cCxAiCd@kAKJbFI`@g@v@GXBrJONoB\\_NlAiLm@_Cm@sAo@wMwLSGKLHbAhAlD|EbIpAvAnCf@rCvA`LfDhENnBl@fBFnDWfABXKAm@NYtA`@p@e@zAlBj@~Cb@l@",</t>
  </si>
  <si>
    <t xml:space="preserve">        "upload_id_str": "3861369545",</t>
  </si>
  <si>
    <t xml:space="preserve">        "average_speed": 7.414,</t>
  </si>
  <si>
    <t xml:space="preserve">        "max_speed": 15.3,</t>
  </si>
  <si>
    <t xml:space="preserve">        "average_cadence": 78.5,</t>
  </si>
  <si>
    <t xml:space="preserve">        "average_temp": 18,</t>
  </si>
  <si>
    <t xml:space="preserve">        "average_watts": 136.5,</t>
  </si>
  <si>
    <t xml:space="preserve">        "weighted_average_watts": 151,</t>
  </si>
  <si>
    <t xml:space="preserve">        "kilojoules": 549.7,</t>
  </si>
  <si>
    <t xml:space="preserve">        "average_heartrate": 130.4,</t>
  </si>
  <si>
    <t xml:space="preserve">        "max_heartrate": 149.0,</t>
  </si>
  <si>
    <t xml:space="preserve">        "max_watts": 576,</t>
  </si>
  <si>
    <t xml:space="preserve">        "elev_high": 206.0,</t>
  </si>
  <si>
    <t xml:space="preserve">        "elev_low": 80.8,</t>
  </si>
  <si>
    <t xml:space="preserve">        "pr_count": 0,</t>
  </si>
  <si>
    <t xml:space="preserve">        "suffer_score": 23.0</t>
  </si>
  <si>
    <t xml:space="preserve">        "name": "Portiamo a spasso il nuovo giocattolo 🕹️",</t>
  </si>
  <si>
    <t xml:space="preserve">        "distance": 83069.3,</t>
  </si>
  <si>
    <t xml:space="preserve">        "moving_time": 15624,</t>
  </si>
  <si>
    <t xml:space="preserve">        "elapsed_time": 16566,</t>
  </si>
  <si>
    <t xml:space="preserve">        "total_elevation_gain": 1886.0,</t>
  </si>
  <si>
    <t xml:space="preserve">        "id": 3612627967,</t>
  </si>
  <si>
    <t xml:space="preserve">        "external_id": "garmin_push_5087612503",</t>
  </si>
  <si>
    <t xml:space="preserve">        "upload_id": 3856664480,</t>
  </si>
  <si>
    <t xml:space="preserve">        "start_date": "2020-06-14T06:25:06Z",</t>
  </si>
  <si>
    <t xml:space="preserve">        "start_date_local": "2020-06-14T08:25:06Z",</t>
  </si>
  <si>
    <t xml:space="preserve">        "start_latitude": 45.541427,</t>
  </si>
  <si>
    <t xml:space="preserve">        "start_longitude": 10.881457,</t>
  </si>
  <si>
    <t xml:space="preserve">        "achievement_count": 10,</t>
  </si>
  <si>
    <t xml:space="preserve">        "kudos_count": 48,</t>
  </si>
  <si>
    <t xml:space="preserve">        "athlete_count": 2,</t>
  </si>
  <si>
    <t xml:space="preserve">            "id": "a3612627967",</t>
  </si>
  <si>
    <t xml:space="preserve">            "summary_polyline": "{x}tGahlaAkCcImEw@h@ub@p]gIja@NzGuJxDtAlCcFnYmAiDgk@lN`CvLeEmEaK`Ae]nSIJkPhEYrF{Opo@mBbc@gSfC_GjGwARcDrWoBhFeTth@sf@n^yj@lJeYbRyV{CqNjAoDvQoK~BsHxCLH_DgDcEsCaZ\\mDpD~BfBaBmYcQs@mEmHwD~Ew`@|HsEvDdFfAeMnZiBvAqAg@eNl^zApGwGrGlA}GyAiGvG__@_BqUwSs@}DiR}Dqi@FwHcBzA}AoCoB_GpKuTAgDgEoFzJ_JoMiLnFgSuG}B`EwGT_PlM]vBxDfFe\\g@mEbJmQoRmC}MaMwDiKhFmCmJcEoA_CmFvD}CHsD}NiFpNgKk@mM{PeHsRhBvG_KiJaIxIwVpFsDwCX|I}VnHqB~BiFtTkGiTo@aGoEfPG|FiH_@}ArHqC}CuFfAgMiN}EjDaFUoDgMhBka@lVaN|So\\~[_bA`I}RoGek@vQag@n[yEaVmAe^_NuRi@gEaHaGrEn@n@aIiBeFdDxBhExMbKdB`EwH_FzBkAaHxChAlHcL|AzN|H`DvGkBXmOjC{Lr@tNdHrJh@wJxF_GeBeMtDyReHg\\fQvEkAiSv@{LpInE_BvB|BaGwByGfGy@fEvEvG`@xCwG}@{GfA_LuC_CzBa@`E`CH`MhQq@zDlJ|AqHtKmByAqG~GhCdCfJyA_UtJtYnObWrAd@eA_EhHfHx@jFVsGaKyP`X~YjLtF|C`HNlGpAwFdBKnOvObFiJlI~LvE@V{CrNb@AjSvCn@ryAwEeEzPuGdCwGdReG[|A|CoFy@iFxAy@zA~DpAvClDx@~OpGxA`e@oHlXlClFxDja@sE`EjDxCxK`MhEbAzOzE~@nA_E`IjLw@{E`BdBzDhOuCpQdA`I`DvDjNbEzTsAh[hEyAKeBdPvA~L|Yh[mEqC_JnEqHhIgDzMuIl@HpGEcGuDu@EvOkD~B_X`AsAbMsC{FwFvAqCjGuCrXEhCzDjCiHbB_ExGJ~CsCc@mGdG}S}FkHrRcItIql@fDiTgWyAoEz@iFeI{BUkEiIiGqMD_FcPaHkAaO~CkLwAqBuCmPjAhB`KoJ`E{A~ErApEnDWoClD~B|@qCzDhDlAwBdCv@nOmBhj@hC`H_AfIfB}EbA`@fJvS{D{BwCpDlC`JwQ{RyFpN}C]}AhKcCtBsMsF}VfDcH`]mBzBvKrDwDp_@~NxVoLyCoEpB`AxGcAnRjBnDcDpAMlHtKIn@gDfAtSnDt@h@xOfJtBbA|TnVzAs@t]nEfJyD~MoHzAmDvFqBdHLbKwYhAwBdF_FmAmG~IyYKo@`]eCTgG`VkIcA_CjD",</t>
  </si>
  <si>
    <t xml:space="preserve">        "upload_id_str": "3856664480",</t>
  </si>
  <si>
    <t xml:space="preserve">        "average_speed": 5.317,</t>
  </si>
  <si>
    <t xml:space="preserve">        "average_temp": 21,</t>
  </si>
  <si>
    <t xml:space="preserve">        "average_watts": 116.4,</t>
  </si>
  <si>
    <t xml:space="preserve">        "kilojoules": 1818.3,</t>
  </si>
  <si>
    <t xml:space="preserve">        "device_watts": false,</t>
  </si>
  <si>
    <t xml:space="preserve">        "average_heartrate": 131.2,</t>
  </si>
  <si>
    <t xml:space="preserve">        "max_heartrate": 163.0,</t>
  </si>
  <si>
    <t xml:space="preserve">        "elev_high": 612.6,</t>
  </si>
  <si>
    <t xml:space="preserve">        "elev_low": 74.0,</t>
  </si>
  <si>
    <t xml:space="preserve">        "pr_count": 3,</t>
  </si>
  <si>
    <t xml:space="preserve">        "total_photo_count": 7,</t>
  </si>
  <si>
    <t xml:space="preserve">        "suffer_score": 134.0</t>
  </si>
  <si>
    <t xml:space="preserve">        "name": "Peccato non aver fotografato il panino prima del Fedaia 🥪",</t>
  </si>
  <si>
    <t xml:space="preserve">        "distance": 170091.0,</t>
  </si>
  <si>
    <t xml:space="preserve">        "moving_time": 26181,</t>
  </si>
  <si>
    <t xml:space="preserve">        "elapsed_time": 29856,</t>
  </si>
  <si>
    <t xml:space="preserve">        "total_elevation_gain": 4617.3,</t>
  </si>
  <si>
    <t xml:space="preserve">        "id": 3609871869,</t>
  </si>
  <si>
    <t xml:space="preserve">        "external_id": "garmin_push_5084895023",</t>
  </si>
  <si>
    <t xml:space="preserve">        "upload_id": 3853714107,</t>
  </si>
  <si>
    <t xml:space="preserve">        "start_date": "2020-06-13T07:27:17Z",</t>
  </si>
  <si>
    <t xml:space="preserve">        "start_date_local": "2020-06-13T09:27:17Z",</t>
  </si>
  <si>
    <t xml:space="preserve">        "start_latitude": 46.310444,</t>
  </si>
  <si>
    <t xml:space="preserve">        "start_longitude": 11.608845,</t>
  </si>
  <si>
    <t xml:space="preserve">        "achievement_count": 32,</t>
  </si>
  <si>
    <t xml:space="preserve">        "kudos_count": 54,</t>
  </si>
  <si>
    <t xml:space="preserve">        "comment_count": 7,</t>
  </si>
  <si>
    <t xml:space="preserve">            "id": "a3609871869",</t>
  </si>
  <si>
    <t xml:space="preserve">            "summary_polyline": "g_tyGgjzeAqMqmEaHeo@kKzKr@oV_GxJAgKxYyeArKk_AoM}f@rLzBpOgc@gD}p@rLkTlIatA|Z{k@xAe{@}b@i_AySigAbCoYoy@}}@uDs~@mJa]aJGkm@w~@ux@e^kJvLw@kg@`PgJlAwYsJaFaBs|@_WkxBhSfb@_ZqnAsd@ie@hMyF_c@cG}c@db@fMaYiFj@tDgW`Zg^cNog@tY`YkGiNdDsGmMse@yQo]q@os@q\\mvAdKytBgGqiC{Fes@vKgk@rKgVlFnDxi@ohAwBoI_fAem@ig@sGgHeSe_@aPk`Aw}AkLzAdBjIeK}JaZ_s@DwQ}r@iw@cJ}[kAtOiQ`RgTlBmmA`z@owAr}AjAcWyFd@zIsKcKO`BwI{Xrs@dHmd@qVdQ_QfYiVcO{FbSyOtBbLmFjIm[jZjHjGyh@pUeIKmLyRkOzLaY{NgRqb@gIhNqq@ee@{p@y|@rJcFmAlCsKgY_BbB|P{FwJoUxBRkr@iFxc@kJvLw[uZyYfCvCgOkGZxToN{MwLxPce@~Lyw@mFtBmAcT}[dOmOkXoKMdGwGeDgD~UsAkHsNe\\kv@{cAcGmSgh@yPoH[oVeKj@_CeDcMwz@g\\ir@_@aSsLxFzEdP[jQlHnEgH`VhMdSvAxVkBla@yLlXlG|FnBb^oNltBvQf|C`CdIfHlE_LdKrBr[kD}C~CpVcGlKjKht@uFzVRjIjM{MyCdO`a@nn@oH_f@z[lk@?ke@l_Afw@vJa@ab@bA~k@fIoKhMlo@}J{FzGbPmDaDfJ`HdCjA}NrDdNoDzH`q@rj@iBzHzWzVfJ~j@iCar@hMv\\jD|g@xE{m@b@rc@~FoIc@vNfXkl@bWHtT{v@pp@cQ~OoRlj@xAjo@nf@nE~_@_GyFjAfTvN|z@rR|WnJ~kBvGmCbIn[uCdOpJZ_HfVyNrFaAtcAcVxz@_}AfB{q@p`@xDvYgSwEcE|_@vLjYaAfN{XreAgUpSgJle@m_@fyCtDx]pR~_@vAh^tBo_@jBbh@vD_p@hPlmB~Rlu@sKoE_BpV~GrChFvg@eXzkAa^ff@dRa[yaAbd@w[nj@WtXcLhYb@p{@|Q~fApUzw@zm@nxAvOdQfSvhAfQvOp`BzWnpAdoAznChl@n_@zf@|PCfOrQ|r@gLpw@xg@]fOjXx[btAtiA`Tzn@po@nn@jD`^|a@px@fiAfnAfr@xRzLbPhw@{CfEee@{N_T|Ayd@pB~K",</t>
  </si>
  <si>
    <t xml:space="preserve">        "upload_id_str": "3853714107",</t>
  </si>
  <si>
    <t xml:space="preserve">        "average_speed": 6.497,</t>
  </si>
  <si>
    <t xml:space="preserve">        "max_speed": 21.6,</t>
  </si>
  <si>
    <t xml:space="preserve">        "average_cadence": 70.0,</t>
  </si>
  <si>
    <t xml:space="preserve">        "average_watts": 174.6,</t>
  </si>
  <si>
    <t xml:space="preserve">        "weighted_average_watts": 200,</t>
  </si>
  <si>
    <t xml:space="preserve">        "kilojoules": 4570.8,</t>
  </si>
  <si>
    <t xml:space="preserve">        "average_heartrate": 157.7,</t>
  </si>
  <si>
    <t xml:space="preserve">        "max_heartrate": 187.0,</t>
  </si>
  <si>
    <t xml:space="preserve">        "max_watts": 634,</t>
  </si>
  <si>
    <t xml:space="preserve">        "elev_high": 2225.9,</t>
  </si>
  <si>
    <t xml:space="preserve">        "elev_low": 767.3,</t>
  </si>
  <si>
    <t xml:space="preserve">        "pr_count": 17,</t>
  </si>
  <si>
    <t xml:space="preserve">        "total_photo_count": 11,</t>
  </si>
  <si>
    <t xml:space="preserve">        "suffer_score": 703.0</t>
  </si>
  <si>
    <t xml:space="preserve">        "name": "Gira la ruota",</t>
  </si>
  <si>
    <t xml:space="preserve">        "distance": 30301.0,</t>
  </si>
  <si>
    <t xml:space="preserve">        "moving_time": 6025,</t>
  </si>
  <si>
    <t xml:space="preserve">        "elapsed_time": 6217,</t>
  </si>
  <si>
    <t xml:space="preserve">        "total_elevation_gain": 651.0,</t>
  </si>
  <si>
    <t xml:space="preserve">        "id": 3601264617,</t>
  </si>
  <si>
    <t xml:space="preserve">        "external_id": "garmin_push_5076347794",</t>
  </si>
  <si>
    <t xml:space="preserve">        "upload_id": 3844571389,</t>
  </si>
  <si>
    <t xml:space="preserve">        "start_date": "2020-06-12T04:38:46Z",</t>
  </si>
  <si>
    <t xml:space="preserve">        "start_date_local": "2020-06-12T06:38:46Z",</t>
  </si>
  <si>
    <t xml:space="preserve">        "start_latitude": 45.541347,</t>
  </si>
  <si>
    <t xml:space="preserve">        "start_longitude": 10.881678,</t>
  </si>
  <si>
    <t xml:space="preserve">        "achievement_count": 2,</t>
  </si>
  <si>
    <t xml:space="preserve">        "kudos_count": 35,</t>
  </si>
  <si>
    <t xml:space="preserve">        "comment_count": 3,</t>
  </si>
  <si>
    <t xml:space="preserve">            "id": "a3601264617",</t>
  </si>
  <si>
    <t xml:space="preserve">            "summary_polyline": "kx}tGmilaAAh@JZ|B{E`CxB`@Er@g@BdEf@hDqAnEa@hDJxAfBd@~GrJ`KjJjBvDpApHjAvDP?d@aCvAiAd@LrA{Bb@bDxBn@Dd@sAtBkDpHX~BCrCe@tAeA`AEr@hAfBrClCbFtAbDvBlBdCRn@IdChBdAzAtEU~BXxCaAl@XfEtAP`GpEx@pC|AnCtFrNxAzF_@UJrAKfAgBbGm@jDyBbFGzCcBqAi@J?`AxAbBBn@qA?}AiB_@RL`AfDvHgBn_@Tx@fB`CnAhHiAtAi@Ko@w@WJg@hCyAg@sAbEYViCg@Fp@gChBaBvBkKlJaDdDaBnCuBl@sBhCoDrADdBZn@XN`A[lBhBvBhAf@Ed@i@XxAbAfAlEh@hAxD`BrAzGnB`DfB`Fa@vGqDzM`@nG}DhAd@tFvHzAb@vAc@|@cBnAuOlDkKTNj@dCj@fAfAaA`C@bBe@~LEwApKLf@vAAjIkHhEwIxCk@`EqDlFwOdBaLtCiOn@cPAuBg@qFV}BoBuBpDr@ROr@eJmCkCyCaGcDoIgAyGuKqDUuD`@wLz@eIP}GpCiNWa@gEmBCaCO_@{JoDdGyXlCsM`BeLo@o@aJgEcDeDaC_A_CuCiB_@oAy@gBsCaC}MkBaE_IaIaDcCvBcJgA_BgCwB_@{Bf@gCfCgGl@s@Bi@[D]tAoCxFsALkIiCqCg@iKsIaDeBCaAx@{FXgAp@o@V@tBbDjC|Am@wEo@{Aq@oDK}BP{Ag@aDDsCq@gC_@aEm@kCo@eJ}CyAqD~BgBh@{HN}R`ByE_@_Bs@e@y@oH}EoEwBqFuGyEgDyCsAgAmB}De@cEoAoHaDeCuAu@h@{BUc@zAqIk@aGiBeAwAsBwAwEc@c@BeE`GgBnAyDMuEbCmEaCwGa@oC\\Y`@{@tEyCpK[H{@}@oB^gA|Cq@TuA]oB|BdBxD@lBt@b@T|@hAfJs@jABTdIaEhEn@lIaBNLD`B`CXfBjAjDpItAx@h@S`BeFhDiAzAkAjAeBbAd@h@zEf@z@hAe@pDeGN\\C`A_BzJ@x@^fEpCbCBm@mAwAK}AtB_Kz@k@zDv@DhIgBpYn@lA}EvAwD]_@RB^`@ZpD|AfMtClBwAhB_CxAu@zBoEv@iCXaFxAcHTa@^HPf@K~Bb@jH]lEPrDf@|AvDYvEeCdPaDxFELd@AzFg@|SgCTsAdIyBfFSt@Dt@g@bAy@?g@^YYy@x@mCcC{A|C_@P",</t>
  </si>
  <si>
    <t xml:space="preserve">        "upload_id_str": "3844571389",</t>
  </si>
  <si>
    <t xml:space="preserve">        "average_speed": 5.029,</t>
  </si>
  <si>
    <t xml:space="preserve">        "max_speed": 14.9,</t>
  </si>
  <si>
    <t xml:space="preserve">        "average_temp": 15,</t>
  </si>
  <si>
    <t xml:space="preserve">        "average_watts": 102.3,</t>
  </si>
  <si>
    <t xml:space="preserve">        "kilojoules": 616.4,</t>
  </si>
  <si>
    <t xml:space="preserve">        "average_heartrate": 132.7,</t>
  </si>
  <si>
    <t xml:space="preserve">        "max_heartrate": 173.0,</t>
  </si>
  <si>
    <t xml:space="preserve">        "elev_high": 396.8,</t>
  </si>
  <si>
    <t xml:space="preserve">        "elev_low": 91.2,</t>
  </si>
  <si>
    <t xml:space="preserve">        "total_photo_count": 1,</t>
  </si>
  <si>
    <t xml:space="preserve">        "suffer_score": 51.0</t>
  </si>
  <si>
    <t xml:space="preserve">        "name": "Sto iniziando a svegliarmi 🐡",</t>
  </si>
  <si>
    <t xml:space="preserve">        "distance": 31061.6,</t>
  </si>
  <si>
    <t xml:space="preserve">        "moving_time": 6854,</t>
  </si>
  <si>
    <t xml:space="preserve">        "elapsed_time": 7527,</t>
  </si>
  <si>
    <t xml:space="preserve">        "total_elevation_gain": 1004.0,</t>
  </si>
  <si>
    <t xml:space="preserve">        "id": 3596343072,</t>
  </si>
  <si>
    <t xml:space="preserve">        "external_id": "garmin_push_5071482591",</t>
  </si>
  <si>
    <t xml:space="preserve">        "upload_id": 3839381000,</t>
  </si>
  <si>
    <t xml:space="preserve">        "start_date": "2020-06-11T04:43:09Z",</t>
  </si>
  <si>
    <t xml:space="preserve">        "start_date_local": "2020-06-11T06:43:09Z",</t>
  </si>
  <si>
    <t xml:space="preserve">        "start_latitude": 45.541036,</t>
  </si>
  <si>
    <t xml:space="preserve">        "start_longitude": 10.881607,</t>
  </si>
  <si>
    <t xml:space="preserve">        "achievement_count": 8,</t>
  </si>
  <si>
    <t xml:space="preserve">        "kudos_count": 32,</t>
  </si>
  <si>
    <t xml:space="preserve">            "id": "a3596343072",</t>
  </si>
  <si>
    <t xml:space="preserve">            "summary_polyline": "mv}tG_ilaArAsDnB|BrA]B`El@dEiA~FSvDtCzAzFdI~LrMv@jBf@xD|AlGVAh@iCdBk@xAyBh@zCfB^Xt@yAxBkAfDeBbCiPxFkTtBiChAwBvDqNbFDg@OiB{@eCkA~Ay@ZqBcCyDkCwE}AHtBi@~ARrC{@zG|CfCx@~B}ChBqApBKfAz@|Cb@jDnFpKXvAcCfCuEtAy@vKgBgAyAQ{Cr@uCDaEiA_FmDkBkEsDqF{BqBiEqBMcC_@uAwAiA{AkC{A_A{Eq@gDRoDjA_Cg@cCd@{FgCoBwBgDlAeFuAkEeHkDuCqBq@iCuDoD{BiFm@_D{CqDwBqAoCoAwJoDwEyHyH}CKeCxAgF_FcCw@oBA{DmBlEjFpDjC|AdC~@r@pArClDbB~@~AQLiGcBs@_ByEiBmD\\e@kCg@a@kFsBuBBoBqByAAu@oBq@o@mEoAcFJyAgC{FcBiAuAAcB^iEc@eByAuAkGc@aAgEmDqCqCMqAn@w@~ByAnAi@zAy@\\kAdB?|@`AtApCjBdCfDzCrCpCdB|ClFxBtBvD`G_EcGiBwAyCoF{CaBs@oAgGiGyA{@cBqBSo@l@kArBqAd@{AnBuBTq@GYwCRmAw@k@oAy@}FmCkDsIIkE_@GaDe@qCeBcDkDQkEj@qJeEqG|AcD]cFqBuGJ}Bo@yA}A}GkC{Du@oEKwDcBpCuAtAMrEr@rNRdDn@rD}@dF_@eDsBsCFbAm@~BBpDzA`LKdGgBdI^|I{@t@rBj@nCRjCGbGfA~@fA`FhCkCvCa@UjGbBd@jAjAr@~AxAnIg@bGz@rBdA`@~E}ApCb@zBnBjAtE|FR`BpAj@tBo@fGzAlBhFjBt@|AjGZfFfA~@hC`Cz@|A`BdCYfFdCf@zBXVrD?`Cp@bBdA`@|@nAJhD`Bn@t@qAqBgDeBeFkIuCyAkFgHAk@g@CvExBzE`AzFhF`AArBmArBJtChDdElD~C`E|B`@xA{@`BkEFgAWkEzA`Cn@L`@w@ZyDx@mAlDQ|S_G^f@}@l@xHh@lFcAzMpAzEaCpBmBrAcCn@mFdMaEZ_@\\}BdDrCdFvAxAdAjChDvCBrKgG`@u@MyAJMvBfAz@nALIE{CkAgCwAyABSrEzAhCjCq@wDq@oAtClBJW[k@f@HlAjBrB~FOoESeCxCnG[`BsAxAoCzG{@lAbEeInBmBsAtAuC`Hk@p@EPTCbFsFoDrIqB`E|EcDnGsGzBuCxA_EfCSf@mFD_Hh@sFBmDX]hC`@lA`BhA~D",</t>
  </si>
  <si>
    <t xml:space="preserve">        "upload_id_str": "3839381000",</t>
  </si>
  <si>
    <t xml:space="preserve">        "average_speed": 4.532,</t>
  </si>
  <si>
    <t xml:space="preserve">        "average_temp": 11,</t>
  </si>
  <si>
    <t xml:space="preserve">        "average_watts": 118.7,</t>
  </si>
  <si>
    <t xml:space="preserve">        "kilojoules": 813.7,</t>
  </si>
  <si>
    <t xml:space="preserve">        "average_heartrate": 146.8,</t>
  </si>
  <si>
    <t xml:space="preserve">        "max_heartrate": 186.0,</t>
  </si>
  <si>
    <t xml:space="preserve">        "elev_high": 941.6,</t>
  </si>
  <si>
    <t xml:space="preserve">        "elev_low": 185.0,</t>
  </si>
  <si>
    <t xml:space="preserve">        "pr_count": 2,</t>
  </si>
  <si>
    <t xml:space="preserve">        "total_photo_count": 3,</t>
  </si>
  <si>
    <t xml:space="preserve">        "name": "Dai che arriva il sole 🌞 ",</t>
  </si>
  <si>
    <t xml:space="preserve">        "distance": 22592.3,</t>
  </si>
  <si>
    <t xml:space="preserve">        "moving_time": 4288,</t>
  </si>
  <si>
    <t xml:space="preserve">        "elapsed_time": 4392,</t>
  </si>
  <si>
    <t xml:space="preserve">        "total_elevation_gain": 582.0,</t>
  </si>
  <si>
    <t xml:space="preserve">        "id": 3591509514,</t>
  </si>
  <si>
    <t xml:space="preserve">        "external_id": "garmin_push_5066701358",</t>
  </si>
  <si>
    <t xml:space="preserve">        "upload_id": 3834292177,</t>
  </si>
  <si>
    <t xml:space="preserve">        "start_date": "2020-06-10T05:25:44Z",</t>
  </si>
  <si>
    <t xml:space="preserve">        "start_date_local": "2020-06-10T07:25:44Z",</t>
  </si>
  <si>
    <t xml:space="preserve">        "start_latitude": 45.540938,</t>
  </si>
  <si>
    <t xml:space="preserve">        "start_longitude": 10.882057,</t>
  </si>
  <si>
    <t xml:space="preserve">        "achievement_count": 5,</t>
  </si>
  <si>
    <t xml:space="preserve">        "kudos_count": 39,</t>
  </si>
  <si>
    <t xml:space="preserve">            "id": "a3591509514",</t>
  </si>
  <si>
    <t xml:space="preserve">            "summary_polyline": "yu}tGyklaA\\y@ROdCrBRAf@m@L@BbDXbC\\nAlBvAHp@FrC~Ib@pEITPFf@@zELv@CtGOdDa@hDhAlBb@hAbAjGz@nDRTL?ZkBTa@r@g@`@DfBeCNe@BwCKkAeAuCY_CH_Ff@?vAt@LbCl@fBrG|FnBfArC^bGY|Kn@Ne@KuLD{@b@iAlCoC~@eCl@mDTeDBaDMuErA{FnA}BJa@G_@Y_@?]|AsIS_@eBcAA]Pw@KqAfDsEG[[_@cDoBeD}CuCiAW]CmAn@aF`@}Ah@o@^F~BlDhAz@v@Xo@eE{@kCe@eDGyAQS_JGeBVcCQo@HaAl@}CPm@`@}@lD[\\_@C{A_AgAQq@dCw@hBVe@lAyDt@K`CdAd@?^a@dAiDf@_@lCOdAq@n@MlBXnAYdKCNaAe@_DHcDi@{Ba@qDo@kDq@oIIQk@c@gBo@gEnCqCd@cHTwFx@kIb@mCK}Cm@u@g@]s@qCyAyCeCmDeBcCqBwA_Bq@iAgDeCiBaCe@aB{AaAaAWw@c@CQwDoBsDyCeBq@iBsAbDs@?eH@m@Ru@|BaDT`@a@~APVT?lAqBfAs@HDIXFN|@[d@@J`@@fARcA~@kARaBLWjBZrDnArFn@tLGzKgB~HhClEbFpBpAt@RrO\\dJ[rEf@xDJ|@ZlAMdDDNMHyA@yGKaAu@uBu@}AgEsFQ{C{A?uDmA_AsAiB{DM_A?eCHeAGkAFm@^}@Zg@vCmAj@sB^c@rBFd@Ul@c@v@f@n@Mj@s@f@aCTg@pCs@l@i@nJKfFNvCl@rG]dFVVL_@`By@bAkDhCcB|@qCdC]z@IpAFvELjA|@jCVtABbIsBtI_FH_Dh@iCH}EDeCCb@vCAnHg@nPYtDCbIZt@~@jApBpDF^GN{B^s@n@_@n@aAHiChAeAGqEuAuEs@qCgDyB}AwGgA_BcAiBQ_Bi@m@m@?kAOc@eBc@_A?K_@DiBv@uCoBmCeF~@cCZyLqAk@Ae@R[|DDzBj@zA`@xBX|Bp@zBb@d@TvB|ArBL|AC~BkAzCq@n@cCj@_BhAqE{@cAb@kE[WFYdB{@dAM\\ApDUnBr@xAAVGFsAa@oFuCoBmCC}AECy@~BObGUrBF~Aj@nF~ArIl@rDDbBnAbKIRAtA_@lCT~CPdAWl@MDaD?[|EoBxDJ`@tA~An@zCZj@",</t>
  </si>
  <si>
    <t xml:space="preserve">        "upload_id_str": "3834292177",</t>
  </si>
  <si>
    <t xml:space="preserve">        "average_speed": 5.269,</t>
  </si>
  <si>
    <t xml:space="preserve">        "max_speed": 13.2,</t>
  </si>
  <si>
    <t xml:space="preserve">        "average_temp": 14,</t>
  </si>
  <si>
    <t xml:space="preserve">        "average_watts": 121.7,</t>
  </si>
  <si>
    <t xml:space="preserve">        "kilojoules": 521.8,</t>
  </si>
  <si>
    <t xml:space="preserve">        "average_heartrate": 149.2,</t>
  </si>
  <si>
    <t xml:space="preserve">        "elev_high": 318.8,</t>
  </si>
  <si>
    <t xml:space="preserve">        "elev_low": 137.0,</t>
  </si>
  <si>
    <t xml:space="preserve">        "suffer_score": 82.0</t>
  </si>
  <si>
    <t xml:space="preserve">        "name": "Un nodo Margherita che si rilassa? 🌺",</t>
  </si>
  <si>
    <t xml:space="preserve">        "distance": 18166.0,</t>
  </si>
  <si>
    <t xml:space="preserve">        "moving_time": 3802,</t>
  </si>
  <si>
    <t xml:space="preserve">        "elapsed_time": 3830,</t>
  </si>
  <si>
    <t xml:space="preserve">        "total_elevation_gain": 558.0,</t>
  </si>
  <si>
    <t xml:space="preserve">        "id": 3586178005,</t>
  </si>
  <si>
    <t xml:space="preserve">        "external_id": "garmin_push_5061573523",</t>
  </si>
  <si>
    <t xml:space="preserve">        "upload_id": 3828688625,</t>
  </si>
  <si>
    <t xml:space="preserve">        "start_date": "2020-06-09T05:35:03Z",</t>
  </si>
  <si>
    <t xml:space="preserve">        "start_date_local": "2020-06-09T07:35:03Z",</t>
  </si>
  <si>
    <t xml:space="preserve">        "start_latitude": 45.541125,</t>
  </si>
  <si>
    <t xml:space="preserve">        "start_longitude": 10.881753,</t>
  </si>
  <si>
    <t xml:space="preserve">        "achievement_count": 1,</t>
  </si>
  <si>
    <t xml:space="preserve">            "id": "a3586178005",</t>
  </si>
  <si>
    <t xml:space="preserve">            "summary_polyline": "_w}tG}ilaABWGXbBuC~B`C\\CVe@TBJ|Ej@rCIl@{@vCk@nEDr@zAAXPjHfK|I|I`BbC|@xBt@hFv@vD`@Jv@mBv@q@l@QJ[hA}AFHLbBNj@vAVb@\\@j@oAdBkB|EiAzARz@HdBEnBe@xAkAfAAb@jBhCnCdCpD|@v@`@|B|A|AlBZ~@IxAHf@lBpAvAtE[fCZpCo@`@KXTbEbBHdBjBrChBj@|B`DtGr@zB`CpF~@tC^hBERMi@KFHv@AlAeBjFcAbFSV}A|DIp@HtAIZQ?sAoAa@JGL?^Rf@pApA@r@WDq@U_AuA[U_@JERFj@Vp@|BvEXvACtBmBnWc@HcCuAoCa@qAo@YHg@zAe@tB}@~A_BrBo@H_AfBi@^Ux@Hb@fFvCLVc@tHs@hFq@dAmEzD_FbFuB|CyBl@e@^}@tA_Bh@uAt@MRXzAn@t@jA_@lC~BhA`@b@BhAcA~Ac@j@e@fB_DLsBj@}Bd@w@nA}Dv@eBNaBnAwBSuAfAi@~AiCbCmBDMC[`Bb@p@CR]x@yCPU\\Gr@p@N@V_BN[TAx@n@b@Hn@e@b@eAAKq@wB]_CYcAeByBkAqC}AeAyEeAsAw@m@kBq@q@iAoBQi@iA_Bg@kBW_@kAw@cBeCc@_A?Si@k@ScAy@{Ao@DoAYD]rAe@@OY?_@e@cBgAi@IWa@YKsDSFYjAo@bAQbC?hCn@DMKMqDsANIhFb@L_@E[gAHu@Yd@iAAq@I[wA@Wr@g@PqDCUK_AgA_@u@cA_@cBAaBt@uBCsAs@y@y@e@sAaAiA_@_A]a@iCeBgA]e@c@Eo@b@mAjAkBz@k@fKq@v@[N_@T_EOoC_AiCuAuAIe@CqBo@sBu@uAoAuA}AcAoI{ByDm@qCr@mADaCwBWkAeAcCoAeA{APo@wA[a@cEqDsBoAVwC?yAKsAb@}@Ha@SeAB_@rCr@lDrBrB|AfAvAP@h@[X_@Xy@XGt@pCDn@GZPTQd@HDlBk@hAm@zCu@pAq@pAWvBmD|CyAjS_CrBk@vJuDjAMv@aAd@{@z@yChBkCG_@SS_B[]_BDkFEw@Ki@oAcDOmBB_FBUZKCe@y@s@_BGyFkAOk@MeGOKoDFiKSeDZy@CNsAI{@yAwAiEaC}FgGsBgBEUHsDPMpAd@`@UZDnAxAh@xC`@r@",</t>
  </si>
  <si>
    <t xml:space="preserve">        "upload_id_str": "3828688625",</t>
  </si>
  <si>
    <t xml:space="preserve">        "average_speed": 4.778,</t>
  </si>
  <si>
    <t xml:space="preserve">        "max_speed": 15.8,</t>
  </si>
  <si>
    <t xml:space="preserve">        "average_watts": 124.2,</t>
  </si>
  <si>
    <t xml:space="preserve">        "kilojoules": 472.2,</t>
  </si>
  <si>
    <t xml:space="preserve">        "average_heartrate": 148.0,</t>
  </si>
  <si>
    <t xml:space="preserve">        "max_heartrate": 181.0,</t>
  </si>
  <si>
    <t xml:space="preserve">        "elev_high": 448.6,</t>
  </si>
  <si>
    <t xml:space="preserve">        "elev_low": 152.0,</t>
  </si>
  <si>
    <t xml:space="preserve">        "suffer_score": 71.0</t>
  </si>
  <si>
    <t xml:space="preserve">        "name": "Libertà per i pesci rossi!",</t>
  </si>
  <si>
    <t xml:space="preserve">        "distance": 16294.2,</t>
  </si>
  <si>
    <t xml:space="preserve">        "moving_time": 3775,</t>
  </si>
  <si>
    <t xml:space="preserve">        "elapsed_time": 4189,</t>
  </si>
  <si>
    <t xml:space="preserve">        "total_elevation_gain": 531.0,</t>
  </si>
  <si>
    <t xml:space="preserve">        "id": 3581326481,</t>
  </si>
  <si>
    <t xml:space="preserve">        "external_id": "garmin_push_5056820148",</t>
  </si>
  <si>
    <t xml:space="preserve">        "upload_id": 3823586887,</t>
  </si>
  <si>
    <t xml:space="preserve">        "start_date": "2020-06-08T05:35:00Z",</t>
  </si>
  <si>
    <t xml:space="preserve">        "start_date_local": "2020-06-08T07:35:00Z",</t>
  </si>
  <si>
    <t xml:space="preserve">        "start_latitude": 45.541468,</t>
  </si>
  <si>
    <t xml:space="preserve">        "kudos_count": 30,</t>
  </si>
  <si>
    <t xml:space="preserve">            "id": "a3581326481",</t>
  </si>
  <si>
    <t xml:space="preserve">            "summary_polyline": "cy}tGmilaA_@i@]yBUs@iAoAWIk@h@yAYOSKqA@oBSoL?aDFq@^_@Jc@DsBCuBYoBQsBBoBZ}CQaDWaAEq@N{BOw@e@OQFKRi@dDk@tBGt@ApBObAk@tBoBdEiB~@eA~AiCrBs@@qGsAcAOwFqBm@e@E[^W|AZ~AHlE}@POEYc@_@Gi@RmAD_B^mERwFZsDHgCCsEkBOcBc@OHe@x@WxAg@lAW`AQjA?z@Jv@nAdBBd@INM?c@e@sAy@[q@MeAM}A?yAV{Fx@oDAUSg@@i@TqBJ]?c@\\}@`@cCGuA_@_Ck@_Bi@aC_@g@OCW@gAh@oBbBcD|@m@GcCeBaA]qANmBWGJ@L~@xA\\PBPmCfAmCdD}@j@sB`Bg@f@g@dBa@d@qItBoAQuAg@_@?eG|C_AZ@Qh@k@D]e@cE[cAGcBMc@OQw@g@EDJ_AAg@aB}DxAuBfBJd@SR]LeAj@sAgAgBKo@Ls@b@iAf@_@?Uk@_Ag@a@_Cy@m@CwANyCp@UKw@{@wBsAUsAo@mB@m@Ke@OsABg@y@qBe@gCiAwEeAyAFiFLcBNk@N]N@~@fBf@lAr@ZDt@UpAF`@bBpC^Zd@hBl@lAfAt@\\|@bBpBbA~A`@VrHA|@_@R[B_@Ki@sAgCGiA~@mCHy@FqCf@cAd@kBd@Ft@r@lCxFdA|Db@b@\\LzDMhB_@vAy@tE}DfAo@x@QrAFfCdATh@d@jCj@|@n@~AlAzAh@bAd@\\zEd@rBpA`AhAZRfDdApDj@lF\\NMToAzBPf@k@PGdC|AlBf@fAt@tCjAdB^rBt@|BVnCtCdAl@`EnCj@f@dCzCdC`CnDbBnDhCjCvAHd@[`A[`@mAf@wATeAz@e@?cDm@{A^eE]WFWbBkAbB?nD[hBFd@f@|@@VIDgA[aGcDaAgAe@y@Ge@DaAODq@vB@nAIv@C`CSrBLrBh@|Er@zE?b@eFjBk@Da@[MXa@hCJfDb@~CF`DMbAa@l@I`@CtEThMGjBDr@Lr@MhAD~@]zBOlCA|AD|Bi@jGITMD_BOYHi@fAYlAo@pAoA|A}B~BmA|@oAzAbAwAbFyEfAsAZk@tAmDNOPAtAPRGh@oGBiFLoDTcBFkDLQLC`Ad@TUTGfAz@f@p@f@rCp@jA",</t>
  </si>
  <si>
    <t xml:space="preserve">        "upload_id_str": "3823586887",</t>
  </si>
  <si>
    <t xml:space="preserve">        "average_speed": 4.316,</t>
  </si>
  <si>
    <t xml:space="preserve">        "max_speed": 13.1,</t>
  </si>
  <si>
    <t xml:space="preserve">        "average_temp": 16,</t>
  </si>
  <si>
    <t xml:space="preserve">        "average_watts": 116.0,</t>
  </si>
  <si>
    <t xml:space="preserve">        "kilojoules": 437.8,</t>
  </si>
  <si>
    <t xml:space="preserve">        "average_heartrate": 141.6,</t>
  </si>
  <si>
    <t xml:space="preserve">        "elev_high": 533.0,</t>
  </si>
  <si>
    <t xml:space="preserve">        "elev_low": 177.2,</t>
  </si>
  <si>
    <t xml:space="preserve">        "total_photo_count": 2,</t>
  </si>
  <si>
    <t xml:space="preserve">        "suffer_score": 54.0</t>
  </si>
  <si>
    <t xml:space="preserve">        "name": "Direi che ieri ha piovuto per bene 🤔",</t>
  </si>
  <si>
    <t xml:space="preserve">        "distance": 27253.2,</t>
  </si>
  <si>
    <t xml:space="preserve">        "moving_time": 5892,</t>
  </si>
  <si>
    <t xml:space="preserve">        "elapsed_time": 6541,</t>
  </si>
  <si>
    <t xml:space="preserve">        "total_elevation_gain": 752.0,</t>
  </si>
  <si>
    <t xml:space="preserve">        "id": 3576458675,</t>
  </si>
  <si>
    <t xml:space="preserve">        "external_id": "garmin_push_5052229220",</t>
  </si>
  <si>
    <t xml:space="preserve">        "upload_id": 3818432168,</t>
  </si>
  <si>
    <t xml:space="preserve">        "start_date": "2020-06-07T08:06:59Z",</t>
  </si>
  <si>
    <t xml:space="preserve">        "start_date_local": "2020-06-07T10:06:59Z",</t>
  </si>
  <si>
    <t xml:space="preserve">        "start_latitude": 45.508838,</t>
  </si>
  <si>
    <t xml:space="preserve">        "start_longitude": 10.836373,</t>
  </si>
  <si>
    <t xml:space="preserve">        "achievement_count": 4,</t>
  </si>
  <si>
    <t xml:space="preserve">        "kudos_count": 43,</t>
  </si>
  <si>
    <t xml:space="preserve">            "id": "a3576458675",</t>
  </si>
  <si>
    <t xml:space="preserve">            "summary_polyline": "emwtGincaAgBrJgF`O{@dA{BtA_Dx@wD|HgE`EOBi@uDeAgCoMBuBf@gBEsAhAm@s@u@uCQCgDbJqAvOm@dBgAj@qBOkGcIu@c@{@NqDlCgA`@qMe@eGlD_Df@qAO}BwAaF_AqB_A{@y@cAyDuEk@cAmAYsAsAh@oAg@uB_CcBNs@}BYADUWCeBnBmBt@[rBYd@qC?cAc@_CMq@kAeAaGsAU[i@]oBmEeA[c@J_@|DwB?i@aCYgDaDoBcAqHmAMc@`Am@gCqAcAuBAaB^_AzHqCv@s@l@qBzAkB?mAe@cCo@[cD|@{AIaEkCuB}Cu@i@}FTyBuB?[|CiCc@c@q@ACk@|KeBtBbADOkAeAEe@jBWAWw@[LcArCoDp@@|Cz@rFg@Ne@CuBi@_@uAaG}@k@}AB}@s@_B@}EmCgDYiGgEqCeDg@mDaBaGDW|Aq@z@}@ZeAOc@wA{@yAQqEz@sBEuCk@sAu@mDqC_A_Be@eBmDiFaCwBwEaCAwBSqAsBmByAcCwAu@gDk@}DL_ErAsDg@uA^gHaDiA}AwCxAaFsAcE_HwDaDiCaAmAuByIiHgHyIHa@lDeDpAeD^sBJeIrBkHDiCRiAhB_FfA{AhAo@nAmCf@a@jK[zDgBh@j@hCaD_@^HeBs@y@k@MFJg@Vw@UoCr@}@t@]~@a@xDaH`@wBbD_CdBaDpHIzEd@PpSoGZDFZ{@h@@T~G`@lCQrBo@zMtA`GmDpBgCj@oAXsDVm@`Cc@|HyCV_@`@cC~CvCjFxA`BpAzBrCbATzAQpK_Gj@y@GaBpBx@nA|ANqAMqAs@cBqBsClFvA~BpCk@oD}@qAFUvAp@p@x@WmAl@X|AdCxAdFJOE}Be@uDdCpDh@|Ac@zAqAhA}CrHs@|@R@pF}Fm@|@uCdI_BvCDPnE_D~GaHhB{BhByErCSf@_GBkGn@qG@_I]kSt@gBEeDL_AxEs@jDoBtQcDzSWtKf@vDcC|AeFp@ElCxAf@GfA{Dd@c@zCUfB{@tBV~AY~JATaAk@eDFyCk@sBc@cEk@gCw@}JwC}A{EpCkW~BgIPyCa@gBu@s@pA_Dz@qAbAkEm@cBZcEYi@jBkA`BCtDY|At@hBYV{IwEaAwAIi@Jq@QUcAvCWhKlBfPcFpBc@Ba@_@QN_@lDl@nHFhDu@pBMv@`@pWvBp@^Y^JdApAl@|Cd@n@",</t>
  </si>
  <si>
    <t xml:space="preserve">        "upload_id_str": "3818432168",</t>
  </si>
  <si>
    <t xml:space="preserve">        "average_speed": 4.625,</t>
  </si>
  <si>
    <t xml:space="preserve">        "max_speed": 15.0,</t>
  </si>
  <si>
    <t xml:space="preserve">        "average_watts": 113.1,</t>
  </si>
  <si>
    <t xml:space="preserve">        "kilojoules": 666.5,</t>
  </si>
  <si>
    <t xml:space="preserve">        "average_heartrate": 139.7,</t>
  </si>
  <si>
    <t xml:space="preserve">        "max_heartrate": 178.0,</t>
  </si>
  <si>
    <t xml:space="preserve">        "elev_high": 637.4,</t>
  </si>
  <si>
    <t xml:space="preserve">        "elev_low": 121.0,</t>
  </si>
  <si>
    <t xml:space="preserve">        "suffer_score": 81.0</t>
  </si>
  <si>
    <t xml:space="preserve">        "name": "Andiamo a recuperare la MTB!",</t>
  </si>
  <si>
    <t xml:space="preserve">        "distance": 8424.3,</t>
  </si>
  <si>
    <t xml:space="preserve">        "moving_time": 973,</t>
  </si>
  <si>
    <t xml:space="preserve">        "elapsed_time": 973,</t>
  </si>
  <si>
    <t xml:space="preserve">        "total_elevation_gain": 23.0,</t>
  </si>
  <si>
    <t xml:space="preserve">        "id": 3576456693,</t>
  </si>
  <si>
    <t xml:space="preserve">        "external_id": "garmin_push_5052227648",</t>
  </si>
  <si>
    <t xml:space="preserve">        "upload_id": 3818430507,</t>
  </si>
  <si>
    <t xml:space="preserve">        "start_date": "2020-06-07T07:22:10Z",</t>
  </si>
  <si>
    <t xml:space="preserve">        "start_date_local": "2020-06-07T09:22:10Z",</t>
  </si>
  <si>
    <t xml:space="preserve">        "start_latitude": 45.541898,</t>
  </si>
  <si>
    <t xml:space="preserve">        "start_longitude": 10.882852,</t>
  </si>
  <si>
    <t xml:space="preserve">        "kudos_count": 17,</t>
  </si>
  <si>
    <t xml:space="preserve">            "id": "a3576456693",</t>
  </si>
  <si>
    <t xml:space="preserve">            "summary_polyline": "y{}tGyplaAw@{@QMS?GDUZGDE?UIYS]ESGSMGOE_@H}A?aBIkD?[Je@JK`@E~BD|FArOMlD?vBDr@GdAS~Ae@`@Gb@ArAHnBX|Ad@~Az@v@n@vAtAf@\\b@R~Ab@ZN^Xd@j@Xf@nA`DRb@f@p@h@f@xSdMrFjDvLdHXZPb@Jb@Dj@ATK`AgA`GYzCKxC@xCXvEJbAN`Dd@bHb@tEn@|IVbBxC~NRpA^pDNhD?~CGfC_@bGC~B@j@HpAxC~YRxCApC]pSU|PKjF[hUCbC?tEM`BDd@FLHFLDZ@zAVx@D`ACbBw@|BuAnBaA~GuDfAi@`BeALKT]Ty@RuAv@mJR{@`@m@LInEwAx@_@^K^AlA?lABP?NENKNOJS~@}Bj@iAr@{@f@a@RKTEVCbADl@HbATjCjA`DdA|@n@^\\LPHTNp@VdC`@`F@rAIzBk@nLIz@{@fGe@xAWdAUbAIl@",</t>
  </si>
  <si>
    <t xml:space="preserve">        "upload_id_str": "3818430507",</t>
  </si>
  <si>
    <t xml:space="preserve">        "average_speed": 8.658,</t>
  </si>
  <si>
    <t xml:space="preserve">        "max_speed": 12.7,</t>
  </si>
  <si>
    <t xml:space="preserve">        "average_cadence": 80.5,</t>
  </si>
  <si>
    <t xml:space="preserve">        "average_temp": 20,</t>
  </si>
  <si>
    <t xml:space="preserve">        "average_watts": 134.0,</t>
  </si>
  <si>
    <t xml:space="preserve">        "weighted_average_watts": 147,</t>
  </si>
  <si>
    <t xml:space="preserve">        "kilojoules": 130.4,</t>
  </si>
  <si>
    <t xml:space="preserve">        "average_heartrate": 137.2,</t>
  </si>
  <si>
    <t xml:space="preserve">        "max_heartrate": 161.0,</t>
  </si>
  <si>
    <t xml:space="preserve">        "max_watts": 491,</t>
  </si>
  <si>
    <t xml:space="preserve">        "elev_high": 182.4,</t>
  </si>
  <si>
    <t xml:space="preserve">        "elev_low": 107.6,</t>
  </si>
  <si>
    <t xml:space="preserve">        "suffer_score": 9.0</t>
  </si>
  <si>
    <t xml:space="preserve">        "name": "Ma che bello il colle del Lys...",</t>
  </si>
  <si>
    <t xml:space="preserve">        "distance": 93728.3,</t>
  </si>
  <si>
    <t xml:space="preserve">        "moving_time": 13841,</t>
  </si>
  <si>
    <t xml:space="preserve">        "elapsed_time": 16903,</t>
  </si>
  <si>
    <t xml:space="preserve">        "total_elevation_gain": 1589.0,</t>
  </si>
  <si>
    <t xml:space="preserve">        "id": 3573467903,</t>
  </si>
  <si>
    <t xml:space="preserve">        "external_id": "garmin_push_5049241176",</t>
  </si>
  <si>
    <t xml:space="preserve">        "upload_id": 3815263895,</t>
  </si>
  <si>
    <t xml:space="preserve">        "start_date": "2020-06-06T12:15:23Z",</t>
  </si>
  <si>
    <t xml:space="preserve">        "start_date_local": "2020-06-06T14:15:23Z",</t>
  </si>
  <si>
    <t xml:space="preserve">        "start_latitude": 44.976559,</t>
  </si>
  <si>
    <t xml:space="preserve">        "start_longitude": 7.382394,</t>
  </si>
  <si>
    <t xml:space="preserve">        "kudos_count": 50,</t>
  </si>
  <si>
    <t xml:space="preserve">            "id": "a3573467903",</t>
  </si>
  <si>
    <t xml:space="preserve">            "summary_polyline": "mnoqG}z`l@iHoc@wQud@tXitA~KczBgAskAlBeHgFaVuWfAB}KsI{MaAsPsLs]p@gEu_@ye@qEyYs|DzTsS`a@g}@n`DyBnQ_Bp_AyVxFcO|QkBfMco@``AgRze@}]~G{RjTiEaBqC`AkLmEue@vF{f@wV~Cwb@i@aAvBq@nAaEwA{L|FsOzMgX}@{AaCrMeHhLmGfPfBdLaCdGwEo@eo@tHyEf@?eEcr@yOyMkAcU`Ekq@xS_I`FsH~K}Ubo@}DdDkEOuNwIqD|FMpH}BoHEkRiBqKsAnA_DzOaDeEgA}GmCfAeBaEsBvDoIaDcHaMiEnF{UtJsIlWVrTaDpEaDb@eCpGgHpBbDlI_QoDzEtIhB~IwSkBwEcCmDdByCyHwD~AoFeIp@gHg@eB{F~CkHiAwD`If@bMoHxToDmLeGWfB~D{IqFcKxGoF|I}@vHX~FgBxPyEeAmNi@_]zLgEsD_AjDhClNsLqJlBmDI_EdHeNnC]hAeDqAwI}G}EgJi@sCoHiGuDoEAgAuBeBe_@xHyXuJlK{JfSkJtLwHvCaBrK?dJ_AhDyBj@nBg@tA{EMgIvA{JjJmEnXyc@dGaGcI|WdBb`@vAfCnEGnG`EpChH|H@`IxFpAhIuA|CaCR}H`O\\|CsBbExL|JeCyOpAwCfEfD|ZaKtWnA?{It@mNrAiB@}D~EgI~J{HzBOfFjFoBoCjGd@`D|JzHgT{@cMlEsHfHhAvFoCO~JnF|H~DyAhCdH|DyAdEbCdTvBcBeJcFgJhQvDoDaItGiBpAwEnFkB|CoESeTfIkWzUeKrEkF|GbMrIbDjBsDzAvDlCcAjAxGdDfElDkPhAy@|ApKCnQ`CbIf@eIpDeFfNvIbETnEkDbVso@jJiMnu@iW|WsFb`AjQjAf@OnDbAgB~u@sF~A|CwC|`@bWfKdLhIbGn@ha@cGhMpFzA}AfHhApP_Tx]_HlR_f@~n@e`AdBsLbP{RrU{Ex@oDp@k{@lB_P|}@waDbT__@hYoCft@Ubk@yHv|@{E~Af@zDpW``@de@q@`FbLn\\jAhQ~InNQtKpWmArA`C|CjRkBrGjAdjAkMlbC{WtmA_Otb@oIb`@cAfMtAzHh@~_@}DhOcCwB~BtCo@|DmMiGiHrCsGQiA}C`AkCjD_Bb@mDdE{Cu@}Gw@f@|A]LrGoE~Ci@dDeF|ElA|DnBTdNyCzLbI{QjUkKpFqM|BmHyHsBiJdAjGrJtLlX_J`RuTpH}[xCPOzMb@sAxG`Bz@iQyAoBF{B|Ja@tZyb@]i@",</t>
  </si>
  <si>
    <t xml:space="preserve">        "upload_id_str": "3815263895",</t>
  </si>
  <si>
    <t xml:space="preserve">        "average_speed": 6.772,</t>
  </si>
  <si>
    <t xml:space="preserve">        "max_speed": 16.6,</t>
  </si>
  <si>
    <t xml:space="preserve">        "average_cadence": 72.9,</t>
  </si>
  <si>
    <t xml:space="preserve">        "average_temp": 22,</t>
  </si>
  <si>
    <t xml:space="preserve">        "average_watts": 153.2,</t>
  </si>
  <si>
    <t xml:space="preserve">        "weighted_average_watts": 188,</t>
  </si>
  <si>
    <t xml:space="preserve">        "kilojoules": 2120.1,</t>
  </si>
  <si>
    <t xml:space="preserve">        "average_heartrate": 145.9,</t>
  </si>
  <si>
    <t xml:space="preserve">        "max_heartrate": 188.0,</t>
  </si>
  <si>
    <t xml:space="preserve">        "max_watts": 593,</t>
  </si>
  <si>
    <t xml:space="preserve">        "elev_high": 1241.2,</t>
  </si>
  <si>
    <t xml:space="preserve">        "elev_low": 236.6,</t>
  </si>
  <si>
    <t xml:space="preserve">        "total_photo_count": 6,</t>
  </si>
  <si>
    <t xml:space="preserve">        "suffer_score": 240.0</t>
  </si>
  <si>
    <t xml:space="preserve">        "name": "Ancora assonnato 🥱 ",</t>
  </si>
  <si>
    <t xml:space="preserve">        "distance": 31761.3,</t>
  </si>
  <si>
    <t xml:space="preserve">        "moving_time": 3963,</t>
  </si>
  <si>
    <t xml:space="preserve">        "elapsed_time": 4030,</t>
  </si>
  <si>
    <t xml:space="preserve">        "total_elevation_gain": 216.0,</t>
  </si>
  <si>
    <t xml:space="preserve">        "id": 3566090467,</t>
  </si>
  <si>
    <t xml:space="preserve">        "external_id": "garmin_push_5041826516",</t>
  </si>
  <si>
    <t xml:space="preserve">        "upload_id": 3807479647,</t>
  </si>
  <si>
    <t xml:space="preserve">        "start_date": "2020-06-05T05:14:15Z",</t>
  </si>
  <si>
    <t xml:space="preserve">        "start_date_local": "2020-06-05T07:14:15Z",</t>
  </si>
  <si>
    <t xml:space="preserve">        "start_latitude": 45.541465,</t>
  </si>
  <si>
    <t xml:space="preserve">        "start_longitude": 10.881798,</t>
  </si>
  <si>
    <t xml:space="preserve">            "id": "a3566090467",</t>
  </si>
  <si>
    <t xml:space="preserve">            "summary_polyline": "cy}tGejlaAMc@@[W_B[o@kAgAUJa@n@m@g@kA}K?kARU|d@MpFiA~CP`BXnBt@zA`AhC~BrDrA`AdAtBbFjApAjh@zZt@l@`@hADh@E`AmA`H[tCMpDBdCvAdUxAhQxDbSj@dFN|D@lCi@vLAnBpD`a@@vC{AleACfHKzA@rBw@nO_@bBA`@b@lFRp@l@fAz@r@~KvFtApCb@pBNzA^p[Y|EqA|JI~CHtF]lAUZqCn@gHP}ObB{O[QRAZRbAj@fBbNj^`C`HhDxOnBrHH~@I~AcAnHw@hEa@pAHb@xOvBlFrA~@EnCkAbBAzCtB|EtGEZ[HoI{@u@R_CvDeB~Dg@n@g@`Bi@v@APNXvFjBVXtMp@zCChJkAlKSxJmBpFyA|A}@lN_LjF}FdBsCfCsBjD}DdBeE`@yBp@kFp@eCfDwGpEkHzJgIrIaFlJqN|IwG`FkF~C}DlB_EfA}AlCgBvK_ElBWrD@~Be@jBy@hA}@tBwC~A{AbGeElAiA`AgBp@yB|@sHdA}R\\uCn@qD`DiKf@uCJwDMeKHM`DMRQlB_Rj@_DAa@QQeGyAUUMu@Ju@vEeOn@aCnAsAh@iAd@uCLeCh@uCPo@hA}ALe@VsFiEiOiAmFEwA}@kAu@uBcBqJ{DoR{@iDeBsFQUWAwDbCe@LOKaAyI{@gDk@qDc@_@Ss@t@iGO{BCmEU_Fe@yF_@wLU}AiAaDw@_EgA}IuB}JwBiOq@aHZyIiFaOmAyE}AyGiB_EiBcCQe@?q@|@kEtAgECe@e@IqCzCUFSMm@qBKs@sEcOs@PoBDc@f@oAvEcA`GuBzHu@nD]~@[\\}E`B}B\\{NOgDq@_AI_@HUl@uAbK}@pDYXkABq@KgAi@_@Lc@h@eBvDuI`TaItVYXg@YiFgH_BeBuAm@iCAgA_@aKqIiCgBiDaFe@_As@q@_CyAsCw@kAS_A@sD~@sBbBgBjA_E`C}A~A{@j@uAk@Yc@UmAYSaJAeCcC}@yAQJWjA{BnFa@b@iF}@wCsAkCi@_GcEqCkCaD{AGa@@q@z@sFf@yAhA_AJ]EQeAg@uBWcAw@aCQkEuAaDNk@T]n@k@fC_@d@c@EmAaAq@Sg@B_BrEoAx@{AlA_Mc@uJTyGAoJpB}Ep@sDxBuCl@cA?Kj@?~Do@lAE^@lFX~OXh@j@Av@`@b@]f@PdApAd@pCN\\",</t>
  </si>
  <si>
    <t xml:space="preserve">        "upload_id_str": "3807479647",</t>
  </si>
  <si>
    <t xml:space="preserve">        "average_speed": 8.014,</t>
  </si>
  <si>
    <t xml:space="preserve">        "max_speed": 14.6,</t>
  </si>
  <si>
    <t xml:space="preserve">        "average_cadence": 78.4,</t>
  </si>
  <si>
    <t xml:space="preserve">        "average_watts": 149.7,</t>
  </si>
  <si>
    <t xml:space="preserve">        "weighted_average_watts": 168,</t>
  </si>
  <si>
    <t xml:space="preserve">        "kilojoules": 593.4,</t>
  </si>
  <si>
    <t xml:space="preserve">        "average_heartrate": 139.2,</t>
  </si>
  <si>
    <t xml:space="preserve">        "max_heartrate": 179.0,</t>
  </si>
  <si>
    <t xml:space="preserve">        "max_watts": 463,</t>
  </si>
  <si>
    <t xml:space="preserve">        "elev_high": 315.6,</t>
  </si>
  <si>
    <t xml:space="preserve">        "elev_low": 202.0,</t>
  </si>
  <si>
    <t xml:space="preserve">        "suffer_score": 42.0</t>
  </si>
  <si>
    <t xml:space="preserve">        "name": "Proprio prima della possibilità di andare in altri regioni io e Tommaso abbiamo voluto celebrare le meraviglie delle nostre montagne 🥰",</t>
  </si>
  <si>
    <t xml:space="preserve">        "distance": 438025.0,</t>
  </si>
  <si>
    <t xml:space="preserve">        "moving_time": 77730,</t>
  </si>
  <si>
    <t xml:space="preserve">        "elapsed_time": 101873,</t>
  </si>
  <si>
    <t xml:space="preserve">        "total_elevation_gain": 10610.0,</t>
  </si>
  <si>
    <t xml:space="preserve">        "id": 3553710917,</t>
  </si>
  <si>
    <t xml:space="preserve">        "external_id": "garmin_push_5029750242",</t>
  </si>
  <si>
    <t xml:space="preserve">        "upload_id": 3794439425,</t>
  </si>
  <si>
    <t xml:space="preserve">        "start_date": "2020-06-01T08:13:50Z",</t>
  </si>
  <si>
    <t xml:space="preserve">        "start_date_local": "2020-06-01T10:13:50Z",</t>
  </si>
  <si>
    <t xml:space="preserve">        "start_latitude": 46.039974,</t>
  </si>
  <si>
    <t xml:space="preserve">        "start_longitude": 11.880699,</t>
  </si>
  <si>
    <t xml:space="preserve">        "achievement_count": 30,</t>
  </si>
  <si>
    <t xml:space="preserve">        "kudos_count": 68,</t>
  </si>
  <si>
    <t xml:space="preserve">        "comment_count": 15,</t>
  </si>
  <si>
    <t xml:space="preserve">            "id": "a3553710917",</t>
  </si>
  <si>
    <t xml:space="preserve">            "summary_polyline": "yd_xGimogAkR}r@zWgvB_fCkfD_Pwc@e~@in@_aBmaGvDuk@ouBijB`ZoVaAwo@avAqpCzOmVkiGghE{g@luCqgFvxDid@`nFmZh[ahAkqAcKlg@Cug@qCp]mYeqAyr@qo@qoCyaAv\\ySTcNsf@aL{bBiPxK{fB}k@_~Ags@cT{JguAcXnAiIxj@khAka@wGuwAg_@tl@wfAok@{v@bQfA}|@gc@pk@{XqhEsz@moAo|Ani@mE|}@kfBdeBsPzx@_yCdIiEhe@i|@wvBoh@`vB`At|B_fA`_Bob@z{CmtBdZm]aG^kr@uQvq@wv@mV~Y{yCi_@~Ke@ug@ee@_fAadAaGie@}r@coAwiDtWmKkL{b@mhCom@ru@_gAo\\~I}V{pA`N_jAac@uWwWswCic@uh@\\a~Euu@ukAwhCs}@}rA_tBma@hD`BceCsc@lEjWiVCx_C~eClkCnmCheAnfDmuArf@kxCuqAueGuwDaeEiX{jA`AcnBl{CojHfcA_aEoKylAoj@gh@}Als@cb@ejAqpBtn@gcEgCllB_gF_wAwk@nvBbH~vDskDtVfsBdgAla@l`@zdJhlHbuBtnCxzDbqAzrCp@vt@dvBhu@`c@|rBz^mtAr}@rk@~t@ue@rrBt~Axf@uCxlIh~Fn_Fvj@hw@h}@bsAdQv@`}B{~@`lDgdCjaAu}@f`B_`Bq_AyhAzHom@rs@qf@fbEor@rc@um@{Wm@}uByYkl@fTid@}WBsq@}xBfB}~Bie@c`@b[wCiYaShZkq@qhCgbBa_@jg@iGrx@}R~I`@edAZrn@ke@n]eJjyCc|AldDknBfdByaDxe@mhCj~CauBvqEs_Cba@qx@|hAvgCfm@hLjb@}WzIt[lsBgS|fFh_@jmDqKn|Cjj@`q@qGsf@d[fl@Ese@fkAhv@gb@p@j_@lWr~@yNrlChoAte@ayAjaAgGr]op@aEqy@ar@}[hNcr@cd@gm@vp@cFhCoc@hfAxbGt~DmgDzqDdzFv|C~eBlqEwpFheBwr@ziBo}B{LzqAhl@H`Xu@~Dl|ArfAdi@ha@~|AfwB`UgR~Gw@hIp^lGlU~eBfeAnf@gGol@hd@kzA{_Ael@uRmjDz^~rAfCvHzJgf@hMnj@biAtVh_AiqGj|EseDpWqqCrg@rZ}Nyg@rkAvFzJ}j@xhAbrA~yDhmA|eDjfH~uE~hFblBt~NyxAf_B",</t>
  </si>
  <si>
    <t xml:space="preserve">        "upload_id_str": "3794439425",</t>
  </si>
  <si>
    <t xml:space="preserve">        "average_speed": 5.635,</t>
  </si>
  <si>
    <t xml:space="preserve">        "max_speed": 20.0,</t>
  </si>
  <si>
    <t xml:space="preserve">        "average_cadence": 66.6,</t>
  </si>
  <si>
    <t xml:space="preserve">        "average_watts": 130.8,</t>
  </si>
  <si>
    <t xml:space="preserve">        "weighted_average_watts": 161,</t>
  </si>
  <si>
    <t xml:space="preserve">        "kilojoules": 10163.7,</t>
  </si>
  <si>
    <t xml:space="preserve">        "average_heartrate": 132.6,</t>
  </si>
  <si>
    <t xml:space="preserve">        "max_heartrate": 170.0,</t>
  </si>
  <si>
    <t xml:space="preserve">        "max_watts": 511,</t>
  </si>
  <si>
    <t xml:space="preserve">        "elev_high": 2304.7,</t>
  </si>
  <si>
    <t xml:space="preserve">        "elev_low": 242.0,</t>
  </si>
  <si>
    <t xml:space="preserve">        "total_photo_count": 25,</t>
  </si>
  <si>
    <t xml:space="preserve">        "suffer_score": 701.0</t>
  </si>
  <si>
    <t xml:space="preserve">        "name": "A caccia di marasche con Fabio 🍒",</t>
  </si>
  <si>
    <t xml:space="preserve">        "distance": 47396.1,</t>
  </si>
  <si>
    <t xml:space="preserve">        "moving_time": 7105,</t>
  </si>
  <si>
    <t xml:space="preserve">        "elapsed_time": 7736,</t>
  </si>
  <si>
    <t xml:space="preserve">        "total_elevation_gain": 881.0,</t>
  </si>
  <si>
    <t xml:space="preserve">        "id": 3540006901,</t>
  </si>
  <si>
    <t xml:space="preserve">        "external_id": "garmin_push_5016388702",</t>
  </si>
  <si>
    <t xml:space="preserve">        "upload_id": 3779816926,</t>
  </si>
  <si>
    <t xml:space="preserve">        "start_date": "2020-05-31T06:46:24Z",</t>
  </si>
  <si>
    <t xml:space="preserve">        "start_date_local": "2020-05-31T08:46:24Z",</t>
  </si>
  <si>
    <t xml:space="preserve">        "start_latitude": 45.541432,</t>
  </si>
  <si>
    <t xml:space="preserve">        "start_longitude": 10.881625,</t>
  </si>
  <si>
    <t xml:space="preserve">            "id": "a3540006901",</t>
  </si>
  <si>
    <t xml:space="preserve">            "summary_polyline": "}x}tGcilaA{AaFkAwAuDQ?uNvf@Q~JaAjFrAxExD|D|AzDhHrAzAph@v[jAbBr@Ej@eG`I{e@p@eBBsBjAaE~AoDvUe^tB{A^eBnFiKrXu_@hI}PjS_t@xEmHEuNbJsFn@eB^iFvLwDxRi@bAsCj@mHfCqF`NsKjW{WpQ}TxO_ZjIkWfJyMzJmNxEsFfCaOp@_ApQqFzJ`@pCoAhDuDrDiF|s@qmBvC_KgEyBmQaDZwDrEwQ\\eDgElAgFqAyKyG_LiLaCoK`A{KBiGmK_CsKc@}Bp@gPXeCqB{B_@yPBuIcBaKmDcSgLbD`GBxAe@pAHcBc@gAmHgFeNkEtNhMwW_KpDlE{^sNmD}D}EiB_Fj@kCkBcAdCcL|G{@MqDoDoANiBfB_Ec@K\\t@~@_AlAyP`FeH`EuIwB_IEuBfAcPbCsKxDyHU_HlCaCHtEjCbArKoA`CmDj@mFtE[lApBbCdKlARfBc@|AkC|@c@~@zCvHQpIcH`@cAz@OtAr@lBtA[v@d@lD`MzEtEkAKqOkJ_KvAsCgA_HD_GmC}Bf@{FdDuAnCZNv@mABf@wBvC|B[Br@mEjB?jKz@bHUfAaBnAZbBN^Mj@Pe@Ys@\\fAaBnDDhBxAb@aAtMeCxG_CgBsBRcC~Ab@d@~@YE`@cCnAiD?u@z@U`BRdAtC`DiBa@m@t@|BtNo@bLJvGnA~@tCXpBjDhC_CjAThCnEzFnEdA~CdGeCZh@LjJ\\zBdLdJ`KnUlE`DvBrC`@rC{@~H}CbBwGuEsOKuFhCmCRcCtBaBNaI{DcGsB_JbHyCf@}BeAqIaJ{I{CuBTuBhDkBp@wJs@}DwAyD?Kh@~CVv@jBwDm@iBjBsCMaHjFcKpBgF_BaEvA_EUzCnBtDHvCdD`D|ArIu@pErAiGGoPdFsG{B{I\\o@b@fIzCbHv@hAxAaAv@wU\\qBtK}EzDmDf@sCoBaDdAoD{EqDW{BPs@dC_BnBlAbAp@vBBfGv@~CeFnHwAx@Ov@zAnApA|CyAjH?fBhEJnCbMdDdAG|DaChGFnBvCv@hA|AfDq@nKNbC`AKtCWi@`A|EpGjFnEnBl@hE`HlGf@dBAhCbD`KG~@iApBoEzEgAvGqCd@fItD?v@kBp@|C`BjAg@|AiCd@cHhBFlC~BbBxD`E|Ax@pIrB|C~B~AB`DfA~Ee@~CK~Gf@tQ}@vMe@bAmAh@{I^iBMlFxBbKfBbImHpCuHR{ExAgHt@Sj@|L]xGt@lKy@hDRrWtBz@bAOnA|A|@~D",</t>
  </si>
  <si>
    <t xml:space="preserve">        "upload_id_str": "3779816926",</t>
  </si>
  <si>
    <t xml:space="preserve">        "average_speed": 6.671,</t>
  </si>
  <si>
    <t xml:space="preserve">        "max_speed": 17.0,</t>
  </si>
  <si>
    <t xml:space="preserve">        "average_cadence": 74.7,</t>
  </si>
  <si>
    <t xml:space="preserve">        "average_watts": 154.9,</t>
  </si>
  <si>
    <t xml:space="preserve">        "weighted_average_watts": 178,</t>
  </si>
  <si>
    <t xml:space="preserve">        "kilojoules": 1100.6,</t>
  </si>
  <si>
    <t xml:space="preserve">        "average_heartrate": 132.4,</t>
  </si>
  <si>
    <t xml:space="preserve">        "max_watts": 488,</t>
  </si>
  <si>
    <t xml:space="preserve">        "elev_high": 537.8,</t>
  </si>
  <si>
    <t xml:space="preserve">        "elev_low": 76.6,</t>
  </si>
  <si>
    <t xml:space="preserve">        "suffer_score": 64.0</t>
  </si>
  <si>
    <t xml:space="preserve">        "name": "Paura e delirio",</t>
  </si>
  <si>
    <t xml:space="preserve">        "distance": 115523.0,</t>
  </si>
  <si>
    <t xml:space="preserve">        "moving_time": 15836,</t>
  </si>
  <si>
    <t xml:space="preserve">        "elapsed_time": 17609,</t>
  </si>
  <si>
    <t xml:space="preserve">        "total_elevation_gain": 2289.0,</t>
  </si>
  <si>
    <t xml:space="preserve">        "id": 3534961953,</t>
  </si>
  <si>
    <t xml:space="preserve">        "external_id": "garmin_push_5011552729",</t>
  </si>
  <si>
    <t xml:space="preserve">        "upload_id": 3774440190,</t>
  </si>
  <si>
    <t xml:space="preserve">        "start_date": "2020-05-30T05:45:01Z",</t>
  </si>
  <si>
    <t xml:space="preserve">        "start_date_local": "2020-05-30T07:45:01Z",</t>
  </si>
  <si>
    <t xml:space="preserve">        "start_latitude": 45.541324,</t>
  </si>
  <si>
    <t xml:space="preserve">        "start_longitude": 10.881675,</t>
  </si>
  <si>
    <t xml:space="preserve">            "id": "a3534961953",</t>
  </si>
  <si>
    <t xml:space="preserve">            "summary_polyline": "gx}tGmilaAcDuHaEMA{Mls@gAxYhV|l@~^tMoz@niA{iBbZa}@GaOzI_FhBcJ|_@sE|EuStx@uy@|Zos@f\\ud@nCv@`MkPnLk@|XdNlRvd@lKj@xH_HhDim@vGiXlJsfBhE_VlQ_e@vGyHdUsFxZ`BdKcHtDaJAsJqGkL_\\cUwMoCkHgXfAi[wDsDfECcH{BpEFcNgQ`DEwQmDnC_Mrp@eAm@uCzJsE[pIfLtFbI{d@hM~Bv[irCz^mhC|JyScDwLrVehBbN}j@aC{Wn@mQe}@_f@_p@|Aat@gLbAeZ}GgWpIn@J{ElHnIwBmOyPoQgD{L{ZaJcRaSuFvA{O}GkBsOpBqIwRoDgHzGu}@z@y[dOaU{D_JrFqa@jEwEeIX_KfIaEpGwX}AiBg@vG_KdI`GuLeGuSnFeAkKmAgArG{@mGhBmIiGhAbIgc@a`@c@oUiGi_@f@}`@rUm^VqT`Gi\\rTgf@}A{RhV_UrOdBlMyBzDqPP_CjHqIzDn@bO}DdGac@`N_ErTmR{FoSlPiRgL_A|RmDm@}B{HkG@iErNsBkDnGuNhD[uYaAqd@_X_e@de@e_@jBeq@|Oa@~NiNdWq@lMcEtDeAnKxFjFlGjMq@bNdPdY~BxImApEhN|MHxLbDgMYpp@mIh`@jLoToFja@^tH|Q~MhNfAhJtXcI~EiHmCGbTeKtZ{KfEqAdEjCzEiMpSd[mS`M_@dDnXpGrLjTtFbHiC~D|JrJPzHxQlQuf@zX`Tn^oF|JtC`QrRaAhDqEpBna@`RnFtY`KvGoD`RrJfJ|XxIpHzXj^xe@`@bGsKzAcMlGoNwHwDbO_MlJqUJqBzDjAnHk|Ahx@eaBnUkk@_DaHtCiGjNeLpIkeAtT{JlF}FfTqGG|ClH}BzPkIfMuNbGsQhSoi@jWqRrFoPpAl[mK{@_OlHdB`AeH`GiDcOmSnZuP}c@jG_H~IaQ|AkG~Ji\\jGqLfJgArLoUj@lM|ThA`OmJbDaLjKcSIdLrJfCvQoDtOpE`YUvHmN`TpSjEoB`ReGrKhIdVbNzFjA`H~R~NnZ|J|K|PnT~e@rYtEjEj_@lCyKkC{WoF_NnDoFrDl@fHcMhF|L_AhHyEhCTnD|GtDdNcBdB|TzFdBJgDzAnDbKkFzKaMaJaDiChI~C_IpGbDrPuFjKpGg@nLz@jKhNt@dBbIaFlP{FfCgB~KhTeAwAtKhDfDrJ_DzD`Cti@iRdVwWfDElCrF`NgC|IbGzHcAW~MhFkHhXdDnZnJrYjUtVp@v]lXvf@dKrSrQfd@NXjK|Db@nC|G",</t>
  </si>
  <si>
    <t xml:space="preserve">        "upload_id_str": "3774440190",</t>
  </si>
  <si>
    <t xml:space="preserve">        "average_speed": 7.295,</t>
  </si>
  <si>
    <t xml:space="preserve">        "max_speed": 21.3,</t>
  </si>
  <si>
    <t xml:space="preserve">        "average_cadence": 74.9,</t>
  </si>
  <si>
    <t xml:space="preserve">        "average_watts": 174.1,</t>
  </si>
  <si>
    <t xml:space="preserve">        "weighted_average_watts": 206,</t>
  </si>
  <si>
    <t xml:space="preserve">        "kilojoules": 2757.7,</t>
  </si>
  <si>
    <t xml:space="preserve">        "average_heartrate": 148.2,</t>
  </si>
  <si>
    <t xml:space="preserve">        "max_watts": 584,</t>
  </si>
  <si>
    <t xml:space="preserve">        "elev_high": 1029.4,</t>
  </si>
  <si>
    <t xml:space="preserve">        "elev_low": 47.2,</t>
  </si>
  <si>
    <t xml:space="preserve">        "suffer_score": 294.0</t>
  </si>
  <si>
    <t xml:space="preserve">        "name": "Prima, durante e dopo la pioggerella 🐡",</t>
  </si>
  <si>
    <t xml:space="preserve">        "distance": 26020.7,</t>
  </si>
  <si>
    <t xml:space="preserve">        "moving_time": 7319,</t>
  </si>
  <si>
    <t xml:space="preserve">        "elapsed_time": 7334,</t>
  </si>
  <si>
    <t xml:space="preserve">        "total_elevation_gain": 233.2,</t>
  </si>
  <si>
    <t xml:space="preserve">        "id": 3529285663,</t>
  </si>
  <si>
    <t xml:space="preserve">        "external_id": "garmin_push_5006013002",</t>
  </si>
  <si>
    <t xml:space="preserve">        "upload_id": 3768463638,</t>
  </si>
  <si>
    <t xml:space="preserve">        "start_date": "2020-05-29T04:51:42Z",</t>
  </si>
  <si>
    <t xml:space="preserve">        "start_date_local": "2020-05-29T06:51:42Z",</t>
  </si>
  <si>
    <t xml:space="preserve">        "start_latitude": 45.541251,</t>
  </si>
  <si>
    <t xml:space="preserve">        "start_longitude": 10.881641,</t>
  </si>
  <si>
    <t xml:space="preserve">        "achievement_count": 7,</t>
  </si>
  <si>
    <t xml:space="preserve">        "kudos_count": 36,</t>
  </si>
  <si>
    <t xml:space="preserve">        "comment_count": 4,</t>
  </si>
  <si>
    <t xml:space="preserve">            "id": "a3529285663",</t>
  </si>
  <si>
    <t xml:space="preserve">            "summary_polyline": "yw}tGgilaA_@McAqDiA_AWy@nB{Dd@gFvCH^}@e@qEp@}Ey@aI?mAxNwCtBSbRWbDZlGJl@WzByAnBqFzB`@x@h@h@OfAsD^]jCQ`CaA~ANlBOpELxCSZy@g@cENkCx@Of@aCHyB`AkA`BqDd@Sp@LPz@bBpAr@zB`AlAhBn@pC?`M{NhImIr@sA~AaF|@EjAXZp@tAfHr@rAdHjGfAvB\\nAnJdIvAdEn@vGr@fE?`Ao@nEZbEDdCa@hHNjAVr@|@z@lAzBgA`EeDdIkKrYXXzEdAlFxBdAjAp@pAPt@Cr@qAnD_FfVk@l@W~@yAjJ{@xCoBpJqDfRuCjMc@hDY~OU|DDn@T\\vDjEbFlH^tAt@pFXr@j@`@hK~CP|B`@hB|@vC`AhBdAzCvBnE`AlAvA`Ai@`ISj@_E]h@pAT`Aj@rFLrD}@tQ{@hH{@pCWZg@C}Ds@oAjJ_@lAqAMkCeAc@?oDtAwJJwE_BcAyAUXc@hBkBvA{@fBaEvMgBhB_BLwEgBqG}DmAsCCqCY?s@m@}Gg@YBg@c@oCoEeF_FoAaBe@eAfFyB`Ee@j@i@Di@S}F@gCbBgGZ{DtAsF`EoXPuBDuEEsBq@cDm@wEOmEBmBVmBPaEQu@c@g@uDgDmF_CRoCC{GXwFFoLjBe@h@FxAp@`BhB~EtDvKrAhDpA|I|GpC`ClEtB`B|AZSX{A\\cQZqC~Ha`@h@_AfAcH`BmGpA_JPo@d@m@~EkV~@}BJq@_@iCmAwA_DwAyH{B[g@tEmMvJqVd@_BAw@kAkAwA_C]u@kBuBwAs@aE}@yF`AwBhBi@Xc@AWd@gErCuA`BmA|@OEo@oAi@QKyAOOuI@gCkCw@[sA|@wAlCu@dBqGcAkCuA}B]sF{DsCqC}CuAOgA|@_Gp@cB`AcAM_@gAg@sBImAiA}AI{D}AaETa@L[b@s@vCi@b@iAw@eA[k@Hg@lBq@xA}ChC[H_ECcHg@_I^oGCgKhC}Ej@aD|AeCh@uAr@Kd@BzCKl@e@j@GlEWtBBj@SRf@^?z@NTQfEFVO~Aj@b@dB^T[L?lAbAVd@t@hDp@v@LI`BsD|BjB`@Bb@u@Ws@}B}BoAgBuDgCk@rBg@t@AVxAzBp@hDhB|Bg@k@gAeBy@iDgAqAFO`Aj@`@vA@|AtAlB",</t>
  </si>
  <si>
    <t xml:space="preserve">        "upload_id_str": "3768463638",</t>
  </si>
  <si>
    <t xml:space="preserve">        "average_speed": 3.555,</t>
  </si>
  <si>
    <t xml:space="preserve">        "max_speed": 6.3,</t>
  </si>
  <si>
    <t xml:space="preserve">        "average_heartrate": 157.5,</t>
  </si>
  <si>
    <t xml:space="preserve">        "max_heartrate": 182.0,</t>
  </si>
  <si>
    <t xml:space="preserve">        "elev_high": 223.2,</t>
  </si>
  <si>
    <t xml:space="preserve">        "elev_low": 128.2,</t>
  </si>
  <si>
    <t xml:space="preserve">        "pr_count": 5,</t>
  </si>
  <si>
    <t xml:space="preserve">        "suffer_score": 185.0</t>
  </si>
  <si>
    <t xml:space="preserve">        "name": "Sono ciccione 🐷",</t>
  </si>
  <si>
    <t xml:space="preserve">        "distance": 44282.9,</t>
  </si>
  <si>
    <t xml:space="preserve">        "moving_time": 6063,</t>
  </si>
  <si>
    <t xml:space="preserve">        "elapsed_time": 6098,</t>
  </si>
  <si>
    <t xml:space="preserve">        "total_elevation_gain": 547.0,</t>
  </si>
  <si>
    <t xml:space="preserve">        "id": 3523855915,</t>
  </si>
  <si>
    <t xml:space="preserve">        "external_id": "garmin_push_5000893661",</t>
  </si>
  <si>
    <t xml:space="preserve">        "upload_id": 3762777188,</t>
  </si>
  <si>
    <t xml:space="preserve">        "start_date": "2020-05-28T04:49:05Z",</t>
  </si>
  <si>
    <t xml:space="preserve">        "start_date_local": "2020-05-28T06:49:05Z",</t>
  </si>
  <si>
    <t xml:space="preserve">        "start_latitude": 45.541668,</t>
  </si>
  <si>
    <t xml:space="preserve">        "start_longitude": 10.882037,</t>
  </si>
  <si>
    <t xml:space="preserve">            "id": "a3523855915",</t>
  </si>
  <si>
    <t xml:space="preserve">            "summary_polyline": "kz}tGuklaA{@gDqAsAu@d@sBe@EeLP}@lf@C`GkAvDXdDbAzEzDjEdB|@hArBzE~@fAxh@n[nAlB@lBqApH[|DCxGhDpf@bFlYTrIm@fQtDva@kBnxA{@tPc@pBb@zEdAfCpMbHbBbDn@jE^r[kBtR@jJS`Ai@n@yBh@}HRaP`BcO[WPCd@t@vCdRpg@`HpZ?`C{@nGeBxHErAkAlBQdBvXtF~HB?ZsCnEcD`Ig@h@V`@xFnBLrAWV{K{@cDb@{@a@uAP{E|CiCdCwNbDw@n@uDvGgBvB_FdDiC|EeAjAyHjCgN~HqHvG_FnGwFvKuCpCq@hCh@|BxCRXp@Tr_@tCpOhEpN@t@gIx@oBlAuAOuCaBkGiGeC}AId@dA~CMz@uDT_F|ByEv@oBnAiCYD`A`CfANtAsFrLkDKiBy@sC|As@nA[jBg@n@mAb@}Hd@sDzBc@x@e@dErDlDTjBlEdIQlCTxBObEN~Ho@~Do@lBi@p@iAT[bBeL~BsNcAuFaC_EiEc@wA[aDoEeOwIkPyBmQA_KbEkKfN}VjLye@pH{KlEkD~G`@`FzCjQbI|JfLxC`BvBDtCcAjAAjCkBt@ItMhDvKG|Bb@W{Em@uYsC_@k@qAA{@nAyC~CaDfE}I~FqHpFyEbOyIvHmCrAyAjC}E~EaDzFeJhAeAvMuChCyBpHgEpIAfIp@ZCNg@WiAmFgB_@m@jEqJnCsE?[qIGoXwFv@gCtAqBbCyRd@kAlGV|HxDzD_@dAwA}BcJN{WeCcm@OmGFcHdA_H^mGe@a^m@aD@eBOe@sB_@eKaFwAiBc@eChAqWh@uB]oB?uF~AqjAuDya@h@_OOwJy@aHoDeRuBcYCsFm@eDImCh@}ItAwHr@aBb@cGlIgg@`@y@?cCzAmEdCuEc@GgDdIk@d@{JyCiCc@cKiImDeBCqAz@eGd@gA`A}@?u@yDw@sDeAkE}AeE\\]b@u@zCk@d@cCmAgAEaBrEcDbCkKc@mSFiRhDqDwRm@iG^yLr@uBREIx@Ph@|ArBjGrD`ALJ]w@gB\\uB@cDjA{ARaBbFTpAa@rEr@tAgAdDeAj@eBcBqAzA`A]|A}DzAqAbAaEm@iB`@kE[e@tBeAzACpDUtAv@jBO\\oIiE}AqBEcBQ@k@dBc@vLlBxOpAhGJpBuD|BcFhABlEu@bB^rWGzERz@nIjIzFdDhAtALKx@gEg@cCGwEg@gA{FuGuCwAeBhDdB|BdAbE",</t>
  </si>
  <si>
    <t xml:space="preserve">        "upload_id_str": "3762777188",</t>
  </si>
  <si>
    <t xml:space="preserve">        "average_speed": 7.304,</t>
  </si>
  <si>
    <t xml:space="preserve">        "max_speed": 15.2,</t>
  </si>
  <si>
    <t xml:space="preserve">        "average_cadence": 76.1,</t>
  </si>
  <si>
    <t xml:space="preserve">        "average_watts": 146.4,</t>
  </si>
  <si>
    <t xml:space="preserve">        "weighted_average_watts": 199,</t>
  </si>
  <si>
    <t xml:space="preserve">        "kilojoules": 887.6,</t>
  </si>
  <si>
    <t xml:space="preserve">        "max_heartrate": 185.0,</t>
  </si>
  <si>
    <t xml:space="preserve">        "max_watts": 697,</t>
  </si>
  <si>
    <t xml:space="preserve">        "elev_high": 339.6,</t>
  </si>
  <si>
    <t xml:space="preserve">        "elev_low": 134.2,</t>
  </si>
  <si>
    <t xml:space="preserve">        "suffer_score": 62.0</t>
  </si>
  <si>
    <t xml:space="preserve">        "name": "Pre-colazione con i fidi Zoltan e Dino!😛",</t>
  </si>
  <si>
    <t xml:space="preserve">        "distance": 53036.6,</t>
  </si>
  <si>
    <t xml:space="preserve">        "moving_time": 6911,</t>
  </si>
  <si>
    <t xml:space="preserve">        "elapsed_time": 8099,</t>
  </si>
  <si>
    <t xml:space="preserve">        "total_elevation_gain": 465.0,</t>
  </si>
  <si>
    <t xml:space="preserve">        "id": 3518306036,</t>
  </si>
  <si>
    <t xml:space="preserve">        "external_id": "garmin_push_4995643305",</t>
  </si>
  <si>
    <t xml:space="preserve">        "upload_id": 3756946259,</t>
  </si>
  <si>
    <t xml:space="preserve">        "start_date": "2020-05-27T04:03:09Z",</t>
  </si>
  <si>
    <t xml:space="preserve">        "start_date_local": "2020-05-27T06:03:09Z",</t>
  </si>
  <si>
    <t xml:space="preserve">        "start_latitude": 45.541491,</t>
  </si>
  <si>
    <t xml:space="preserve">        "start_longitude": 10.881521,</t>
  </si>
  <si>
    <t xml:space="preserve">            "id": "a3518306036",</t>
  </si>
  <si>
    <t xml:space="preserve">            "summary_polyline": "iy}tGohlaAg@Qe@_F_A_BwAXaBi@F]bBfAfAO`ApAvArFi@_Be@kCk@{@w@q@y@h@aBi@UmL\\cA`f@IhFgA|BFnFrA`F~DbE`BrFpJ`i@x[~@hANjBeB~KSnJpDtg@rDdRx@tIBzHe@dOtD`b@iBvtAPh@zB`@jDQvV_Nz@_BjAeMj@}A|HyC~EGbEiHrA}@~A@lLzDtC`DtEfBhAtA^zEwAhOxBzI~BvQf@LtFkCj[eXpACbBkBlWoNhLoIpAAtDrAdGc@`KsDrF}CvDKbBiFv@m@dBYzAf@Ds@{@gDOwDEwNZ}NtAiO|B}GLwAK{Q{B{UpFkKfH}BhAyDOcIaMs@_@ZE`G_ABh@@RhI`Bh@Jj@oF~FsKzOwE|HaIzEq@jNm@pEaBjCkClOuBrHqFcCyLiA}DvQaV~}@kDzJy[`|@kG`NmGjY_D`ReDh[kBzIa@lFoCvGmDnAsEWsS_KmPkCaChAyJ\\cGe@sHxAbIz_@{@bJoBnH@|AeA`BWnBdXvFnIRaJjQvGvCNjA[\\iL}@eFCoAVwHbG`@bFiBdNpAxUeB`YkBtEAxCg@fCAdJl@pQuExGsHtCo@pBsCuAoCNwCpHKrHo@fE{AbD}AtH}DzH{C`D{BzDwEiDs@V|@nEP`IaApFqGlRWpFj@tFrBbG`DjC|PB~Bt@z@jAjCjHJdB_@bD{@dCiBtBk\\lQaFx@uPSuC~@eCxBmF`MaJfMiB|D}@`G_@`Rm@vBcK|Hu@pEZd@N_Dr@oBw@d@SjCcA~BiPtFqBdBwArCu@vDwAzPtExOhSqKAgAbCyKLqM_@}I\\}CGuClDyEnDqBfA{A`@{C^mPx@eFlAsCpJ}MfFyL|CsC|Bq@tPRdFw@p\\wQjB{BdAyDPoCScBiEiJ_Bs@gQAwCkBqBqE{@{FBiFp@yDdF_N|@cERqBYwIN}BsH{WYoC_CyE_EaPo@uDFeC]kBm@q\\Uc@cCOe@eBTcB|DqElFqK`HsIlEoDhOyIbH}BnFmIdFgDhHqKpNeDhL_ItTj@CcBmGsCzIwQyIYkX{F|@iCjAwAfDyUbHPtHxD|D]|@yAyBgIHk[uCat@DgEpAcKZsIe@cXo@mIsDwAaJsEqAoB]gCjAaWh@qB]{B?qF|A}iAqDib@d@qU_@}G}@_GaEaPuImQm@c@uApC_BwCyC}PoKm@{FZmFqAqHeHc@oE_BoAc@{AqKeBa@iHuPWMqEsBoAi@sB[iGcAr@mCwBuBjD",</t>
  </si>
  <si>
    <t xml:space="preserve">        "upload_id_str": "3756946259",</t>
  </si>
  <si>
    <t xml:space="preserve">        "average_speed": 7.674,</t>
  </si>
  <si>
    <t xml:space="preserve">        "max_speed": 16.1,</t>
  </si>
  <si>
    <t xml:space="preserve">        "average_cadence": 77.6,</t>
  </si>
  <si>
    <t xml:space="preserve">        "weighted_average_watts": 179,</t>
  </si>
  <si>
    <t xml:space="preserve">        "kilojoules": 1034.6,</t>
  </si>
  <si>
    <t xml:space="preserve">        "average_heartrate": 133.3,</t>
  </si>
  <si>
    <t xml:space="preserve">        "max_watts": 759,</t>
  </si>
  <si>
    <t xml:space="preserve">        "elev_high": 196.8,</t>
  </si>
  <si>
    <t xml:space="preserve">        "elev_low": 71.4,</t>
  </si>
  <si>
    <t xml:space="preserve">        "suffer_score": 59.0</t>
  </si>
  <si>
    <t xml:space="preserve">        "name": "Che bel cielo terso 🥰",</t>
  </si>
  <si>
    <t xml:space="preserve">        "distance": 14013.8,</t>
  </si>
  <si>
    <t xml:space="preserve">        "moving_time": 4592,</t>
  </si>
  <si>
    <t xml:space="preserve">        "elapsed_time": 4600,</t>
  </si>
  <si>
    <t xml:space="preserve">        "total_elevation_gain": 349.6,</t>
  </si>
  <si>
    <t xml:space="preserve">        "id": 3512790947,</t>
  </si>
  <si>
    <t xml:space="preserve">        "external_id": "garmin_push_4990430069",</t>
  </si>
  <si>
    <t xml:space="preserve">        "upload_id": 3751157774,</t>
  </si>
  <si>
    <t xml:space="preserve">        "start_date": "2020-05-26T05:13:08Z",</t>
  </si>
  <si>
    <t xml:space="preserve">        "start_date_local": "2020-05-26T07:13:08Z",</t>
  </si>
  <si>
    <t xml:space="preserve">        "start_latitude": 45.541294,</t>
  </si>
  <si>
    <t xml:space="preserve">        "start_longitude": 10.88172,</t>
  </si>
  <si>
    <t xml:space="preserve">        "kudos_count": 29,</t>
  </si>
  <si>
    <t xml:space="preserve">            "id": "a3512790947",</t>
  </si>
  <si>
    <t xml:space="preserve">            "summary_polyline": "ax}tGwilaAPLMHu@e@MQa@uCSa@g@i@Qi@S[BMbBeDRcBP_CpAAnAHTa@Hg@[wBCk@K_@Be@VcAFm@H]@e@IeBs@mG@_@xAQZMv@Gt@UfDg@jBk@hBYxFFfCQtABxCIzD\\dGJn@Wl@w@`Aa@\\c@Xs@AOHe@h@aB|@G~BvAV?XQVu@h@wBLUh@WnBIh@On@g@ZEh@C`BRvAUlFHbCIR_@@o@MuAQ}@Ai@FqBGc@k@oBa@qE_@aBe@gFC_AKm@NsF\\ErDj@hDdAjBZ|EqALGVg@XWnAe@x@KJMKk@o@uAi@aAu@_Ac@s@GUGm@FqBEqABqALkBJ]HmA?s@PaEDeEHeAFiBC}CBoAGu@Qq@Yy@o@kAmCgEkAyAEgC]K{@AiB]aA_@s@q@[c@_B{CW{@Gk@Aw@JgCE{@?o@Lc@d@cAX[hBe@ZSPWX{A\\c@r@IbAN\\KZ_@`@IfAb@h@SPMVg@`@_B@_@Na@ZQrBc@v@m@tIKtADdDPpCl@`FY`AOlFb@DJG^Wr@q@z@uAjA_Aj@[\\iA`@q@f@w@~@cAx@KPQh@I|@?\\H|AAp@DzABVpApEDr@?vCMb@Jj@DlAqBnIGFiFDeCj@eDH{@NyA@qCI]HVzCEfGCh@Ij@?xBU`IKz@CnAQrBCvGJh@Zp@x@~@fBpDL\\ELy@JqAd@e@Za@v@mBXq@^m@NgACiAQqC_AqEw@KDK|CI\\cAm@mAi@WD_@RoA~@q@p@aDp@kCRyBBmFz@aJh@oCEeCa@wAq@SAi@fAMJsAd@qAPkA|@eBKmB]sAX_CYcACW\\SpA_AdAIRCv@@|BCXS|@@`@n@jA?VOF}Ag@aC_BmB_A_AgA[q@Ge@Bo@EIMp@]l@Ih@?t@UxBDlBO`ABbA`@zFXdBJvAZhBX`AL|@`@rANnADjAUVc@NaBhA{D|@g@ZEJGz@DjBIx@SZYLCRApDKtBDh@Mb@RdB@|BGv@BTKj@?j@Jp@nATXb@ZHPGX[\\Rz@~@JT\\~BRf@t@z@PKXk@V}@^{@PWRLjBxBTE`@i@AOQc@]g@k@i@i@u@w@u@cAmA]]uBiA[f@Y~@W`@ERZ|@l@bAJZb@tCN\\fBfBu@u@iAuA",</t>
  </si>
  <si>
    <t xml:space="preserve">        "upload_id_str": "3751157774",</t>
  </si>
  <si>
    <t xml:space="preserve">        "average_speed": 3.052,</t>
  </si>
  <si>
    <t xml:space="preserve">        "max_speed": 5.4,</t>
  </si>
  <si>
    <t xml:space="preserve">        "max_heartrate": 174.0,</t>
  </si>
  <si>
    <t xml:space="preserve">        "elev_high": 286.6,</t>
  </si>
  <si>
    <t xml:space="preserve">        "elev_low": 139.0,</t>
  </si>
  <si>
    <t xml:space="preserve">        "suffer_score": 72.0</t>
  </si>
  <si>
    <t xml:space="preserve">        "name": "Active Recovery 🧐",</t>
  </si>
  <si>
    <t xml:space="preserve">        "distance": 31232.7,</t>
  </si>
  <si>
    <t xml:space="preserve">        "moving_time": 4235,</t>
  </si>
  <si>
    <t xml:space="preserve">        "elapsed_time": 4312,</t>
  </si>
  <si>
    <t xml:space="preserve">        "total_elevation_gain": 217.0,</t>
  </si>
  <si>
    <t xml:space="preserve">        "id": 3510547838,</t>
  </si>
  <si>
    <t xml:space="preserve">        "external_id": "garmin_push_4988350093",</t>
  </si>
  <si>
    <t xml:space="preserve">        "upload_id": 3748774473,</t>
  </si>
  <si>
    <t xml:space="preserve">        "start_date": "2020-05-25T16:45:02Z",</t>
  </si>
  <si>
    <t xml:space="preserve">        "start_date_local": "2020-05-25T18:45:02Z",</t>
  </si>
  <si>
    <t xml:space="preserve">        "start_latitude": 45.541401,</t>
  </si>
  <si>
    <t xml:space="preserve">        "start_longitude": 10.881751,</t>
  </si>
  <si>
    <t xml:space="preserve">        "kudos_count": 28,</t>
  </si>
  <si>
    <t xml:space="preserve">            "id": "a3510547838",</t>
  </si>
  <si>
    <t xml:space="preserve">            "summary_polyline": "wx}tG}ilaAg@m@a@aC]o@mAeAS@_@`@_Bq@KwAKkIPs@bXYhM?bFiAbDP~AXzB~@tEtDlDnA`AdAnBxEdAvAdi@|[h@b@\\`ABbBqAxHUrBMrDBxCdAzQ`BdTvDpRt@zGLjC@fDi@zK?fD`Dt\\P`EaB|hA?bGOtABtB{@`P]rAA^b@bFV`A^r@bA|@dLzFlA|Br@nDf@`]UtEaAzGWfDCzBLnEOzAZjA^zFtA|]Mx@c@z@cA\\{H@eAZmGe@kFx@mAb@@~@~@bDhC|L|A|FXrBEpAu@vFcArFg@vACnA{@zAk@nBX\\tWfFhIJ@RaC~DwAhDs@`A[zAi@p@B\\pCnA|C~@bPl@jEYxEw@vHEbBOrJeBxEuAxAu@hGwElFsEtFiGxAeCtD_DvBgC`AkBr@wBZyAl@cFbAqD|DyHhDsFtAsArH{FhIyEpJwNnIgGbB{AjC}CxAuBz@y@zBqElAcBvBuAzK{DdB[lEAlCm@nAm@hA_AjEmF|IyGz@yAr@{BfAqI`AwQ`@}Dz@kEnCuId@oCN}EKqJJK|CGPSfB}Pt@{D@UO[mG}AUYE}@hCaKnAmDp@iCxA_Bd@iA`@eCPqCh@{C`@eA~@{AXyFqAeFuBgHiAkFKwAy@{@aAsC_BgKsCgNoAsFqBwG]GwExCU?KQq@oHoAsFi@cDa@_@L}@DiELy@KuA@eFk@_I}@mS{AeF_A}E}@uHwBiKcC_Qa@kE^aIyFqPsCwLuByEqBkCK]@m@n@gDjBeGQUUBcD`D_@COYSiAcEaOg@mAwAPoAE]\\{@bDuApI{BhIs@hD]v@WRmDpAwCf@{OE}EeAi@FWv@aAxIkA~Ea@X}ACcBw@a@R_@f@uLxYcHhTg@xAQNm@]oEmGqB_CuAk@oC?cA[{IeIiDgC_E{FwAwAmBmAaD{@{BMoDz@kCvBo@Rk@l@{CdBsBhBoAl@u@Ye@c@[qAW_@qIG{BmBu@y@Ka@OG[NWtA_CbF_@^}Ey@uDaB{B[wEiDuDgDoCkAU]?eAz@}Fh@yA`Au@DWGWs@_@iC[aA{@mBKsE{AiEZYb@u@zC]b@Y?sBqAgAIaBbF{BjBi@TwLi@oK\\mG?{JrBiEl@kDnB}A`@gCTEl@HfDOp@c@l@C\\PlQCbCHhAFRhBh@t@]h@`@t@fAd@rCVh@",</t>
  </si>
  <si>
    <t xml:space="preserve">        "upload_id_str": "3748774473",</t>
  </si>
  <si>
    <t xml:space="preserve">        "average_speed": 7.375,</t>
  </si>
  <si>
    <t xml:space="preserve">        "average_cadence": 75.8,</t>
  </si>
  <si>
    <t xml:space="preserve">        "average_watts": 132.7,</t>
  </si>
  <si>
    <t xml:space="preserve">        "weighted_average_watts": 145,</t>
  </si>
  <si>
    <t xml:space="preserve">        "kilojoules": 562.1,</t>
  </si>
  <si>
    <t xml:space="preserve">        "average_heartrate": 126.2,</t>
  </si>
  <si>
    <t xml:space="preserve">        "max_heartrate": 160.0,</t>
  </si>
  <si>
    <t xml:space="preserve">        "max_watts": 790,</t>
  </si>
  <si>
    <t xml:space="preserve">        "elev_high": 195.4,</t>
  </si>
  <si>
    <t xml:space="preserve">        "elev_low": 84.0,</t>
  </si>
  <si>
    <t xml:space="preserve">        "suffer_score": 20.0</t>
  </si>
  <si>
    <t xml:space="preserve">        "name": "E via col pipistrello per finire bene la settimana 🥰",</t>
  </si>
  <si>
    <t xml:space="preserve">        "distance": 210082.0,</t>
  </si>
  <si>
    <t xml:space="preserve">        "moving_time": 32697,</t>
  </si>
  <si>
    <t xml:space="preserve">        "elapsed_time": 34313,</t>
  </si>
  <si>
    <t xml:space="preserve">        "total_elevation_gain": 5164.0,</t>
  </si>
  <si>
    <t xml:space="preserve">        "id": 3504467702,</t>
  </si>
  <si>
    <t xml:space="preserve">        "external_id": "garmin_push_4982597049",</t>
  </si>
  <si>
    <t xml:space="preserve">        "upload_id": 3742331174,</t>
  </si>
  <si>
    <t xml:space="preserve">        "start_date": "2020-05-24T05:26:40Z",</t>
  </si>
  <si>
    <t xml:space="preserve">        "start_date_local": "2020-05-24T07:26:40Z",</t>
  </si>
  <si>
    <t xml:space="preserve">        "start_latitude": 45.54134,</t>
  </si>
  <si>
    <t xml:space="preserve">        "start_longitude": 10.881449,</t>
  </si>
  <si>
    <t xml:space="preserve">        "achievement_count": 26,</t>
  </si>
  <si>
    <t xml:space="preserve">        "kudos_count": 57,</t>
  </si>
  <si>
    <t xml:space="preserve">        "comment_count": 9,</t>
  </si>
  <si>
    <t xml:space="preserve">            "id": "a3504467702",</t>
  </si>
  <si>
    <t xml:space="preserve">            "summary_polyline": "kx}tG_hlaAmJsJ]s`AeSvb@cR}E`QqBKyz@cUs]mUz@zNqUa`@et@|]tFpNqZfm@zq@|bB~HeVuw@gMzCzAol@rR`AiOuWbEo_@yK_DtG{\\mf@I}Tyu@umAc\\rKgSmS}BlIgPsKsO`Xd@_X_Xrt@|UpNm`A`d@a@|q@{l@xIdV|l@fJgQsWhJiEfAe\\gOwFnMyYee@yDnHkKwJcH~Wot@hb@oRo\\uFn`@sOaRwh@kwAhlAguAh@_aDrjAxFud@cWzOnP}RwMez@tLfNwIkWxJyZewAklAp\\kr@oFwRz_@k^sUwG_L}d@oc@rOp]aa@fvAa`@beAacAloBuUnu@dQpUcMy_@j@ta@_Nwr@XyMeLwHg_@oFzWiQuBaB}SjLwBiMaq@_`@nZwVwe@al@oHp`@u\\mPqBmWujBjTgHpy@fCdEeUlh@sUoEic@uNlJuNkVmEqq@bIjL_b@qdA}`Ag^anBfGqOmg@hHqa@eHmj@aOvMlGjNo]sb@fVgeAg^kuAmUeJVs[fPkT^`Yfn@zk@d^sf@fKer@dq@_Sm@}Vv]~FsHjw@x`@dNdEkR~Pbj@OvVuXfAnR~NiQtQ|NfI{D`b@b[eR|Miu@jJzp@zJvb@xd@iTruA~MnXlR|Khr@eFz]pN}MkCh`@xUr`@eKbYhG`z@`uA}KjtAbFgHpd@zTtIgFpc@zNcOeR|_@hEfT`{Dy\\DjZzfAld@hYnn@iSiC|Dnr@}eBEywA|n@sKzPtVIcj@x_@gbBm[{|BhFl`AvJzMdb@~JgO|J`t@xSoRzIrk@~Oah@tf@~O{A|Whq@dp@mCkNt[zNpGfe@tmAkGb_AjVpOdw@aj@~Gcx@~gA{g@mPwv@|p@_s@mWeLvXtOvfAu|@vNkj@|o@lKxWbxBpC`p@cWx\\dTbsBcXn]x_@zCj}@}M`c@qoAjaAue@zPms@wFuqDpz@s}@yAkJdX`BduA|Qv`@mX}EcQp\\p`Cdc@`@rfB`[~hAkSxKlZfVuN|ZbMtNye@zfA_u@uk@a[lNgEk_@a^vdAqOsBmAfiAqY|y@|X|i@cDpSci@~DyX}JeI~OvOtb@i]`[ylBu`AgMlMtAy`@oQ`J~Dge@iD_OeKy[_n@wn@fk@s^{Dze@x[xNhqBvIvAePmUyJ|c@JuLaHfLeArD{EfF{HyWoy@bI~G",</t>
  </si>
  <si>
    <t xml:space="preserve">        "upload_id_str": "3742331174",</t>
  </si>
  <si>
    <t xml:space="preserve">        "average_speed": 6.425,</t>
  </si>
  <si>
    <t xml:space="preserve">        "max_speed": 20.2,</t>
  </si>
  <si>
    <t xml:space="preserve">        "average_cadence": 68.8,</t>
  </si>
  <si>
    <t xml:space="preserve">        "average_watts": 166.7,</t>
  </si>
  <si>
    <t xml:space="preserve">        "weighted_average_watts": 197,</t>
  </si>
  <si>
    <t xml:space="preserve">        "kilojoules": 5451.9,</t>
  </si>
  <si>
    <t xml:space="preserve">        "average_heartrate": 142.7,</t>
  </si>
  <si>
    <t xml:space="preserve">        "max_watts": 693,</t>
  </si>
  <si>
    <t xml:space="preserve">        "elev_high": 878.0,</t>
  </si>
  <si>
    <t xml:space="preserve">        "elev_low": 45.6,</t>
  </si>
  <si>
    <t xml:space="preserve">        "suffer_score": 473.0</t>
  </si>
  <si>
    <t xml:space="preserve">        "name": "Sun, salite e Fabio: what else? 🦾",</t>
  </si>
  <si>
    <t xml:space="preserve">        "distance": 158093.0,</t>
  </si>
  <si>
    <t xml:space="preserve">        "moving_time": 23098,</t>
  </si>
  <si>
    <t xml:space="preserve">        "elapsed_time": 26678,</t>
  </si>
  <si>
    <t xml:space="preserve">        "total_elevation_gain": 3709.0,</t>
  </si>
  <si>
    <t xml:space="preserve">        "id": 3498307186,</t>
  </si>
  <si>
    <t xml:space="preserve">        "external_id": "garmin_push_4976592249",</t>
  </si>
  <si>
    <t xml:space="preserve">        "upload_id": 3735761940,</t>
  </si>
  <si>
    <t xml:space="preserve">        "start_date": "2020-05-23T06:06:23Z",</t>
  </si>
  <si>
    <t xml:space="preserve">        "start_date_local": "2020-05-23T08:06:23Z",</t>
  </si>
  <si>
    <t xml:space="preserve">        "start_latitude": 45.541419,</t>
  </si>
  <si>
    <t xml:space="preserve">        "start_longitude": 10.881652,</t>
  </si>
  <si>
    <t xml:space="preserve">        "achievement_count": 23,</t>
  </si>
  <si>
    <t xml:space="preserve">        "kudos_count": 53,</t>
  </si>
  <si>
    <t xml:space="preserve">            "id": "a3498307186",</t>
  </si>
  <si>
    <t xml:space="preserve">            "summary_polyline": "yx}tGiilaAiIeXjt@u@hfAvu@nM}y@riAcjBdZmmAfMeQb`@}EzEuStx@yy@dx@ayAx_@mOlXlN`Qtc@|T_Df`@wgE`Yqm@jq@_DzPgQaEgXul@k[sHwXmBg`@dEa@uKaUwQyC`C}Ln{@mLO~IfNzCrFib@bGeBaDm~ApFceC[lw@hMpBxCaWyF{BrF|CiFnUglAqXiUqcAw`AiW_cAtT_f@cJoRvG{OcOgu@rQy|CucAglAxG}SwOzSlHfTgMa_@j@f`@sN_UnJq]oJoLeLJuYkHaCwFdXsQyBaBaThL{B{Lwp@i`@`ZqS{T}AoOwk@iG|_@s^sJwLoDpIuH{z@_Sy^dLzP_KyOhBgOxOpJpCwThQ`MtSmPzR~FhEcUnh@eVyEcc@uKgByA`NyNcWs@w_@lExJsJ}[rIbLyQ_VgScs@eRaOmh@qAn[sXsMKcAeO{AbHVen@fBqk@~KqE~DoGnFeT_KxJhE{TqE}KpF_GyL`LiO{LoS|VgPgTuo@cCcK|L_QyNy^vAkVme@sF{m@sUyJd@gZzKoFhIc`@E_^mj@iEsIzSjDw\\mZg_@oIkd@kKpJh@cUxIaE{Ml@|DoOzWtOab@gk@ejAndBkV~x@fC~z@|Xrg@pF|]wFpFqk@zm@~Vst@eOuXyOwBlNv`@sYqLkNfl@eZbI_Ml`AvJxV`Q_Upk@xC_AjSv@yJuHSlDxd@cJ]\\|YxM|ArHsMxWfHlGkN{ByHzOmd@ff@_a@zD}Pt\\_C{HjM`FdMzFkCnGff@wMdPpVe@fIdXjBlCb[~m@vYrV{tAfcAijApVyn@pa@hrAqK`Ald@fYpx@ac@jTiCzOqEtFbMfN~a@`DpFpy@pLrPpO{B`A_Zdb@zDbIpe@nNlb@tNfNNfMvDqPc@rr@oIz`@tKwToDrl@~_@tN~JvYgRh@?hSoLf\\eKhDn@dLqLvTdi@}TfLne@x]zBvXn\\bS}d@nXbTfj@_BtQ|RsGfGla@tRnFvXzJxGoCpSlc@rS|h@laAeVrP_QaHaPtX}[fFno@tJeBp\\~Nvz@eC`K}MwNg@vb@sm@w_@cp@nDueA|kAkw@|XlNvReWv^lOjE|VaSyHdm@_VqBnc@hf@a^_D|Kl^iKhAaD|`@|Zhj@pQz~@vMdGiLpRjBdd@fMkXla@vc@pTkHdWva@j]uFdGhOuNjT|JpJ~IkLzV|g@gAjp@_QdBxR`FnRgc@d@|`AdIxJ",</t>
  </si>
  <si>
    <t xml:space="preserve">        "upload_id_str": "3735761940",</t>
  </si>
  <si>
    <t xml:space="preserve">        "average_speed": 6.844,</t>
  </si>
  <si>
    <t xml:space="preserve">        "average_cadence": 74.0,</t>
  </si>
  <si>
    <t xml:space="preserve">        "average_watts": 165.0,</t>
  </si>
  <si>
    <t xml:space="preserve">        "kilojoules": 3811.7,</t>
  </si>
  <si>
    <t xml:space="preserve">        "average_heartrate": 153.1,</t>
  </si>
  <si>
    <t xml:space="preserve">        "max_heartrate": 191.0,</t>
  </si>
  <si>
    <t xml:space="preserve">        "max_watts": 565,</t>
  </si>
  <si>
    <t xml:space="preserve">        "elev_high": 1116.0,</t>
  </si>
  <si>
    <t xml:space="preserve">        "elev_low": 51.6,</t>
  </si>
  <si>
    <t xml:space="preserve">        "suffer_score": 530.0</t>
  </si>
  <si>
    <t xml:space="preserve">        "name": "Le gambe stanno meglio 🤗",</t>
  </si>
  <si>
    <t xml:space="preserve">        "distance": 60894.9,</t>
  </si>
  <si>
    <t xml:space="preserve">        "moving_time": 7243,</t>
  </si>
  <si>
    <t xml:space="preserve">        "elapsed_time": 7301,</t>
  </si>
  <si>
    <t xml:space="preserve">        "total_elevation_gain": 553.0,</t>
  </si>
  <si>
    <t xml:space="preserve">        "id": 3491819232,</t>
  </si>
  <si>
    <t xml:space="preserve">        "external_id": "garmin_push_4970085484",</t>
  </si>
  <si>
    <t xml:space="preserve">        "upload_id": 3728897228,</t>
  </si>
  <si>
    <t xml:space="preserve">        "start_date": "2020-05-22T04:36:56Z",</t>
  </si>
  <si>
    <t xml:space="preserve">        "start_date_local": "2020-05-22T06:36:56Z",</t>
  </si>
  <si>
    <t xml:space="preserve">        "start_latitude": 45.541338,</t>
  </si>
  <si>
    <t xml:space="preserve">        "start_longitude": 10.881711,</t>
  </si>
  <si>
    <t xml:space="preserve">        "achievement_count": 6,</t>
  </si>
  <si>
    <t xml:space="preserve">        "kudos_count": 42,</t>
  </si>
  <si>
    <t xml:space="preserve">            "id": "a3491819232",</t>
  </si>
  <si>
    <t xml:space="preserve">            "summary_polyline": "ix}tGuilaAq@q@w@gDoAyA_Ad@wC{@b@kCGaHZi@fe@O|GeAbDX`D|@hFdEfEbBlFlJhi@z[|@lAHfCoBpNC`GjDvg@fFjZLfHe@jRjDr`@_BtrAgAzUc@xBb@|E|@`CzMlHbB|Cp@fEd@|[kBtR?|Jw@zAm^jDyN][p@dT~l@nGrXD~DyCzQhWrEtH_BlDnCnErGmKc@aDxE}ElKtGnCChB{Lw@}GNgJbH}OdEyEtHmH`GsEjHwIdDcN`IeFjEgGxHuFzKaEzEOlBZlAbD`@Zx@H|^h@lD|CxN|K~^v@pE~@tJDdFe@~CuHrUQ`Fl@vFrB~FzCbCnQF`Bj@dApA~BpGNdEiAxEeBvBi\\tQoF~@_QUsCbA}CbDwEbLkJzMuAdDw@bFUfOa@xDuF`EmDhDm@pEh@bMElNwC|NnEu@fOBvKcGl[_IvNYtSxDpGJvHyCbHyAvKgFvNkCjSs@tb@gKfg@{Q~FeAHi@}BuHuFme@gBcKnFqMTyG`HsXPuEg@kC_C_FyA{@cHy@yAcBq@mBi@uJgCiMe@eNn@eQaAyFp@mWeF}K_@oBp@oEzAaD`J_JqAyHm@sLPySkB}Nt@kTdA{DxL}Nt@{B}E}@_HuIaH^oMuCeIcG}EkF}EkG}ByAeIpAaTsDm@k@Cw@`D{RnG`@bHlDpEY|@o@AqAqBqI\\aZpObCxThKzGa@`CgDbA}C`@wF`BwHnDs\\`DcR~FmWz@oCvE}Ht^}cA`AwAzWqdAjJ{d@pBgEVyE`AqFp@oAJ}BtXotAzAcFVyCzGm\\rFuOpAqBnAq@VkJeFwNyDwOeFwIvCaN]G{DbDgGaTo@gF}DHKOcAs@{GgBaJE_AwBmDiCk@oClAgAOu@cPlAcD~CtErLRlCqGxF}F~NnAjBzChBvErGDxAiAxHiBbGyEs@{@~@wLtY_JpWgJkLoHuAiNqLeFkHuCwB_I}AkDx@wC~Bk@?}By\\a@qAsBwBsVz_@}@d@qDzIcGy@mHoBkC`CoEpHaAp@aN_BoI~EyBVeKeCeImFgGaAwGjAwe@TsCrAwOxA_Ja@aFuAySgQ_VoC}JoDgP}KaDu@kBiDoHkF{FlAmDYwCsCyC|@kF_C_A}Du@}@cJmC}CkEwCc@rCj@xCzDbDpBhFx@fAxDz@|@nFfBvBm@dD~CzDBpEoAvGvEfCvDvDpAzMpJfMnElV|CvSrQrEbA`J\\fRyAVd@CfQbJ`JbGhDhA`B`AeFk@iCKmEm@uAeFaGcDcBeBlD|AnBhAnE",</t>
  </si>
  <si>
    <t xml:space="preserve">        "upload_id_str": "3728897228",</t>
  </si>
  <si>
    <t xml:space="preserve">        "average_speed": 8.407,</t>
  </si>
  <si>
    <t xml:space="preserve">        "max_speed": 16.2,</t>
  </si>
  <si>
    <t xml:space="preserve">        "average_watts": 166.0,</t>
  </si>
  <si>
    <t xml:space="preserve">        "weighted_average_watts": 194,</t>
  </si>
  <si>
    <t xml:space="preserve">        "kilojoules": 1202.1,</t>
  </si>
  <si>
    <t xml:space="preserve">        "average_heartrate": 149.8,</t>
  </si>
  <si>
    <t xml:space="preserve">        "max_watts": 541,</t>
  </si>
  <si>
    <t xml:space="preserve">        "elev_high": 252.6,</t>
  </si>
  <si>
    <t xml:space="preserve">        "elev_low": 67.8,</t>
  </si>
  <si>
    <t xml:space="preserve">        "pr_count": 4,</t>
  </si>
  <si>
    <t xml:space="preserve">        "suffer_score": 138.0</t>
  </si>
  <si>
    <t xml:space="preserve">        "name": "Al meccanico! 🧩",</t>
  </si>
  <si>
    <t xml:space="preserve">        "distance": 6873.7,</t>
  </si>
  <si>
    <t xml:space="preserve">        "moving_time": 1100,</t>
  </si>
  <si>
    <t xml:space="preserve">        "elapsed_time": 1100,</t>
  </si>
  <si>
    <t xml:space="preserve">        "total_elevation_gain": 65.0,</t>
  </si>
  <si>
    <t xml:space="preserve">        "id": 3488953557,</t>
  </si>
  <si>
    <t xml:space="preserve">        "external_id": "garmin_push_4967477017",</t>
  </si>
  <si>
    <t xml:space="preserve">        "upload_id": 3725866431,</t>
  </si>
  <si>
    <t xml:space="preserve">        "start_date": "2020-05-21T16:12:12Z",</t>
  </si>
  <si>
    <t xml:space="preserve">        "start_date_local": "2020-05-21T18:12:12Z",</t>
  </si>
  <si>
    <t xml:space="preserve">        "start_latitude": 45.541214,</t>
  </si>
  <si>
    <t xml:space="preserve">        "start_longitude": 10.881555,</t>
  </si>
  <si>
    <t xml:space="preserve">        "kudos_count": 24,</t>
  </si>
  <si>
    <t xml:space="preserve">            "id": "a3488953557",</t>
  </si>
  <si>
    <t xml:space="preserve">            "summary_polyline": "qw}tGuhlaAd@kA\\m@J_@HGH?HDjBrBRDHCFGXi@NCFJDl@GdA@^L`Bf@vBj@V~@n@HJFND^AxA@dAXNT@zA?jFRbEGPF@J@tBFzBBRDFBB`@HbAJz@F|@ZfAAl@FRJRPPVDRDZ`BfAHT?zA@^RbAPZb@ZvAnA|@z@lAvANJhB`A\\LjBTf@@nAGlAAhAKxAJzC@~AFd@BJFFNn@jCTtAXvBX~CNh@Zl@p@lAX`@DJBRg@pAI\\X~AAl@EVw@`DAVTt@dAnBv@hAb@`AH\\ARo@r@@TvAxB^~@T~@KlK]fII|JJNTLbEdB^RbE|Db@|@NJN@\\E\\JLJFRH`AL`ADTRXl@H~DJh@DjF@dLPHDDH@z@DJHDJ?^CPKLi@NSp@AhEHx@JhBF~A@|@AlBITETKX]RGNXTjCRxAPn@PVf@\\f@PfDdAv@PvBn@NTFn@TdBd@rBj@jBt@|AjAzCbCbFvA`Br@ZFH?d@E`@K|@WjDGl@GPGFSDiDs@ENFRfAfB\\Ln@JLDz@^lAn@TNb@l@LZDXF~@Jv@Bz@gAjJWzC@LVh@dAlEf@lCT|AC\\QN]DQPEP?ZAJ",</t>
  </si>
  <si>
    <t xml:space="preserve">        "upload_id_str": "3725866431",</t>
  </si>
  <si>
    <t xml:space="preserve">        "average_speed": 6.249,</t>
  </si>
  <si>
    <t xml:space="preserve">        "average_temp": 23,</t>
  </si>
  <si>
    <t xml:space="preserve">        "average_watts": 78.2,</t>
  </si>
  <si>
    <t xml:space="preserve">        "kilojoules": 86.1,</t>
  </si>
  <si>
    <t xml:space="preserve">        "has_heartrate": false,</t>
  </si>
  <si>
    <t xml:space="preserve">        "display_hide_heartrate_option": false,</t>
  </si>
  <si>
    <t xml:space="preserve">        "elev_high": 200.4,</t>
  </si>
  <si>
    <t xml:space="preserve">        "elev_low": 117.0,</t>
  </si>
  <si>
    <t xml:space="preserve">        "suffer_score": null</t>
  </si>
  <si>
    <t xml:space="preserve">        "name": "Un po’ zombie",</t>
  </si>
  <si>
    <t xml:space="preserve">        "distance": 39125.1,</t>
  </si>
  <si>
    <t xml:space="preserve">        "moving_time": 5305,</t>
  </si>
  <si>
    <t xml:space="preserve">        "elapsed_time": 5440,</t>
  </si>
  <si>
    <t xml:space="preserve">        "total_elevation_gain": 589.0,</t>
  </si>
  <si>
    <t xml:space="preserve">        "id": 3486109946,</t>
  </si>
  <si>
    <t xml:space="preserve">        "external_id": "garmin_push_4964580587",</t>
  </si>
  <si>
    <t xml:space="preserve">        "upload_id": 3722890090,</t>
  </si>
  <si>
    <t xml:space="preserve">        "start_date": "2020-05-21T05:01:41Z",</t>
  </si>
  <si>
    <t xml:space="preserve">        "start_date_local": "2020-05-21T07:01:41Z",</t>
  </si>
  <si>
    <t xml:space="preserve">        "start_latitude": 45.541265,</t>
  </si>
  <si>
    <t xml:space="preserve">        "start_longitude": 10.881411,</t>
  </si>
  <si>
    <t xml:space="preserve">            "id": "a3486109946",</t>
  </si>
  <si>
    <t xml:space="preserve">            "summary_polyline": "{w}tGyglaAgAaBa@qCe@cAgA_Aw@f@kBs@IuKPaAhf@IrFmA`DVjEjA`F`EtDtAhArAjBrEtA|Aph@l[z@jAJ~BkBvMGfHrDtg@lDjQv@fGRrIk@hQnDla@}A|qAUpA_A^yKqAuDFmJhCsBdCsCiDcE_EqBKiE`GkBxNy@vBeM`FuCDqD`A_D|CwEwBwEpB}@A}BkBi@yBu@u@uJk@oD{BkJ_@uBu@qAuBQ{@JaA`AiAbIaDdAgCfAkAUsEvAzI|@~@pDn@jIcAfA}@^qDZo@pEmFnFgEx@}AN{DsDsGSmEeAyAuAi@yAeBaBeGPc@pBDC]cACB{@pE}E`@sACsAiEiAkF_I{F_EZoAzBqCpMuA^qA@yG{@gCaBuBKgC_AyCyDaE{NqDiGp@oB{A_C_GaAm@{AJgAsBaImGoBa@iAiAmBbBmBr@_Cn@cAMaAk@u@kByCaF~AOzEfCdAD`HkCpEyD~@KdDjAnErCrDzFnA`@v@QtB_Fc@eHgCeBqFOyDkGkDK~Ew@pAr@fA|Bj@NnDiApCwBfCm@jCDtCvBEk@cD_DoGmBJ_@zGm@vBn@TUGe@wB{@kGaAtJkBnDr@Zk@qIuE{BCCm@zG_AzKj@s@yAyEkE}@wBl@mBpCqEIyC\\wCEiAcH{EgJ_JUo@Mg]z@eDw@qL`@}Fm@oGJwCg@i@c@Z}ArHOrDq@rCgB|DgIhHoJgBoFwBJ[pBd@rGIxCgA`@{Ar@sLc@iJXxJeAfN{BtAyHPoB[Ad@pPzEjBk@jC{CrBmAl@qAlBoFV}EnAkG\\eA^BT~@GrBb@xF_@lHt@|Ky@lCBjItf@OpGmAzGbAtHhFjDrAv@`AnBxEtA~Afh@d[tBzBh@Q@s@a@_@a@f@Ft@f@JVm@AeCxI}h@r@eBMqARyAlAkD|BcE?k@_@N}C~He@^qOaE_JkHmEeC@{Ax@kFd@qAfAy@My@uDy@uDgAyDuAaDFgAh@yAlE_CaAyAU}AvEaD~BkMc@aT\\sPdDeExBaEf@KfFy@nBHtIQ`@wQlB}Ja@_GmBgRgPaFiA{OwAqLcEqMoJkDiAsBkDiHaFw@GwDpAmDKoDaDwBx@yFmBmA_Eg@w@oDo@mEoBqCeEyCo@zCn@jCxD|DpBdEf@d@r@z@vDl@d@nFdBnBo@nB|BbAb@~DBlEmAjHrFrBdDpDjA|DbDpExCnCnApJjDzUfCpB~AnB`HpErHxAzA|TdHnH|@dJEf@aBxAd@r@]tA~AbAbE",</t>
  </si>
  <si>
    <t xml:space="preserve">        "upload_id_str": "3722890090",</t>
  </si>
  <si>
    <t xml:space="preserve">        "max_speed": 16.0,</t>
  </si>
  <si>
    <t xml:space="preserve">        "average_watts": 149.5,</t>
  </si>
  <si>
    <t xml:space="preserve">        "kilojoules": 793.1,</t>
  </si>
  <si>
    <t xml:space="preserve">        "average_heartrate": 144.9,</t>
  </si>
  <si>
    <t xml:space="preserve">        "max_heartrate": 183.0,</t>
  </si>
  <si>
    <t xml:space="preserve">        "max_watts": 444,</t>
  </si>
  <si>
    <t xml:space="preserve">        "elev_high": 464.0,</t>
  </si>
  <si>
    <t xml:space="preserve">        "elev_low": 141.4,</t>
  </si>
  <si>
    <t xml:space="preserve">        "suffer_score": 83.0</t>
  </si>
  <si>
    <t xml:space="preserve">        "name": "Morning spin 🍒",</t>
  </si>
  <si>
    <t xml:space="preserve">        "distance": 26355.5,</t>
  </si>
  <si>
    <t xml:space="preserve">        "moving_time": 3701,</t>
  </si>
  <si>
    <t xml:space="preserve">        "elapsed_time": 3942,</t>
  </si>
  <si>
    <t xml:space="preserve">        "total_elevation_gain": 467.0,</t>
  </si>
  <si>
    <t xml:space="preserve">        "id": 3480581212,</t>
  </si>
  <si>
    <t xml:space="preserve">        "external_id": "garmin_push_4959406824",</t>
  </si>
  <si>
    <t xml:space="preserve">        "upload_id": 3717059704,</t>
  </si>
  <si>
    <t xml:space="preserve">        "start_date": "2020-05-20T04:29:32Z",</t>
  </si>
  <si>
    <t xml:space="preserve">        "start_date_local": "2020-05-20T06:29:32Z",</t>
  </si>
  <si>
    <t xml:space="preserve">        "start_latitude": 45.541141,</t>
  </si>
  <si>
    <t xml:space="preserve">        "start_longitude": 10.881475,</t>
  </si>
  <si>
    <t xml:space="preserve">        "kudos_count": 26,</t>
  </si>
  <si>
    <t xml:space="preserve">            "id": "a3480581212",</t>
  </si>
  <si>
    <t xml:space="preserve">            "summary_polyline": "cw}tGehlaAsA{@s@yDkAgBYKi@h@wA[WgBQiH?o@Lc@lNYdWAfFgAjCJvEhAhBjAlC`CtDxAbAlAnBzEbAhAbi@t[xApBNFf@YFwCr@gFf@wBLgBbFqZp@mBEcBp@wC~BkFdVu^h@o@z@MP[Ak@o@}@Og@?oC[uKmBmh@iFsZO]sDLoHMuHViEOy@[gARkDO{Fo@Ee@LsEIWy@_@GYDsFQkCeEaAyBF]i@[}A]kEFsEGe@k@e@eBFQK^qCA_Bo@oGu@gCOQQF?jCS\\oB?uBf@{CIOMIyCHmCb@a@zBi@N]YaA_A_AMcABeB`AyMmAcFVoAdAy@xB_@dDlAvCh@|Ap@RSm@aBoC{DgBgG{@eAuBoAk@cAEgADoCvAwDZ{A^cKn@oCS{@{Ay@qA_@oCFwAeAmAnAsAn@Xu@HiAW{DQaAqBkBi@y@k@YyA@gAXaCnDyBrAgBt@kBNoFhBy@WqAiAaBk@y@GcFZyD{@oB\\aEpC{@_BwEoBgByA{LkCiBu@qCm@mCJyCn@iAGiCoAeDoD{@YcCD_BgAs@ONa@vCp@fEwA|DbBpCQlIoBxAy@vCsCj@UtBXTG`AuAf@SdAPjAl@XQU}@i@y@_CQQODU~C?hEvAxDLrEn@vAq@bByCz@g@p@G`KnDvBdB|D|E`BhAfIt@TXIlAFThJtArFdD^CXiAh@VTf@NjB?`AOpDa@zAiAf@C`@nA~@zAWnBb@tAv@f@p@m@vBWrJQzAkBpFClCJpAd@z@tAl@lAdAbA|Bl@`DjBhCrArCQToFaBeDoAmBVaBfAQr@Bx@d@tBb@vAeAxN?bBRt@lArAJl@mCp@]^Kv@A`BHzCnDTtBk@`B@\\m@IqBPWv@vB`AlH?bB_@fDdC?f@n@E~D^tGXdAd@d@nBIzDp@RXJtAEpGF\\r@ZL`@QnFFRnLv@`AZrAOxEH`JWfKJlFlZX~DzAta@`@jMBfFe@~AiSxZe@p@y@VHf@n@RDTMd@FaA_@u@Y@]rAoC~F]JkEu@oD_BgCc@cKcIeD{AM_@?o@n@{Ep@_C|@{@De@Qa@iDk@kA}@aBEiE}Au@FsBBw@d@aAjD_@b@[@}BuAq@GmBdFeCrB_@NmMk@_JVkGAaRfD{DxBsEp@Gd@BlDKh@a@f@Ib@DdLJvHJdAL\\bBb@j@i@VJhAxAn@`D\\j@",</t>
  </si>
  <si>
    <t xml:space="preserve">        "upload_id_str": "3717059704",</t>
  </si>
  <si>
    <t xml:space="preserve">        "average_speed": 7.121,</t>
  </si>
  <si>
    <t xml:space="preserve">        "max_speed": 14.7,</t>
  </si>
  <si>
    <t xml:space="preserve">        "average_cadence": 74.8,</t>
  </si>
  <si>
    <t xml:space="preserve">        "average_watts": 151.8,</t>
  </si>
  <si>
    <t xml:space="preserve">        "weighted_average_watts": 198,</t>
  </si>
  <si>
    <t xml:space="preserve">        "kilojoules": 561.8,</t>
  </si>
  <si>
    <t xml:space="preserve">        "average_heartrate": 142.0,</t>
  </si>
  <si>
    <t xml:space="preserve">        "max_watts": 553,</t>
  </si>
  <si>
    <t xml:space="preserve">        "elev_high": 344.4,</t>
  </si>
  <si>
    <t xml:space="preserve">        "elev_low": 130.2,</t>
  </si>
  <si>
    <t xml:space="preserve">        "name": "New bike day 🥰",</t>
  </si>
  <si>
    <t xml:space="preserve">        "distance": 23789.4,</t>
  </si>
  <si>
    <t xml:space="preserve">        "moving_time": 3876,</t>
  </si>
  <si>
    <t xml:space="preserve">        "elapsed_time": 4011,</t>
  </si>
  <si>
    <t xml:space="preserve">        "total_elevation_gain": 348.0,</t>
  </si>
  <si>
    <t xml:space="preserve">        "id": 3476318212,</t>
  </si>
  <si>
    <t xml:space="preserve">        "external_id": "garmin_push_4955541904",</t>
  </si>
  <si>
    <t xml:space="preserve">        "upload_id": 3712597106,</t>
  </si>
  <si>
    <t xml:space="preserve">        "start_date": "2020-05-19T11:08:17Z",</t>
  </si>
  <si>
    <t xml:space="preserve">        "start_date_local": "2020-05-19T13:08:17Z",</t>
  </si>
  <si>
    <t xml:space="preserve">        "start_latitude": 45.541377,</t>
  </si>
  <si>
    <t xml:space="preserve">        "start_longitude": 10.881567,</t>
  </si>
  <si>
    <t xml:space="preserve">            "id": "a3476318212",</t>
  </si>
  <si>
    <t xml:space="preserve">            "summary_polyline": "qx}tGwhlaAb@HvAiDXOvB|BlAo@L|@EfBHlAh@lC}@dEKjB_@fBNt@`AFd@ZjCxChD`FlJfJdAdBp@`Bt@rFX~Av@fC\\AP}ARi@bAu@f@A`BmCJa@@eCIgAiAgDUwA?mFLc@`@?rAn@^bE\\t@zClCzAbBlCtA~CZjGWxI\\RJpAzGj@tF\\~@vAfCBRy@vBwBbD}@tCgC|LB`FaA`@uCvBgBlDsBdDYnAZtCPNxBXnD?vCb@bEdD~DhCjJdEzDxDPl@At@q@rFEhFlBbP@`HU`CcD`TkAjFi@zDFTl@NvD^YhM?rAT~AKtDWHaI}@gBFsB^aEjA}Al@QMOo@w@oE{BaDSqA[k@oA_AmAe@_FgA{@dD]~@_CnD[Vg@Fi@hAy@jAi@h@C`@HN`GxCKjBc@pDC`Bg@hDk@z@cHpGaDrDqArBgCz@iAfBu@j@wC`AO^NbAr@~@x@[TBjBjBtBbAf@Cf@k@\\~AbAdA~CPl@Tr@hCTh@~AxA`Ah@dFfAzCbBhA?~Cg@|DkCpAa@nMb@x@]lDmCv@Uj@Nv@n@tEzGl@\\p@Dp@Mj@a@n@sAVkB|@qL~A}D`AwD^s@`@@b@|AZvBJHhAe@|ADhCg@fDG|FDBPe@vD{@rEXXjA@~HwGrAqBnC_GpCe@tCsBh@w@bGsQdA}HxA_G`AsGv@sQGiCc@{EZuBUi@k@Qu@s@hDn@\\QP_Ad@kHcAs@}@_AyC}Fi@}AsAsCw@eCi@iCW}BuLuD]mAu@qGwEcHwBkCwBsBOiARqCRaNLeCXoBbJib@xA_Iz@cDfBeLLY`@[dFkVjAmDAgAWcAq@eAeA}@yEgBwC{@sAOQWbS_i@G_@_CcDSi@OeAAs@`@{F_@mJb@uDB{@m@cEy@gIkAkD}AcBmH{FQw@yAmC{@aAcCiBaBsBgAcC}@oF[c@s@MsAHk@vB]b@ISE{BIg@KGeBv@sAo@kAGyD`AoG`AmDlBi@nBo@jDsAlDgBlAkENmB~D_At@IrB]hCSVq@FGVAvCf@jCAh@Ub@{J?qAP}AQu@LkAp@qDTi@j@a@jC[f@e@?sBkA}@A_@hAkAzCeAf@q@t@i@XaLi@eM\\OxQ[bJwBBQR]vCs@fDiCpGAlAa@`AWJk@Kg@\\]Yu@v@]M}AiBYK}AnDa@?GRKK",</t>
  </si>
  <si>
    <t xml:space="preserve">        "upload_id_str": "3712597106",</t>
  </si>
  <si>
    <t xml:space="preserve">        "average_speed": 6.138,</t>
  </si>
  <si>
    <t xml:space="preserve">        "average_watts": 111.1,</t>
  </si>
  <si>
    <t xml:space="preserve">        "kilojoules": 430.5,</t>
  </si>
  <si>
    <t xml:space="preserve">        "average_heartrate": 125.9,</t>
  </si>
  <si>
    <t xml:space="preserve">        "max_heartrate": 162.0,</t>
  </si>
  <si>
    <t xml:space="preserve">        "elev_high": 258.0,</t>
  </si>
  <si>
    <t xml:space="preserve">        "elev_low": 116.8,</t>
  </si>
  <si>
    <t xml:space="preserve">        "suffer_score": 22.0</t>
  </si>
  <si>
    <t xml:space="preserve">        "name": "Che profumo ha la ripartenza? ☕",</t>
  </si>
  <si>
    <t xml:space="preserve">        "distance": 50137.9,</t>
  </si>
  <si>
    <t xml:space="preserve">        "moving_time": 6723,</t>
  </si>
  <si>
    <t xml:space="preserve">        "elapsed_time": 7206,</t>
  </si>
  <si>
    <t xml:space="preserve">        "total_elevation_gain": 440.0,</t>
  </si>
  <si>
    <t xml:space="preserve">        "id": 3470023636,</t>
  </si>
  <si>
    <t xml:space="preserve">        "external_id": "garmin_push_4949587719",</t>
  </si>
  <si>
    <t xml:space="preserve">        "upload_id": 3706023370,</t>
  </si>
  <si>
    <t xml:space="preserve">        "start_date": "2020-05-18T04:36:24Z",</t>
  </si>
  <si>
    <t xml:space="preserve">        "start_date_local": "2020-05-18T06:36:24Z",</t>
  </si>
  <si>
    <t xml:space="preserve">        "start_latitude": 45.540866,</t>
  </si>
  <si>
    <t xml:space="preserve">        "start_longitude": 10.881125,</t>
  </si>
  <si>
    <t xml:space="preserve">        "kudos_count": 44,</t>
  </si>
  <si>
    <t xml:space="preserve">            "id": "a3470023636",</t>
  </si>
  <si>
    <t xml:space="preserve">            "summary_polyline": "ku}tG_flaAeDqCSqCu@oAu@m@y@f@mAc@w@eAQoCVcFZo@jf@WhFiAfBBzFrApFdEnDpAfAlArB~EnAxAzj@n]F|BqBfNEvGnDvg@pDbRv@lGLtIk@dPvDv`@qBnyAw@pOc@vC^nE`A`CdNrHfB|Df@`E\\tXQlE_BjN@tJMn@dApL|@h\\k@rAw@\\oID}@\\eGg@{HdBfIr_@{@dIkBhJ^d@dW|D|EwAtACnCrBxElGD^sKa@}D|F}D`JVd@xFfBL`@GdAiLq@gD^yA[aH|D}BvBmOvDyHdL}E~CeEdHeJhDsMxHgEfDwHnJmDfHgG`IOdB\\tArC\\d@b@^xa@hD|P`Lj_@~@zEAjC|@xEJ|Fa@zCoGbRm@|CKjFj@vErBvF`DfCdCVdMO`Bl@~@jAdCtGTzAE`Bw@xDmBxC_]~QcFx@aQOqCbAqCvCyEbLkJvM_BlDy@pF[~Oe@~Cm@~@mDfBgEpEe@jEh@bL@xNe@lDuBlITRdCgAzPJrLmG|YwH|N[nTzDvG?rH}CfH{AxJ{EtOwCvRo@tc@mKvf@yQ~E{@Je@_BeGsA_MwAiIuAkNmB}Jd@{B`BeC`BeEZ}B@_ElAyFbA_Cn@qEbBsEJsF]mBsCwFeAi@mHy@aByBq@cC_@gIeCgMe@kNr@eQ_AiFj@aXgFeLYoBv@{E~AaDpHqG\\u@?_AoAmGg@yKHaToAcIY_Eb@qHVsK|@}CpLuNt@kA@y@eFmAcGaIgH\\kMkCaJwGqEcFmE{F_C_B_BG{CnAcBD{SuD_@WKs@hC_RZy@tG\\hHjDlE[v@iAqBsIR_VqAu`@y@oMU}IJoE`AuGrKeM|D_IhBsHzAoOKaFk@sDwCmGuBoAh@wDoBcEyAoAuG_AmPu@kA_DbBwsAsD{_@f@cRScI_@uDiEaUyBqZ@sDm@mDEiDp@_JnA{Gx@oB@wBlByLbF_[r@wBHyC~CcIt@i@Vp@Be@k@_AYHsCrHm@j@_KwCgCa@yK}I_D}Ap@_H`@_BpAuAMw@wDw@aD_AkE}AqCJsAd@cArDa@\\qBkAyAQ{ArEiDjCqLe@wQVuSfDoDtB_Fz@BvEw@fBB`JO^sQpB_K_@iGkByRwPeVoCgGkCaCa@{NgKiDcAsBmDkHkFu@EuDvAuEU~Df@rFcBrHlFxBjD~DxA`O|JjBXvFlCvVrCpB~A`CvH~DrG`BbBjGvBbKxCxIjAbJI\\sA`B^n@YzA`Bp@`Dj@`A",</t>
  </si>
  <si>
    <t xml:space="preserve">        "upload_id_str": "3706023370",</t>
  </si>
  <si>
    <t xml:space="preserve">        "average_speed": 7.458,</t>
  </si>
  <si>
    <t xml:space="preserve">        "average_cadence": 75.4,</t>
  </si>
  <si>
    <t xml:space="preserve">        "average_watts": 121.5,</t>
  </si>
  <si>
    <t xml:space="preserve">        "weighted_average_watts": 144,</t>
  </si>
  <si>
    <t xml:space="preserve">        "kilojoules": 816.8,</t>
  </si>
  <si>
    <t xml:space="preserve">        "average_heartrate": 126.8,</t>
  </si>
  <si>
    <t xml:space="preserve">        "max_heartrate": 168.0,</t>
  </si>
  <si>
    <t xml:space="preserve">        "max_watts": 663,</t>
  </si>
  <si>
    <t xml:space="preserve">        "elev_high": 235.6,</t>
  </si>
  <si>
    <t xml:space="preserve">        "elev_low": 65.6,</t>
  </si>
  <si>
    <t xml:space="preserve">        "suffer_score": 34.0</t>
  </si>
  <si>
    <t xml:space="preserve">    }</t>
  </si>
  <si>
    <t>]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</si>
  <si>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</si>
  <si>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</si>
  <si>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</si>
  <si>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</si>
  <si>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</si>
  <si>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</si>
  <si>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</si>
  <si>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</si>
  <si>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</si>
  <si>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</si>
  <si>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Column52</t>
  </si>
  <si>
    <t>type</t>
  </si>
  <si>
    <t>Date</t>
  </si>
  <si>
    <t>JSON</t>
  </si>
  <si>
    <t>moving_time</t>
  </si>
  <si>
    <t>distance</t>
  </si>
  <si>
    <t>elevation_gain</t>
  </si>
  <si>
    <t>Row Labels</t>
  </si>
  <si>
    <t>Grand Total</t>
  </si>
  <si>
    <t>type _to_pivot</t>
  </si>
  <si>
    <t>date_to_pivot</t>
  </si>
  <si>
    <t>distance_to_pivot</t>
  </si>
  <si>
    <t>elevation_to_pivot</t>
  </si>
  <si>
    <t>Appoggio</t>
  </si>
  <si>
    <t>date</t>
  </si>
  <si>
    <t>tempo</t>
  </si>
  <si>
    <t>distanza</t>
  </si>
  <si>
    <t>elevation</t>
  </si>
  <si>
    <t>mezzo</t>
  </si>
  <si>
    <t>Appoggio_ minuti</t>
  </si>
  <si>
    <t>Appoggio_ore</t>
  </si>
  <si>
    <t>Appoggio_secondi</t>
  </si>
  <si>
    <t>date2020-06-01moving_time21:35:30distance438025.0elevation10610.0typeRide</t>
  </si>
  <si>
    <t>date2020-05-18moving_time01:52:03distance50137.9elevation440.0typeRide</t>
  </si>
  <si>
    <t>date2020-05-19moving_time01:04:36distance23789.4elevation348.0typeRide</t>
  </si>
  <si>
    <t>date2020-05-20moving_time01:01:41distance26355.5elevation467.0typeRide</t>
  </si>
  <si>
    <t>date2020-05-21moving_time00:18:20distance6873.7elevation65.0typeRide</t>
  </si>
  <si>
    <t>date2020-05-21moving_time01:28:25distance39125.1elevation589.0typeRide</t>
  </si>
  <si>
    <t>date2020-05-22moving_time02:00:43distance60894.9elevation553.0typeRide</t>
  </si>
  <si>
    <t>date2020-05-23moving_time06:24:58distance158093.0elevation3709.0typeRide</t>
  </si>
  <si>
    <t>date2020-05-24moving_time09:04:57distance210082.0elevation5164.0typeRide</t>
  </si>
  <si>
    <t>date2020-05-25moving_time01:10:35distance31232.7elevation217.0typeRide</t>
  </si>
  <si>
    <t>date2020-05-26moving_time01:16:32distance14013.8elevation349.6typeRun</t>
  </si>
  <si>
    <t>date2020-05-27moving_time01:55:11distance53036.6elevation465.0typeRide</t>
  </si>
  <si>
    <t>date2020-05-28moving_time01:41:03distance44282.9elevation547.0typeRide</t>
  </si>
  <si>
    <t>date2020-05-29moving_time02:01:59distance26020.7elevation233.2typeRun</t>
  </si>
  <si>
    <t>date2020-05-30moving_time04:23:56distance115523.0elevation2289.0typeRide</t>
  </si>
  <si>
    <t>date2020-05-31moving_time01:58:25distance47396.1elevation881.0typeRide</t>
  </si>
  <si>
    <t>date2020-06-05moving_time01:06:03distance31761.3elevation216.0typeRide</t>
  </si>
  <si>
    <t>date2020-06-06moving_time03:50:41distance93728.3elevation1589.0typeRide</t>
  </si>
  <si>
    <t>date2020-06-07moving_time00:16:13distance8424.3elevation23.0typeRide</t>
  </si>
  <si>
    <t>date2020-06-07moving_time01:38:12distance27253.2elevation752.0typeRide</t>
  </si>
  <si>
    <t>date2020-06-08moving_time01:02:55distance16294.2elevation531.0typeRide</t>
  </si>
  <si>
    <t>date2020-06-09moving_time01:03:22distance18166.0elevation558.0typeRide</t>
  </si>
  <si>
    <t>date2020-06-10moving_time01:11:28distance22592.3elevation582.0typeRide</t>
  </si>
  <si>
    <t>date2020-06-11moving_time01:54:14distance31061.6elevation1004.0typeRide</t>
  </si>
  <si>
    <t>date2020-06-12moving_time01:40:25distance30301.0elevation651.0typeRide</t>
  </si>
  <si>
    <t>date2020-06-13moving_time07:16:21distance170091.0elevation4617.3typeRide</t>
  </si>
  <si>
    <t>date2020-06-14moving_time04:20:24distance83069.3elevation1886.0typeRide</t>
  </si>
  <si>
    <t>date2020-06-15moving_time01:07:07distance29856.4elevation234.0typeRide</t>
  </si>
  <si>
    <t>date2020-06-16moving_time01:03:12distance12138.6elevation313.8typeRun</t>
  </si>
  <si>
    <t>date2020-06-17moving_time02:09:30distance53630.6elevation1224.0typeRide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</si>
</sst>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]hh:mm:ss;@" x16r2:formatCode16="[$-en-IT,1]hh:mm:ss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66" fontId="0" fillId="0" borderId="0" xfId="0" applyNumberFormat="1"/>
    <xf numFmtId="4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19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31" formatCode="[h]:mm:ss"/>
      <alignment horizontal="right" vertical="bottom" textRotation="0" wrapText="0" indent="0" justifyLastLine="0" shrinkToFit="0" readingOrder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]hh:mm:ss;@" x16r2:formatCode16="[$-en-IT,1]hh:mm:ss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9.89153090278" createdVersion="6" refreshedVersion="6" minRefreshableVersion="3" recordCount="2145" xr:uid="{C9E601AC-B0DD-3048-83BC-2864164B1A4E}">
  <cacheSource type="worksheet">
    <worksheetSource name="Table2"/>
  </cacheSource>
  <cacheFields count="16">
    <cacheField name="JSON" numFmtId="0">
      <sharedItems containsMixedTypes="1" containsNumber="1" containsInteger="1" minValue="1088157" maxValue="46310648" longText="1"/>
    </cacheField>
    <cacheField name="Appoggio" numFmtId="0">
      <sharedItems/>
    </cacheField>
    <cacheField name="Date" numFmtId="0">
      <sharedItems/>
    </cacheField>
    <cacheField name="type" numFmtId="0">
      <sharedItems/>
    </cacheField>
    <cacheField name="distance" numFmtId="0">
      <sharedItems/>
    </cacheField>
    <cacheField name="moving_time" numFmtId="166">
      <sharedItems/>
    </cacheField>
    <cacheField name="Appoggio_secondi" numFmtId="0">
      <sharedItems containsMixedTypes="1" containsNumber="1" containsInteger="1" minValue="3" maxValue="59"/>
    </cacheField>
    <cacheField name="Appoggio_ minuti" numFmtId="0">
      <sharedItems containsMixedTypes="1" containsNumber="1" containsInteger="1" minValue="0" maxValue="58"/>
    </cacheField>
    <cacheField name="Appoggio_ore" numFmtId="0">
      <sharedItems containsMixedTypes="1" containsNumber="1" containsInteger="1" minValue="0" maxValue="21"/>
    </cacheField>
    <cacheField name="elevation_gain" numFmtId="0">
      <sharedItems/>
    </cacheField>
    <cacheField name="date_to_pivot" numFmtId="0">
      <sharedItems count="178">
        <s v=""/>
        <s v="date2020-06-17moving_time02:09:30distance53630.6elevation1224.0typeRide"/>
        <s v="date2020-06-16moving_time01:03:12distance12138.6elevation313.8typeRun"/>
        <s v="date2020-06-15moving_time01:07:07distance29856.4elevation234.0typeRide"/>
        <s v="date2020-06-14moving_time04:20:24distance83069.3elevation1886.0typeRide"/>
        <s v="date2020-06-13moving_time07:16:21distance170091.0elevation4617.3typeRide"/>
        <s v="date2020-06-12moving_time01:40:25distance30301.0elevation651.0typeRide"/>
        <s v="date2020-06-11moving_time01:54:14distance31061.6elevation1004.0typeRide"/>
        <s v="date2020-06-10moving_time01:11:28distance22592.3elevation582.0typeRide"/>
        <s v="date2020-06-09moving_time01:03:22distance18166.0elevation558.0typeRide"/>
        <s v="date2020-06-08moving_time01:02:55distance16294.2elevation531.0typeRide"/>
        <s v="date2020-06-07moving_time01:38:12distance27253.2elevation752.0typeRide"/>
        <s v="date2020-06-07moving_time00:16:13distance8424.3elevation23.0typeRide"/>
        <s v="date2020-06-06moving_time03:50:41distance93728.3elevation1589.0typeRide"/>
        <s v="date2020-06-05moving_time01:06:03distance31761.3elevation216.0typeRide"/>
        <s v="date2020-06-01moving_time21:35:30distance438025.0elevation10610.0typeRide"/>
        <s v="date2020-05-31moving_time01:58:25distance47396.1elevation881.0typeRide"/>
        <s v="date2020-05-30moving_time04:23:56distance115523.0elevation2289.0typeRide"/>
        <s v="date2020-05-29moving_time02:01:59distance26020.7elevation233.2typeRun"/>
        <s v="date2020-05-28moving_time01:41:03distance44282.9elevation547.0typeRide"/>
        <s v="date2020-05-27moving_time01:55:11distance53036.6elevation465.0typeRide"/>
        <s v="date2020-05-26moving_time01:16:32distance14013.8elevation349.6typeRun"/>
        <s v="date2020-05-25moving_time01:10:35distance31232.7elevation217.0typeRide"/>
        <s v="date2020-05-24moving_time09:04:57distance210082.0elevation5164.0typeRide"/>
        <s v="date2020-05-23moving_time06:24:58distance158093.0elevation3709.0typeRide"/>
        <s v="date2020-05-22moving_time02:00:43distance60894.9elevation553.0typeRide"/>
        <s v="date2020-05-21moving_time00:18:20distance6873.7elevation65.0typeRide"/>
        <s v="date2020-05-21moving_time01:28:25distance39125.1elevation589.0typeRide"/>
        <s v="date2020-05-20moving_time01:01:41distance26355.5elevation467.0typeRide"/>
        <s v="date2020-05-19moving_time01:04:36distance23789.4elevation348.0typeRide"/>
        <s v="date2020-05-18moving_time01:52:03distance50137.9elevation440.0typeRide"/>
        <s v="date2020-05-21moving_time1100elevation65.0typeRide" u="1"/>
        <s v="2020-05-24" u="1"/>
        <s v="2020-06-08" u="1"/>
        <s v="2020-06-10" u="1"/>
        <s v="date2020-06-16moving_time3792distance12138.6elevation313.8typeRun" u="1"/>
        <s v="date2020-06-16moving_timedistance12138.63792elevation313.8typeRun" u="1"/>
        <s v="2020-05-25" u="1"/>
        <s v="date2020-06-07moving_time973distance8424.3elevation23.0typeRide" u="1"/>
        <s v="date2020-06-07moving_timedistance8424.3973elevation23.0typeRide" u="1"/>
        <s v="2020-06-09" u="1"/>
        <s v="date2020-05-26moving_time4592elevation349.6typeRun" u="1"/>
        <s v="date2020-06-11moving_time6854elevation1004.0typeRide" u="1"/>
        <s v="date2020-06-17moving_time7770elevation1224.0typeRide" u="1"/>
        <s v="2020-06-11" u="1"/>
        <s v="date2020-06-07moving_time973elevation23.0typeRide" u="1"/>
        <s v="date2020-06-01moving_time77730elevation10610.0typeRide" u="1"/>
        <s v="2020-05-26" u="1"/>
        <s v="date2020-05-21moving_time1100distance6873.7elevation65.0typeRide" u="1"/>
        <s v="date2020-05-21moving_timedistance6873.71100elevation65.0typeRide" u="1"/>
        <s v="date2020-05-26moving_time4592distance14013.8elevation349.6typeRun" u="1"/>
        <s v="date2020-05-26moving_timedistance14013.84592elevation349.6typeRun" u="1"/>
        <s v="2020-06-12" u="1"/>
        <s v="date2020-05-21moving_time0:18:20distance6873.7elevation65.0typeRide" u="1"/>
        <s v="date2020-06-05moving_time1:6:3distance31761.3elevation216.0typeRide" u="1"/>
        <s v="date2020-06-07moving_time0:16:13distance8424.3elevation23.0typeRide" u="1"/>
        <s v="date2020-06-11moving_time6854distance31061.6elevation1004.0typeRide" u="1"/>
        <s v="date2020-06-11moving_timedistance31061.66854elevation1004.0typeRide" u="1"/>
        <s v="date2020-06-15moving_time1:7:7distance29856.4elevation234.0typeRide" u="1"/>
        <s v="date2020-06-17moving_time7770distance53630.6elevation1224.0typeRide" u="1"/>
        <s v="date2020-06-17moving_timedistance53630.67770elevation1224.0typeRide" u="1"/>
        <s v="date2020-05-21moving_time1:28:25distance39125.1elevation589.0typeRide" u="1"/>
        <s v="date2020-05-23moving_time23098distance158093.0elevation3709.0typeRide" u="1"/>
        <s v="date2020-05-23moving_timedistance158093.023098elevation3709.0typeRide" u="1"/>
        <s v="date2020-05-24moving_time32697distance210082.0elevation5164.0typeRide" u="1"/>
        <s v="date2020-05-24moving_timedistance210082.032697elevation5164.0typeRide" u="1"/>
        <s v="date2020-05-25moving_time1:10:35distance31232.7elevation217.0typeRide" u="1"/>
        <s v="date2020-05-27moving_time1:55:11distance53036.6elevation465.0typeRide" u="1"/>
        <s v="date2020-05-30moving_time15836distance115523.0elevation2289.0typeRide" u="1"/>
        <s v="date2020-05-30moving_timedistance115523.015836elevation2289.0typeRide" u="1"/>
        <s v="date2020-05-31moving_time1:58:25distance47396.1elevation881.0typeRide" u="1"/>
        <s v="date2020-06-07moving_time1:38:12distance27253.2elevation752.0typeRide" u="1"/>
        <s v="date2020-06-10moving_time1:11:28distance22592.3elevation582.0typeRide" u="1"/>
        <s v="date2020-06-12moving_time1:40:25distance30301.0elevation651.0typeRide" u="1"/>
        <s v="date2020-06-17moving_time2:9:30distance53630.6elevation1224.0typeRide" u="1"/>
        <s v="2020-05-27" u="1"/>
        <s v="2020-06-13" u="1"/>
        <s v="date2020-05-26moving_time1:16:32distance14013.8elevation349.6typeRun" u="1"/>
        <s v="2020-05-28" u="1"/>
        <s v="2020-05-30" u="1"/>
        <s v="2020-06-14" u="1"/>
        <s v="date2020-05-23moving_time6:24:58distance158093.0elevation3709.0typeRide" u="1"/>
        <s v="date2020-05-30moving_time4:23:56distance115523.0elevation2289.0typeRide" u="1"/>
        <s v="date2020-05-18moving_time1:52:3distance50137.9elevation440.0typeRide" u="1"/>
        <s v="date2020-05-19moving_time1:4:36distance23789.4elevation348.0typeRide" u="1"/>
        <s v="date2020-05-20moving_time1:1:41distance26355.5elevation467.0typeRide" u="1"/>
        <s v="date2020-05-22moving_time2:0:43distance60894.9elevation553.0typeRide" u="1"/>
        <s v="date2020-05-28moving_time1:41:3distance44282.9elevation547.0typeRide" u="1"/>
        <s v="date2020-06-06moving_time13841distance93728.3elevation1589.0typeRide" u="1"/>
        <s v="date2020-06-06moving_timedistance93728.313841elevation1589.0typeRide" u="1"/>
        <s v="date2020-06-08moving_time1:2:55distance16294.2elevation531.0typeRide" u="1"/>
        <s v="date2020-06-09moving_time1:3:22distance18166.0elevation558.0typeRide" u="1"/>
        <s v="date2020-06-14moving_time15624distance83069.3elevation1886.0typeRide" u="1"/>
        <s v="date2020-06-14moving_timedistance83069.315624elevation1886.0typeRide" u="1"/>
        <s v="date2020-05-18moving_time6723elevation440.0typeRide" u="1"/>
        <s v="date2020-05-19moving_time3876elevation348.0typeRide" u="1"/>
        <s v="date2020-05-20moving_time3701elevation467.0typeRide" u="1"/>
        <s v="date2020-05-21moving_time5305elevation589.0typeRide" u="1"/>
        <s v="date2020-05-22moving_time7243elevation553.0typeRide" u="1"/>
        <s v="date2020-05-25moving_time4235elevation217.0typeRide" u="1"/>
        <s v="date2020-05-27moving_time6911elevation465.0typeRide" u="1"/>
        <s v="date2020-05-28moving_time6063elevation547.0typeRide" u="1"/>
        <s v="date2020-05-31moving_time7105elevation881.0typeRide" u="1"/>
        <s v="date2020-06-05moving_time3963elevation216.0typeRide" u="1"/>
        <s v="date2020-06-07moving_time5892elevation752.0typeRide" u="1"/>
        <s v="date2020-06-08moving_time3775elevation531.0typeRide" u="1"/>
        <s v="date2020-06-09moving_time3802elevation558.0typeRide" u="1"/>
        <s v="date2020-06-10moving_time4288elevation582.0typeRide" u="1"/>
        <s v="date2020-06-12moving_time6025elevation651.0typeRide" u="1"/>
        <s v="date2020-06-15moving_time4027elevation234.0typeRide" u="1"/>
        <s v="2020-05-29" u="1"/>
        <s v="2020-06-01" u="1"/>
        <s v="2020-05-31" u="1"/>
        <s v="2020-06-15" u="1"/>
        <s v="date2020-05-23moving_time23098elevation3709.0typeRide" u="1"/>
        <s v="date2020-05-24moving_time32697elevation5164.0typeRide" u="1"/>
        <s v="date2020-05-30moving_time15836elevation2289.0typeRide" u="1"/>
        <s v="date2020-06-06moving_time13841elevation1589.0typeRide" u="1"/>
        <s v="date2020-06-14moving_time15624elevation1886.0typeRide" u="1"/>
        <s v="date2020-05-29moving_time7319distance26020.7elevation233.2typeRun" u="1"/>
        <s v="date2020-05-29moving_timedistance26020.77319elevation233.2typeRun" u="1"/>
        <s v="date2020-06-13moving_time7:16:21distance170091.0elevation4617.3typeRide" u="1"/>
        <s v="2020-06-16" u="1"/>
        <s v="2020-06-17" u="1"/>
        <s v="date2020-06-13moving_time26181elevation4617.3typeRide" u="1"/>
        <s v="2020-05-18" u="1"/>
        <s v="2020-05-20" u="1"/>
        <s v="date2020-05-24moving_time9:4:57distance210082.0elevation5164.0typeRide" u="1"/>
        <s v="date2020-06-01moving_time77730distance438025.0elevation10610.0typeRide" u="1"/>
        <s v="date2020-06-01moving_timedistance438025.077730elevation10610.0typeRide" u="1"/>
        <s v="date2020-06-06moving_time3:50:41distance93728.3elevation1589.0typeRide" u="1"/>
        <s v="date2020-06-11moving_time1:54:14distance31061.6elevation1004.0typeRide" u="1"/>
        <s v="date2020-06-14moving_time4:20:24distance83069.3elevation1886.0typeRide" u="1"/>
        <s v="date2020-05-29moving_time7319elevation233.2typeRun" u="1"/>
        <s v="2020-05-19" u="1"/>
        <s v="2020-05-21" u="1"/>
        <s v="date2020-05-29moving_time2:1:59distance26020.7elevation233.2typeRun" u="1"/>
        <s v="2020-06-05" u="1"/>
        <s v="date2020-06-16moving_time3792elevation313.8typeRun" u="1"/>
        <s v="2020-05-22" u="1"/>
        <s v="2020-06-06" u="1"/>
        <s v="date2020-05-18moving_time6723distance50137.9elevation440.0typeRide" u="1"/>
        <s v="date2020-05-18moving_timedistance50137.96723elevation440.0typeRide" u="1"/>
        <s v="date2020-05-19moving_time3876distance23789.4elevation348.0typeRide" u="1"/>
        <s v="date2020-05-19moving_timedistance23789.43876elevation348.0typeRide" u="1"/>
        <s v="date2020-05-20moving_time3701distance26355.5elevation467.0typeRide" u="1"/>
        <s v="date2020-05-20moving_timedistance26355.53701elevation467.0typeRide" u="1"/>
        <s v="date2020-05-21moving_time5305distance39125.1elevation589.0typeRide" u="1"/>
        <s v="date2020-05-21moving_timedistance39125.15305elevation589.0typeRide" u="1"/>
        <s v="date2020-05-22moving_time7243distance60894.9elevation553.0typeRide" u="1"/>
        <s v="date2020-05-22moving_timedistance60894.97243elevation553.0typeRide" u="1"/>
        <s v="date2020-05-25moving_time4235distance31232.7elevation217.0typeRide" u="1"/>
        <s v="date2020-05-25moving_timedistance31232.74235elevation217.0typeRide" u="1"/>
        <s v="date2020-05-27moving_time6911distance53036.6elevation465.0typeRide" u="1"/>
        <s v="date2020-05-27moving_timedistance53036.66911elevation465.0typeRide" u="1"/>
        <s v="date2020-05-28moving_time6063distance44282.9elevation547.0typeRide" u="1"/>
        <s v="date2020-05-28moving_timedistance44282.96063elevation547.0typeRide" u="1"/>
        <s v="date2020-05-31moving_time7105distance47396.1elevation881.0typeRide" u="1"/>
        <s v="date2020-05-31moving_timedistance47396.17105elevation881.0typeRide" u="1"/>
        <s v="date2020-06-05moving_time3963distance31761.3elevation216.0typeRide" u="1"/>
        <s v="date2020-06-05moving_timedistance31761.33963elevation216.0typeRide" u="1"/>
        <s v="date2020-06-07moving_time5892distance27253.2elevation752.0typeRide" u="1"/>
        <s v="date2020-06-07moving_timedistance27253.25892elevation752.0typeRide" u="1"/>
        <s v="date2020-06-08moving_time3775distance16294.2elevation531.0typeRide" u="1"/>
        <s v="date2020-06-08moving_timedistance16294.23775elevation531.0typeRide" u="1"/>
        <s v="date2020-06-09moving_time3802distance18166.0elevation558.0typeRide" u="1"/>
        <s v="date2020-06-09moving_timedistance18166.03802elevation558.0typeRide" u="1"/>
        <s v="date2020-06-10moving_time4288distance22592.3elevation582.0typeRide" u="1"/>
        <s v="date2020-06-10moving_timedistance22592.34288elevation582.0typeRide" u="1"/>
        <s v="date2020-06-12moving_time6025distance30301.0elevation651.0typeRide" u="1"/>
        <s v="date2020-06-12moving_timedistance30301.06025elevation651.0typeRide" u="1"/>
        <s v="date2020-06-15moving_time4027distance29856.4elevation234.0typeRide" u="1"/>
        <s v="date2020-06-15moving_timedistance29856.44027elevation234.0typeRide" u="1"/>
        <s v="2020-05-23" u="1"/>
        <s v="date2020-06-16moving_time1:3:12distance12138.6elevation313.8typeRun" u="1"/>
        <s v="2020-06-07" u="1"/>
        <s v="date2020-06-13moving_time26181distance170091.0elevation4617.3typeRide" u="1"/>
        <s v="date2020-06-13moving_timedistance170091.026181elevation4617.3typeRide" u="1"/>
      </sharedItems>
    </cacheField>
    <cacheField name="type _to_pivot" numFmtId="0">
      <sharedItems/>
    </cacheField>
    <cacheField name="distance_to_pivot" numFmtId="0">
      <sharedItems/>
    </cacheField>
    <cacheField name="elevation_to_pivot" numFmtId="0">
      <sharedItems/>
    </cacheField>
    <cacheField name="Column52" numFmtId="0">
      <sharedItems/>
    </cacheField>
    <cacheField name="Column6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5">
  <r>
    <s v="[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Chiedo scudo 🛡&quot;,"/>
    <s v=""/>
    <s v=""/>
    <s v=""/>
    <s v=""/>
    <s v=""/>
    <s v=""/>
    <s v=""/>
    <s v=""/>
    <s v=""/>
    <x v="0"/>
    <s v=""/>
    <s v=""/>
    <s v=""/>
    <s v=""/>
    <m/>
  </r>
  <r>
    <s v="        &quot;distance&quot;: 53630.6,"/>
    <s v="53630.6"/>
    <s v=""/>
    <s v=""/>
    <s v="53630.6"/>
    <s v=""/>
    <s v=""/>
    <s v=""/>
    <s v=""/>
    <s v=""/>
    <x v="1"/>
    <s v="Ride"/>
    <s v="53630.6"/>
    <s v="1224.0"/>
    <s v="02:09:30"/>
    <m/>
  </r>
  <r>
    <s v="        &quot;moving_time&quot;: 7770,"/>
    <s v="02:09:30"/>
    <s v=""/>
    <s v=""/>
    <s v=""/>
    <s v="7770"/>
    <n v="30"/>
    <n v="9"/>
    <n v="2"/>
    <s v=""/>
    <x v="0"/>
    <s v=""/>
    <s v=""/>
    <s v=""/>
    <s v=""/>
    <m/>
  </r>
  <r>
    <s v="        &quot;elapsed_time&quot;: 8491,"/>
    <s v=""/>
    <s v=""/>
    <s v=""/>
    <s v=""/>
    <s v=""/>
    <s v=""/>
    <s v=""/>
    <s v=""/>
    <s v=""/>
    <x v="0"/>
    <s v=""/>
    <s v=""/>
    <s v=""/>
    <s v=""/>
    <m/>
  </r>
  <r>
    <s v="        &quot;total_elevation_gain&quot;: 1224.0,"/>
    <s v="1224.0"/>
    <s v=""/>
    <s v=""/>
    <s v=""/>
    <s v=""/>
    <s v=""/>
    <s v=""/>
    <s v=""/>
    <s v="1224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627379700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101947380&quot;,"/>
    <s v=""/>
    <s v=""/>
    <s v=""/>
    <s v=""/>
    <s v=""/>
    <s v=""/>
    <s v=""/>
    <s v=""/>
    <s v=""/>
    <x v="0"/>
    <s v=""/>
    <s v=""/>
    <s v=""/>
    <s v=""/>
    <m/>
  </r>
  <r>
    <s v="        &quot;upload_id&quot;: 3872409540,"/>
    <s v=""/>
    <s v=""/>
    <s v=""/>
    <s v=""/>
    <s v=""/>
    <s v=""/>
    <s v=""/>
    <s v=""/>
    <s v=""/>
    <x v="0"/>
    <s v=""/>
    <s v=""/>
    <s v=""/>
    <s v=""/>
    <m/>
  </r>
  <r>
    <s v="        &quot;start_date&quot;: &quot;2020-06-17T04:36:16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6-17T06:36:16Z&quot;,"/>
    <s v="2020-06-17"/>
    <s v="2020-06-17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687"/>
    <s v=""/>
    <s v=""/>
    <s v=""/>
    <s v=""/>
    <s v=""/>
    <s v=""/>
    <s v=""/>
    <s v=""/>
    <s v=""/>
    <x v="0"/>
    <s v=""/>
    <s v=""/>
    <s v=""/>
    <s v=""/>
    <m/>
  </r>
  <r>
    <n v="10882356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323"/>
    <s v=""/>
    <s v=""/>
    <s v=""/>
    <s v=""/>
    <s v=""/>
    <s v=""/>
    <s v=""/>
    <s v=""/>
    <s v=""/>
    <x v="0"/>
    <s v=""/>
    <s v=""/>
    <s v=""/>
    <s v=""/>
    <m/>
  </r>
  <r>
    <n v="10881544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687,"/>
    <s v=""/>
    <s v=""/>
    <s v=""/>
    <s v=""/>
    <s v=""/>
    <s v=""/>
    <s v=""/>
    <s v=""/>
    <s v=""/>
    <x v="0"/>
    <s v=""/>
    <s v=""/>
    <s v=""/>
    <s v=""/>
    <m/>
  </r>
  <r>
    <s v="        &quot;start_longitude&quot;: 10.882356,"/>
    <s v=""/>
    <s v=""/>
    <s v=""/>
    <s v=""/>
    <s v=""/>
    <s v=""/>
    <s v=""/>
    <s v=""/>
    <s v=""/>
    <x v="0"/>
    <s v=""/>
    <s v=""/>
    <s v=""/>
    <s v=""/>
    <m/>
  </r>
  <r>
    <s v="        &quot;achievement_count&quot;: 13,"/>
    <s v=""/>
    <s v=""/>
    <s v=""/>
    <s v=""/>
    <s v=""/>
    <s v=""/>
    <s v=""/>
    <s v=""/>
    <s v=""/>
    <x v="0"/>
    <s v=""/>
    <s v=""/>
    <s v=""/>
    <s v=""/>
    <m/>
  </r>
  <r>
    <s v="        &quot;kudos_count&quot;: 31,"/>
    <s v=""/>
    <s v=""/>
    <s v=""/>
    <s v=""/>
    <s v=""/>
    <s v=""/>
    <s v=""/>
    <s v=""/>
    <s v=""/>
    <x v="0"/>
    <s v=""/>
    <s v=""/>
    <s v=""/>
    <s v=""/>
    <m/>
  </r>
  <r>
    <s v="        &quot;comment_count&quot;: 2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627379700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oz}tGumlaAiAuCcCMk@}Ai@{ITeAte@CvGkA`Ef@lPvIzFzJrg@pZjDlC|BsR~Hoe@bCwFzUk^dCkB_AoCkCax@yFo\\uWH_WyADsFiAmAEyJaJcB{@wHDkFgDm@ZyFmB_L[?[~CgKXDkHlDgBkB_EhAeQqAgFXqAjEyAhLrC}D_HiBiGcF}EDwEfBeFrAmQ_DqBsDJgAw@hBqBb@aH`B{Cb@{KcEOgN}GkJjHcDT_MaLaOgFiH[sDgHuOqG}De@uBrDeAZkCo@eEkDsDlBgEyI}J{EcIeMaL`AJeCqAaKwCiIqK{OiJsL_APUvA~ArO]b@mA{@v@GUaB{IqPF}FUt@S}@eE}@lAe@aAg@Xk@}@uB}EeCwAiGl@gEc@uDxEhBR}FzCpBPq@e@}G_BkAaAwC?uPcAqEdCCiFmB}BiCqJdBgCmA_CiE{Bc@q[jJmHpD_DPaNpG_@hBb@dCtGpH~Bf@{@lBrCyA_QdTuEhIVhAxBI~CgCfDjHx@JjF_EvBoDjFwC~BwEfBfDdDvCtKxb@jGhEpCpD|EOxDkFc@gRhBkBlNlJrD|EpB|FpIdGb@k@A{AyAcM\\oA~@ChIdLhLvQdC|GnA~IGbDrIqA~A^jIbMfJdF`EtHjDmA~IpE`Bc@rCcDdHdB|JrEbDrGrHh@nNzEjM`LrDa@fJeH~MzG~D\\o@lEg\\eDeA{@sDLwLaLkKoDsD`F}Ap@sK}@}IsAEj@|CVl@dB_Dm@eCpBoB]yHvFyJrB{F}AiExAgDm@Cl@nCvAfELnCdDrCrAzIq@hEfAiGDePbFqGyBuM|@}HyB_QgKq@{BTeD]s@wDhAsCiBgAtA_ByC?zA}@Wl@hBiCy@|@rAz@dHhAvCo@BU`Go@fAeCWgJeG{EfAoAo@kFRiCtAcIwDqE@iHsL}Jf@uKyBkF|AgJm@`D|AtFdGxDfMhCjDrEdWUhI`G~HzBvEX~KjIl@vB`EEpCcIjEyAjHn@hHhAlDeB~MjCzG`AKj@cJfCqC^eEzBeDzCrApBdHvUlOnB`HhC}@bCcDbDgB~EBlBjB|ChJhHpDzFlNlHe@zIwGxCm@rDhBn@xCdCpEF{@qCwL_HkG{AgFiEoBkFeFo@gAMwCr@o@vC~B~ISxMvC|@mAbGwTbDiB~BlA~CfEdLnH|DnKhLvObDtBzVbFrLGbMaBhHdC|DvE|DtBfZE~MpAl_@QxFp^fCjx@s@~B_T|[y@Vt@tBNu@cAs@gE|IgPgDsKdN{MeBgLzFuNyC}BfD_CtTwIxJuPKMiEwBgBa@gB_@oGeAv@cC}BuBtD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872409540&quot;,"/>
    <s v=""/>
    <s v=""/>
    <s v=""/>
    <s v=""/>
    <s v=""/>
    <s v=""/>
    <s v=""/>
    <s v=""/>
    <s v=""/>
    <x v="0"/>
    <s v=""/>
    <s v=""/>
    <s v=""/>
    <s v=""/>
    <m/>
  </r>
  <r>
    <s v="        &quot;average_speed&quot;: 6.902,"/>
    <s v=""/>
    <s v=""/>
    <s v=""/>
    <s v=""/>
    <s v=""/>
    <s v=""/>
    <s v=""/>
    <s v=""/>
    <s v=""/>
    <x v="0"/>
    <s v=""/>
    <s v=""/>
    <s v=""/>
    <s v=""/>
    <m/>
  </r>
  <r>
    <s v="        &quot;max_speed&quot;: 21.2,"/>
    <s v=""/>
    <s v=""/>
    <s v=""/>
    <s v=""/>
    <s v=""/>
    <s v=""/>
    <s v=""/>
    <s v=""/>
    <s v=""/>
    <x v="0"/>
    <s v=""/>
    <s v=""/>
    <s v=""/>
    <s v=""/>
    <m/>
  </r>
  <r>
    <s v="        &quot;average_cadence&quot;: 73.4,"/>
    <s v=""/>
    <s v=""/>
    <s v=""/>
    <s v=""/>
    <s v=""/>
    <s v=""/>
    <s v=""/>
    <s v=""/>
    <s v=""/>
    <x v="0"/>
    <s v=""/>
    <s v=""/>
    <s v=""/>
    <s v=""/>
    <m/>
  </r>
  <r>
    <s v="        &quot;average_temp&quot;: 17,"/>
    <s v=""/>
    <s v=""/>
    <s v=""/>
    <s v=""/>
    <s v=""/>
    <s v=""/>
    <s v=""/>
    <s v=""/>
    <s v=""/>
    <x v="0"/>
    <s v=""/>
    <s v=""/>
    <s v=""/>
    <s v=""/>
    <m/>
  </r>
  <r>
    <s v="        &quot;average_watts&quot;: 181.7,"/>
    <s v=""/>
    <s v=""/>
    <s v=""/>
    <s v=""/>
    <s v=""/>
    <s v=""/>
    <s v=""/>
    <s v=""/>
    <s v=""/>
    <x v="0"/>
    <s v=""/>
    <s v=""/>
    <s v=""/>
    <s v=""/>
    <m/>
  </r>
  <r>
    <s v="        &quot;weighted_average_watts&quot;: 220,"/>
    <s v=""/>
    <s v=""/>
    <s v=""/>
    <s v=""/>
    <s v=""/>
    <s v=""/>
    <s v=""/>
    <s v=""/>
    <s v=""/>
    <x v="0"/>
    <s v=""/>
    <s v=""/>
    <s v=""/>
    <s v=""/>
    <m/>
  </r>
  <r>
    <s v="        &quot;kilojoules&quot;: 1411.8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51.0,"/>
    <s v=""/>
    <s v=""/>
    <s v=""/>
    <s v=""/>
    <s v=""/>
    <s v=""/>
    <s v=""/>
    <s v=""/>
    <s v=""/>
    <x v="0"/>
    <s v=""/>
    <s v=""/>
    <s v=""/>
    <s v=""/>
    <m/>
  </r>
  <r>
    <s v="        &quot;max_heartrate&quot;: 184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601,"/>
    <s v=""/>
    <s v=""/>
    <s v=""/>
    <s v=""/>
    <s v=""/>
    <s v=""/>
    <s v=""/>
    <s v=""/>
    <s v=""/>
    <x v="0"/>
    <s v=""/>
    <s v=""/>
    <s v=""/>
    <s v=""/>
    <m/>
  </r>
  <r>
    <s v="        &quot;elev_high&quot;: 731.4,"/>
    <s v=""/>
    <s v=""/>
    <s v=""/>
    <s v=""/>
    <s v=""/>
    <s v=""/>
    <s v=""/>
    <s v=""/>
    <s v=""/>
    <x v="0"/>
    <s v=""/>
    <s v=""/>
    <s v=""/>
    <s v=""/>
    <m/>
  </r>
  <r>
    <s v="        &quot;elev_low&quot;: 152.2,"/>
    <s v=""/>
    <s v=""/>
    <s v=""/>
    <s v=""/>
    <s v=""/>
    <s v=""/>
    <s v=""/>
    <s v=""/>
    <s v=""/>
    <x v="0"/>
    <s v=""/>
    <s v=""/>
    <s v=""/>
    <s v=""/>
    <m/>
  </r>
  <r>
    <s v="        &quot;pr_count&quot;: 6,"/>
    <s v=""/>
    <s v=""/>
    <s v=""/>
    <s v=""/>
    <s v=""/>
    <s v=""/>
    <s v=""/>
    <s v=""/>
    <s v=""/>
    <x v="0"/>
    <s v=""/>
    <s v=""/>
    <s v=""/>
    <s v=""/>
    <m/>
  </r>
  <r>
    <s v="        &quot;total_photo_count&quot;: 4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162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Corsetta leggera con(a tutti gli effetti) le scarpe nuove 👠 &quot;,"/>
    <s v=""/>
    <s v=""/>
    <s v=""/>
    <s v=""/>
    <s v=""/>
    <s v=""/>
    <s v=""/>
    <s v=""/>
    <s v=""/>
    <x v="0"/>
    <s v=""/>
    <s v=""/>
    <s v=""/>
    <s v=""/>
    <m/>
  </r>
  <r>
    <s v="        &quot;distance&quot;: 12138.6,"/>
    <s v="12138.6"/>
    <s v=""/>
    <s v=""/>
    <s v="12138.6"/>
    <s v=""/>
    <s v=""/>
    <s v=""/>
    <s v=""/>
    <s v=""/>
    <x v="2"/>
    <s v="Run"/>
    <s v="12138.6"/>
    <s v="313.8"/>
    <s v="01:03:12"/>
    <m/>
  </r>
  <r>
    <s v="        &quot;moving_time&quot;: 3792,"/>
    <s v="01:03:12"/>
    <s v=""/>
    <s v=""/>
    <s v=""/>
    <s v="3792"/>
    <n v="12"/>
    <n v="3"/>
    <n v="1"/>
    <s v=""/>
    <x v="0"/>
    <s v=""/>
    <s v=""/>
    <s v=""/>
    <s v=""/>
    <m/>
  </r>
  <r>
    <s v="        &quot;elapsed_time&quot;: 3796,"/>
    <s v=""/>
    <s v=""/>
    <s v=""/>
    <s v=""/>
    <s v=""/>
    <s v=""/>
    <s v=""/>
    <s v=""/>
    <s v=""/>
    <x v="0"/>
    <s v=""/>
    <s v=""/>
    <s v=""/>
    <s v=""/>
    <m/>
  </r>
  <r>
    <s v="        &quot;total_elevation_gain&quot;: 313.8,"/>
    <s v="313.8"/>
    <s v=""/>
    <s v=""/>
    <s v=""/>
    <s v=""/>
    <s v=""/>
    <s v=""/>
    <s v=""/>
    <s v="313.8"/>
    <x v="0"/>
    <s v=""/>
    <s v=""/>
    <s v=""/>
    <s v=""/>
    <m/>
  </r>
  <r>
    <s v="        &quot;type&quot;: &quot;Run&quot;,"/>
    <s v="Run"/>
    <s v=""/>
    <s v="Run"/>
    <s v=""/>
    <s v=""/>
    <s v=""/>
    <s v=""/>
    <s v=""/>
    <s v=""/>
    <x v="0"/>
    <s v=""/>
    <s v=""/>
    <s v=""/>
    <s v=""/>
    <m/>
  </r>
  <r>
    <s v="        &quot;workout_type&quot;: 0,"/>
    <s v=""/>
    <s v=""/>
    <s v=""/>
    <s v=""/>
    <s v=""/>
    <s v=""/>
    <s v=""/>
    <s v=""/>
    <s v=""/>
    <x v="0"/>
    <s v=""/>
    <s v=""/>
    <s v=""/>
    <s v=""/>
    <m/>
  </r>
  <r>
    <s v="        &quot;id&quot;: 3621819452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96492045&quot;,"/>
    <s v=""/>
    <s v=""/>
    <s v=""/>
    <s v=""/>
    <s v=""/>
    <s v=""/>
    <s v=""/>
    <s v=""/>
    <s v=""/>
    <x v="0"/>
    <s v=""/>
    <s v=""/>
    <s v=""/>
    <s v=""/>
    <m/>
  </r>
  <r>
    <s v="        &quot;upload_id&quot;: 3866477755,"/>
    <s v=""/>
    <s v=""/>
    <s v=""/>
    <s v=""/>
    <s v=""/>
    <s v=""/>
    <s v=""/>
    <s v=""/>
    <s v=""/>
    <x v="0"/>
    <s v=""/>
    <s v=""/>
    <s v=""/>
    <s v=""/>
    <m/>
  </r>
  <r>
    <s v="        &quot;start_date&quot;: &quot;2020-06-16T04:11:46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6-16T06:11:46Z&quot;,"/>
    <s v="2020-06-16"/>
    <s v="2020-06-16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70637"/>
    <s v=""/>
    <s v=""/>
    <s v=""/>
    <s v=""/>
    <s v=""/>
    <s v=""/>
    <s v=""/>
    <s v=""/>
    <s v=""/>
    <x v="0"/>
    <s v=""/>
    <s v=""/>
    <s v=""/>
    <s v=""/>
    <m/>
  </r>
  <r>
    <n v="10875427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38"/>
    <s v=""/>
    <s v=""/>
    <s v=""/>
    <s v=""/>
    <s v=""/>
    <s v=""/>
    <s v=""/>
    <s v=""/>
    <s v=""/>
    <x v="0"/>
    <s v=""/>
    <s v=""/>
    <s v=""/>
    <s v=""/>
    <m/>
  </r>
  <r>
    <n v="10881648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70637,"/>
    <s v=""/>
    <s v=""/>
    <s v=""/>
    <s v=""/>
    <s v=""/>
    <s v=""/>
    <s v=""/>
    <s v=""/>
    <s v=""/>
    <x v="0"/>
    <s v=""/>
    <s v=""/>
    <s v=""/>
    <s v=""/>
    <m/>
  </r>
  <r>
    <s v="        &quot;start_longitude&quot;: 10.875427,"/>
    <s v=""/>
    <s v=""/>
    <s v=""/>
    <s v=""/>
    <s v=""/>
    <s v=""/>
    <s v=""/>
    <s v=""/>
    <s v=""/>
    <x v="0"/>
    <s v=""/>
    <s v=""/>
    <s v=""/>
    <s v=""/>
    <m/>
  </r>
  <r>
    <s v="        &quot;achievement_count&quot;: 3,"/>
    <s v=""/>
    <s v=""/>
    <s v=""/>
    <s v=""/>
    <s v=""/>
    <s v=""/>
    <s v=""/>
    <s v=""/>
    <s v=""/>
    <x v="0"/>
    <s v=""/>
    <s v=""/>
    <s v=""/>
    <s v=""/>
    <m/>
  </r>
  <r>
    <s v="        &quot;kudos_count&quot;: 27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621819452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mocuGkbkaAsAIuAF{HGmFTaF^vqE_{@HaBDYtBB^ENKZy@?U]}C@g@ZiB?WCO@wB]qGIq@BIdAIzBg@fFy@hBi@`CQ~@?lAJrDUrFCnDZhGNl@a@f@q@dAi@`@g@`@qADg@d@iAr@CrAl@d@`@\\FXSRm@Tw@RoA^[^IbDOv@b@`ARpAf@hA@b@H`Ar@xAPt@P`@RN\\Id@FTvAdCV^`CbBBEMiBW_BQg@m@qA_@qASeA@uADc@Ca@Vw@@e@Eu@]qA@qCBIh@GROVuAH_AFgB~AsBlAgC`@UvALvAClBeBdA}CbAuFPk@m@@cAZm@b@a@l@gBZmAj@k@LcBQwDoA_C_@o@GYKUY]u@]]MWk@w@w@k@}@a@KMmASo@Ao@UaBSqBcA{AMsA]o@k@CQBi@Io@YWWGuBQGGDuBJg@`@oA?e@mB}BYCOLSMM@QBAH^QD@kCh@yBp@e@Ak@OcBMeAEiFs@k@?c@XYrDB~ABVx@`BL|Bf@jCVn@Pt@n@r@BREb@Hj@R\\lAtADVAf@JdAMbB_AdCUb@WRw@ZyAZ}@r@SDiEc@oAZqBIkAOW?MFUzAw@~@c@|@@^D^@tAQl@Ef@Hh@n@jAALOFS?s@Y}BmAkBe@q@}@_@UUW]m@K_@B}@?KEAU~@]x@@z@IfA?tBQfBDnAh@hGLx@d@`EENoDxAk@Pe@J]QO]YoCMm@]o@Fy@BCJaAHg@?]Ka@YOWBIDM^M|@e@jCc@|AEv@?hBUzAa@|AcAtBc@hAu@b@]Da@T{@dBkAhA_Bn@cFoAaDm@KLW?SH@Fi@@@PLLGHEZGRBJC\\n@KfADh@Kb@@fATZRbAXfA@VNFLdAAb@HTKZm@Nc@p@cALMXBC@@^VFCVHJFl@J`@x@KPHn@vC@b@FZdAzBPf@?l@Y\\iCPQHGrAFJz@^^b@dAvBz@hC@RMv@Ad@Qt@Jb@EpAHlAhAO|@AFM?s@Js@JQRGdAXhBbBl@t@zBxBZN`Az@b@Vl@PlAt@V\\\\XHBHEZw@XaB@[Ig@Sk@Io@MsCDo@Qw@w@uA]_@YYkAq@cAyAe@e@aCqAOPUp@w@|APd@p@t@\\n@h@vCZn@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866477755&quot;,"/>
    <s v=""/>
    <s v=""/>
    <s v=""/>
    <s v=""/>
    <s v=""/>
    <s v=""/>
    <s v=""/>
    <s v=""/>
    <s v=""/>
    <x v="0"/>
    <s v=""/>
    <s v=""/>
    <s v=""/>
    <s v=""/>
    <m/>
  </r>
  <r>
    <s v="        &quot;average_speed&quot;: 3.201,"/>
    <s v=""/>
    <s v=""/>
    <s v=""/>
    <s v=""/>
    <s v=""/>
    <s v=""/>
    <s v=""/>
    <s v=""/>
    <s v=""/>
    <x v="0"/>
    <s v=""/>
    <s v=""/>
    <s v=""/>
    <s v=""/>
    <m/>
  </r>
  <r>
    <s v="        &quot;max_speed&quot;: 14.8,"/>
    <s v=""/>
    <s v=""/>
    <s v=""/>
    <s v=""/>
    <s v=""/>
    <s v=""/>
    <s v=""/>
    <s v=""/>
    <s v=""/>
    <x v="0"/>
    <s v=""/>
    <s v=""/>
    <s v=""/>
    <s v=""/>
    <m/>
  </r>
  <r>
    <s v="        &quot;average_temp&quot;: 19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49.4,"/>
    <s v=""/>
    <s v=""/>
    <s v=""/>
    <s v=""/>
    <s v=""/>
    <s v=""/>
    <s v=""/>
    <s v=""/>
    <s v=""/>
    <x v="0"/>
    <s v=""/>
    <s v=""/>
    <s v=""/>
    <s v=""/>
    <m/>
  </r>
  <r>
    <s v="        &quot;max_heartrate&quot;: 176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elev_high&quot;: 283.2,"/>
    <s v=""/>
    <s v=""/>
    <s v=""/>
    <s v=""/>
    <s v=""/>
    <s v=""/>
    <s v=""/>
    <s v=""/>
    <s v=""/>
    <x v="0"/>
    <s v=""/>
    <s v=""/>
    <s v=""/>
    <s v=""/>
    <m/>
  </r>
  <r>
    <s v="        &quot;elev_low&quot;: 159.6,"/>
    <s v=""/>
    <s v=""/>
    <s v=""/>
    <s v=""/>
    <s v=""/>
    <s v=""/>
    <s v=""/>
    <s v=""/>
    <s v=""/>
    <x v="0"/>
    <s v=""/>
    <s v=""/>
    <s v=""/>
    <s v=""/>
    <m/>
  </r>
  <r>
    <s v="        &quot;pr_count&quot;: 1,"/>
    <s v=""/>
    <s v=""/>
    <s v=""/>
    <s v=""/>
    <s v=""/>
    <s v=""/>
    <s v=""/>
    <s v=""/>
    <s v=""/>
    <x v="0"/>
    <s v=""/>
    <s v=""/>
    <s v=""/>
    <s v=""/>
    <m/>
  </r>
  <r>
    <s v="        &quot;total_photo_count&quot;: 0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56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Recovery monday&quot;,"/>
    <s v=""/>
    <s v=""/>
    <s v=""/>
    <s v=""/>
    <s v=""/>
    <s v=""/>
    <s v=""/>
    <s v=""/>
    <s v=""/>
    <x v="0"/>
    <s v=""/>
    <s v=""/>
    <s v=""/>
    <s v=""/>
    <m/>
  </r>
  <r>
    <s v="        &quot;distance&quot;: 29856.4,"/>
    <s v="29856.4"/>
    <s v=""/>
    <s v=""/>
    <s v="29856.4"/>
    <s v=""/>
    <s v=""/>
    <s v=""/>
    <s v=""/>
    <s v=""/>
    <x v="3"/>
    <s v="Ride"/>
    <s v="29856.4"/>
    <s v="234.0"/>
    <s v="01:07:07"/>
    <m/>
  </r>
  <r>
    <s v="        &quot;moving_time&quot;: 4027,"/>
    <s v="01:07:07"/>
    <s v=""/>
    <s v=""/>
    <s v=""/>
    <s v="4027"/>
    <n v="7"/>
    <n v="7"/>
    <n v="1"/>
    <s v=""/>
    <x v="0"/>
    <s v=""/>
    <s v=""/>
    <s v=""/>
    <s v=""/>
    <m/>
  </r>
  <r>
    <s v="        &quot;elapsed_time&quot;: 4027,"/>
    <s v=""/>
    <s v=""/>
    <s v=""/>
    <s v=""/>
    <s v=""/>
    <s v=""/>
    <s v=""/>
    <s v=""/>
    <s v=""/>
    <x v="0"/>
    <s v=""/>
    <s v=""/>
    <s v=""/>
    <s v=""/>
    <m/>
  </r>
  <r>
    <s v="        &quot;total_elevation_gain&quot;: 234.0,"/>
    <s v="234.0"/>
    <s v=""/>
    <s v=""/>
    <s v=""/>
    <s v=""/>
    <s v=""/>
    <s v=""/>
    <s v=""/>
    <s v="234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617037382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91757779&quot;,"/>
    <s v=""/>
    <s v=""/>
    <s v=""/>
    <s v=""/>
    <s v=""/>
    <s v=""/>
    <s v=""/>
    <s v=""/>
    <s v=""/>
    <x v="0"/>
    <s v=""/>
    <s v=""/>
    <s v=""/>
    <s v=""/>
    <m/>
  </r>
  <r>
    <s v="        &quot;upload_id&quot;: 3861369545,"/>
    <s v=""/>
    <s v=""/>
    <s v=""/>
    <s v=""/>
    <s v=""/>
    <s v=""/>
    <s v=""/>
    <s v=""/>
    <s v=""/>
    <x v="0"/>
    <s v=""/>
    <s v=""/>
    <s v=""/>
    <s v=""/>
    <m/>
  </r>
  <r>
    <s v="        &quot;start_date&quot;: &quot;2020-06-15T05:22:16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6-15T07:22:16Z&quot;,"/>
    <s v="2020-06-15"/>
    <s v="2020-06-15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339"/>
    <s v=""/>
    <s v=""/>
    <s v=""/>
    <s v=""/>
    <s v=""/>
    <s v=""/>
    <s v=""/>
    <s v=""/>
    <s v=""/>
    <x v="0"/>
    <s v=""/>
    <s v=""/>
    <s v=""/>
    <s v=""/>
    <m/>
  </r>
  <r>
    <n v="10881557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464"/>
    <s v=""/>
    <s v=""/>
    <s v=""/>
    <s v=""/>
    <s v=""/>
    <s v=""/>
    <s v=""/>
    <s v=""/>
    <s v=""/>
    <x v="0"/>
    <s v=""/>
    <s v=""/>
    <s v=""/>
    <s v=""/>
    <m/>
  </r>
  <r>
    <n v="10881645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339,"/>
    <s v=""/>
    <s v=""/>
    <s v=""/>
    <s v=""/>
    <s v=""/>
    <s v=""/>
    <s v=""/>
    <s v=""/>
    <s v=""/>
    <x v="0"/>
    <s v=""/>
    <s v=""/>
    <s v=""/>
    <s v=""/>
    <m/>
  </r>
  <r>
    <s v="        &quot;start_longitude&quot;: 10.881557,"/>
    <s v=""/>
    <s v=""/>
    <s v=""/>
    <s v=""/>
    <s v=""/>
    <s v=""/>
    <s v=""/>
    <s v=""/>
    <s v=""/>
    <x v="0"/>
    <s v=""/>
    <s v=""/>
    <s v=""/>
    <s v=""/>
    <m/>
  </r>
  <r>
    <s v="        &quot;achievement_count&quot;: 0,"/>
    <s v=""/>
    <s v=""/>
    <s v=""/>
    <s v=""/>
    <s v=""/>
    <s v=""/>
    <s v=""/>
    <s v=""/>
    <s v=""/>
    <x v="0"/>
    <s v=""/>
    <s v=""/>
    <s v=""/>
    <s v=""/>
    <m/>
  </r>
  <r>
    <s v="        &quot;kudos_count&quot;: 33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617037382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ix}tGuhlaA@]c@q@k@}Cs@cAm@g@YB]\\a@UgAOMUI_ABcEG_C@e@Pe@|DOnDFjNOfKF~@IhD}@fCJzBb@xAh@pBnAtBrB`E|A`AdApB~EhAtAff@tY|BzA\\r@Hf@@`AcBtKUjE?fDzApVtAvPpDpQn@fFRdE?|Cg@`LAnChD~]JrCeA`s@]~[ErAQnAHxA{@jPG`@]fAR|@NrCVdAj@jAdA|@bLxFpAhCj@zC`@~V?`EYhF{@dGWrCE`FH|BQrAXfAH|@z@rNz@`TCv@UdAJ\\|@Kr@@dMjBhF`C~I|EtA`@zAPfCGxBi@pGoCtCmBfD}CdF}G|BkCdImHvAaB|BgDnMiTXQt@DVKzEmEnB_C~HcLrMgThBgCxOgPlZc]hFgJzF{GjAmB`A_Cv@iELiAEcA}AwGi@aFc@cNXaBq@yCMuAKuJ?iGXwNLqBvAeMZuAnAkCRiBGqQiB}OUqDRcAdDsFr@gBbB_@pCcA~@w@b@aARoAFiFWaHg@eIa@wL}AwEeAkF}@iI{B}KgC_RUqC^aIaGeQ_AsDqAeGoBkEkB_COe@@i@lAyF`AqCBc@EMWEiDfD_@KsAkEsDaNYkBK{AIWcCVg@GgD_BgD{@kKMy@mBa@_@eBq@s@}A[sACe@HWbAa@Dg@S[_En@kJb@k@Xy@rAs@j@I`@Hd@tAbCt@bBnAhDLp@?\\Sx@OLoD~B}@bAsFtMKr@J^PTjElDt@tAnBbBp@hABb@I`AgA`I{@tDa@x@c@HeAGkBq@WJg@n@qLtY_H|Si@zAQRSE_@_@oFoHyAyAmAg@_C?cAYeJiIyCyBaD}Eg@_@u@iAqCeBsCw@kASy@@_E~@_CnBq@Xk@h@qDtBqBnB{@`@sAy@Q_@K}@_@UuIMwCqCo@eAM?OPOz@cCtFSZUJ}Ey@{CyAsCg@uFcEgCcCwCmAW]@uAz@yFd@gA`A}@FYGW{@a@_CWoA_AsBKuBo@gAi@aDNi@L[j@w@vC[Zc@EsA}@{AUcBhFmAf@u@|@[P}@DmKi@qKXsFAyN|CyAJ}@`@cCxAiCd@kAKJbFI`@g@v@GXBrJONoB\\_NlAiLm@_Cm@sAo@wMwLSGKLHbAhAlD|EbIpAvAnCf@rCvA`LfDhENnBl@fBFnDWfABXKAm@NYtA`@p@e@zAlBj@~Cb@l@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861369545&quot;,"/>
    <s v=""/>
    <s v=""/>
    <s v=""/>
    <s v=""/>
    <s v=""/>
    <s v=""/>
    <s v=""/>
    <s v=""/>
    <s v=""/>
    <x v="0"/>
    <s v=""/>
    <s v=""/>
    <s v=""/>
    <s v=""/>
    <m/>
  </r>
  <r>
    <s v="        &quot;average_speed&quot;: 7.414,"/>
    <s v=""/>
    <s v=""/>
    <s v=""/>
    <s v=""/>
    <s v=""/>
    <s v=""/>
    <s v=""/>
    <s v=""/>
    <s v=""/>
    <x v="0"/>
    <s v=""/>
    <s v=""/>
    <s v=""/>
    <s v=""/>
    <m/>
  </r>
  <r>
    <s v="        &quot;max_speed&quot;: 15.3,"/>
    <s v=""/>
    <s v=""/>
    <s v=""/>
    <s v=""/>
    <s v=""/>
    <s v=""/>
    <s v=""/>
    <s v=""/>
    <s v=""/>
    <x v="0"/>
    <s v=""/>
    <s v=""/>
    <s v=""/>
    <s v=""/>
    <m/>
  </r>
  <r>
    <s v="        &quot;average_cadence&quot;: 78.5,"/>
    <s v=""/>
    <s v=""/>
    <s v=""/>
    <s v=""/>
    <s v=""/>
    <s v=""/>
    <s v=""/>
    <s v=""/>
    <s v=""/>
    <x v="0"/>
    <s v=""/>
    <s v=""/>
    <s v=""/>
    <s v=""/>
    <m/>
  </r>
  <r>
    <s v="        &quot;average_temp&quot;: 18,"/>
    <s v=""/>
    <s v=""/>
    <s v=""/>
    <s v=""/>
    <s v=""/>
    <s v=""/>
    <s v=""/>
    <s v=""/>
    <s v=""/>
    <x v="0"/>
    <s v=""/>
    <s v=""/>
    <s v=""/>
    <s v=""/>
    <m/>
  </r>
  <r>
    <s v="        &quot;average_watts&quot;: 136.5,"/>
    <s v=""/>
    <s v=""/>
    <s v=""/>
    <s v=""/>
    <s v=""/>
    <s v=""/>
    <s v=""/>
    <s v=""/>
    <s v=""/>
    <x v="0"/>
    <s v=""/>
    <s v=""/>
    <s v=""/>
    <s v=""/>
    <m/>
  </r>
  <r>
    <s v="        &quot;weighted_average_watts&quot;: 151,"/>
    <s v=""/>
    <s v=""/>
    <s v=""/>
    <s v=""/>
    <s v=""/>
    <s v=""/>
    <s v=""/>
    <s v=""/>
    <s v=""/>
    <x v="0"/>
    <s v=""/>
    <s v=""/>
    <s v=""/>
    <s v=""/>
    <m/>
  </r>
  <r>
    <s v="        &quot;kilojoules&quot;: 549.7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30.4,"/>
    <s v=""/>
    <s v=""/>
    <s v=""/>
    <s v=""/>
    <s v=""/>
    <s v=""/>
    <s v=""/>
    <s v=""/>
    <s v=""/>
    <x v="0"/>
    <s v=""/>
    <s v=""/>
    <s v=""/>
    <s v=""/>
    <m/>
  </r>
  <r>
    <s v="        &quot;max_heartrate&quot;: 149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576,"/>
    <s v=""/>
    <s v=""/>
    <s v=""/>
    <s v=""/>
    <s v=""/>
    <s v=""/>
    <s v=""/>
    <s v=""/>
    <s v=""/>
    <x v="0"/>
    <s v=""/>
    <s v=""/>
    <s v=""/>
    <s v=""/>
    <m/>
  </r>
  <r>
    <s v="        &quot;elev_high&quot;: 206.0,"/>
    <s v=""/>
    <s v=""/>
    <s v=""/>
    <s v=""/>
    <s v=""/>
    <s v=""/>
    <s v=""/>
    <s v=""/>
    <s v=""/>
    <x v="0"/>
    <s v=""/>
    <s v=""/>
    <s v=""/>
    <s v=""/>
    <m/>
  </r>
  <r>
    <s v="        &quot;elev_low&quot;: 80.8,"/>
    <s v=""/>
    <s v=""/>
    <s v=""/>
    <s v=""/>
    <s v=""/>
    <s v=""/>
    <s v=""/>
    <s v=""/>
    <s v=""/>
    <x v="0"/>
    <s v=""/>
    <s v=""/>
    <s v=""/>
    <s v=""/>
    <m/>
  </r>
  <r>
    <s v="        &quot;pr_count&quot;: 0,"/>
    <s v=""/>
    <s v=""/>
    <s v=""/>
    <s v=""/>
    <s v=""/>
    <s v=""/>
    <s v=""/>
    <s v=""/>
    <s v=""/>
    <x v="0"/>
    <s v=""/>
    <s v=""/>
    <s v=""/>
    <s v=""/>
    <m/>
  </r>
  <r>
    <s v="        &quot;total_photo_count&quot;: 0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23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Portiamo a spasso il nuovo giocattolo 🕹️&quot;,"/>
    <s v=""/>
    <s v=""/>
    <s v=""/>
    <s v=""/>
    <s v=""/>
    <s v=""/>
    <s v=""/>
    <s v=""/>
    <s v=""/>
    <x v="0"/>
    <s v=""/>
    <s v=""/>
    <s v=""/>
    <s v=""/>
    <m/>
  </r>
  <r>
    <s v="        &quot;distance&quot;: 83069.3,"/>
    <s v="83069.3"/>
    <s v=""/>
    <s v=""/>
    <s v="83069.3"/>
    <s v=""/>
    <s v=""/>
    <s v=""/>
    <s v=""/>
    <s v=""/>
    <x v="4"/>
    <s v="Ride"/>
    <s v="83069.3"/>
    <s v="1886.0"/>
    <s v="04:20:24"/>
    <m/>
  </r>
  <r>
    <s v="        &quot;moving_time&quot;: 15624,"/>
    <s v="04:20:24"/>
    <s v=""/>
    <s v=""/>
    <s v=""/>
    <s v="15624"/>
    <n v="24"/>
    <n v="20"/>
    <n v="4"/>
    <s v=""/>
    <x v="0"/>
    <s v=""/>
    <s v=""/>
    <s v=""/>
    <s v=""/>
    <m/>
  </r>
  <r>
    <s v="        &quot;elapsed_time&quot;: 16566,"/>
    <s v=""/>
    <s v=""/>
    <s v=""/>
    <s v=""/>
    <s v=""/>
    <s v=""/>
    <s v=""/>
    <s v=""/>
    <s v=""/>
    <x v="0"/>
    <s v=""/>
    <s v=""/>
    <s v=""/>
    <s v=""/>
    <m/>
  </r>
  <r>
    <s v="        &quot;total_elevation_gain&quot;: 1886.0,"/>
    <s v="1886.0"/>
    <s v=""/>
    <s v=""/>
    <s v=""/>
    <s v=""/>
    <s v=""/>
    <s v=""/>
    <s v=""/>
    <s v="1886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612627967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87612503&quot;,"/>
    <s v=""/>
    <s v=""/>
    <s v=""/>
    <s v=""/>
    <s v=""/>
    <s v=""/>
    <s v=""/>
    <s v=""/>
    <s v=""/>
    <x v="0"/>
    <s v=""/>
    <s v=""/>
    <s v=""/>
    <s v=""/>
    <m/>
  </r>
  <r>
    <s v="        &quot;upload_id&quot;: 3856664480,"/>
    <s v=""/>
    <s v=""/>
    <s v=""/>
    <s v=""/>
    <s v=""/>
    <s v=""/>
    <s v=""/>
    <s v=""/>
    <s v=""/>
    <x v="0"/>
    <s v=""/>
    <s v=""/>
    <s v=""/>
    <s v=""/>
    <m/>
  </r>
  <r>
    <s v="        &quot;start_date&quot;: &quot;2020-06-14T06:25:06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6-14T08:25:06Z&quot;,"/>
    <s v="2020-06-14"/>
    <s v="2020-06-14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427"/>
    <s v=""/>
    <s v=""/>
    <s v=""/>
    <s v=""/>
    <s v=""/>
    <s v=""/>
    <s v=""/>
    <s v=""/>
    <s v=""/>
    <x v="0"/>
    <s v=""/>
    <s v=""/>
    <s v=""/>
    <s v=""/>
    <m/>
  </r>
  <r>
    <n v="10881457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389"/>
    <s v=""/>
    <s v=""/>
    <s v=""/>
    <s v=""/>
    <s v=""/>
    <s v=""/>
    <s v=""/>
    <s v=""/>
    <s v=""/>
    <x v="0"/>
    <s v=""/>
    <s v=""/>
    <s v=""/>
    <s v=""/>
    <m/>
  </r>
  <r>
    <n v="1088157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427,"/>
    <s v=""/>
    <s v=""/>
    <s v=""/>
    <s v=""/>
    <s v=""/>
    <s v=""/>
    <s v=""/>
    <s v=""/>
    <s v=""/>
    <x v="0"/>
    <s v=""/>
    <s v=""/>
    <s v=""/>
    <s v=""/>
    <m/>
  </r>
  <r>
    <s v="        &quot;start_longitude&quot;: 10.881457,"/>
    <s v=""/>
    <s v=""/>
    <s v=""/>
    <s v=""/>
    <s v=""/>
    <s v=""/>
    <s v=""/>
    <s v=""/>
    <s v=""/>
    <x v="0"/>
    <s v=""/>
    <s v=""/>
    <s v=""/>
    <s v=""/>
    <m/>
  </r>
  <r>
    <s v="        &quot;achievement_count&quot;: 10,"/>
    <s v=""/>
    <s v=""/>
    <s v=""/>
    <s v=""/>
    <s v=""/>
    <s v=""/>
    <s v=""/>
    <s v=""/>
    <s v=""/>
    <x v="0"/>
    <s v=""/>
    <s v=""/>
    <s v=""/>
    <s v=""/>
    <m/>
  </r>
  <r>
    <s v="        &quot;kudos_count&quot;: 48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2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612627967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{x}tGahlaAkCcImEw@h@ub@p]gIja@NzGuJxDtAlCcFnYmAiDgk@lN`CvLeEmEaK`Ae]nSIJkPhEYrF{Opo@mBbc@gSfC_GjGwARcDrWoBhFeTth@sf@n^yj@lJeYbRyV{CqNjAoDvQoK~BsHxCLH_DgDcEsCaZ\\mDpD~BfBaBmYcQs@mEmHwD~Ew`@|HsEvDdFfAeMnZiBvAqAg@eNl^zApGwGrGlA}GyAiGvG__@_BqUwSs@}DiR}Dqi@FwHcBzA}AoCoB_GpKuTAgDgEoFzJ_JoMiLnFgSuG}B`EwGT_PlM]vBxDfFe\\g@mEbJmQoRmC}MaMwDiKhFmCmJcEoA_CmFvD}CHsD}NiFpNgKk@mM{PeHsRhBvG_KiJaIxIwVpFsDwCX|I}VnHqB~BiFtTkGiTo@aGoEfPG|FiH_@}ArHqC}CuFfAgMiN}EjDaFUoDgMhBka@lVaN|So\\~[_bA`I}RoGek@vQag@n[yEaVmAe^_NuRi@gEaHaGrEn@n@aIiBeFdDxBhExMbKdB`EwH_FzBkAaHxChAlHcL|AzN|H`DvGkBXmOjC{Lr@tNdHrJh@wJxF_GeBeMtDyReHg\\fQvEkAiSv@{LpInE_BvB|BaGwByGfGy@fEvEvG`@xCwG}@{GfA_LuC_CzBa@`E`CH`MhQq@zDlJ|AqHtKmByAqG~GhCdCfJyA_UtJtYnObWrAd@eA_EhHfHx@jFVsGaKyP`X~YjLtF|C`HNlGpAwFdBKnOvObFiJlI~LvE@V{CrNb@AjSvCn@ryAwEeEzPuGdCwGdReG[|A|CoFy@iFxAy@zA~DpAvClDx@~OpGxA`e@oHlXlClFxDja@sE`EjDxCxK`MhEbAzOzE~@nA_E`IjLw@{E`BdBzDhOuCpQdA`I`DvDjNbEzTsAh[hEyAKeBdPvA~L|Yh[mEqC_JnEqHhIgDzMuIl@HpGEcGuDu@EvOkD~B_X`AsAbMsC{FwFvAqCjGuCrXEhCzDjCiHbB_ExGJ~CsCc@mGdG}S}FkHrRcItIql@fDiTgWyAoEz@iFeI{BUkEiIiGqMD_FcPaHkAaO~CkLwAqBuCmPjAhB`KoJ`E{A~ErApEnDWoClD~B|@qCzDhDlAwBdCv@nOmBhj@hC`H_AfIfB}EbA`@fJvS{D{BwCpDlC`JwQ{RyFpN}C]}AhKcCtBsMsF}VfDcH`]mBzBvKrDwDp_@~NxVoLyCoEpB`AxGcAnRjBnDcDpAMlHtKIn@gDfAtSnDt@h@xOfJtBbA|TnVzAs@t]nEfJyD~MoHzAmDvFqBdHLbKwYhAwBdF_FmAmG~IyYKo@`]eCTgG`VkIcA_CjD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856664480&quot;,"/>
    <s v=""/>
    <s v=""/>
    <s v=""/>
    <s v=""/>
    <s v=""/>
    <s v=""/>
    <s v=""/>
    <s v=""/>
    <s v=""/>
    <x v="0"/>
    <s v=""/>
    <s v=""/>
    <s v=""/>
    <s v=""/>
    <m/>
  </r>
  <r>
    <s v="        &quot;average_speed&quot;: 5.317,"/>
    <s v=""/>
    <s v=""/>
    <s v=""/>
    <s v=""/>
    <s v=""/>
    <s v=""/>
    <s v=""/>
    <s v=""/>
    <s v=""/>
    <x v="0"/>
    <s v=""/>
    <s v=""/>
    <s v=""/>
    <s v=""/>
    <m/>
  </r>
  <r>
    <s v="        &quot;max_speed&quot;: 15.3,"/>
    <s v=""/>
    <s v=""/>
    <s v=""/>
    <s v=""/>
    <s v=""/>
    <s v=""/>
    <s v=""/>
    <s v=""/>
    <s v=""/>
    <x v="0"/>
    <s v=""/>
    <s v=""/>
    <s v=""/>
    <s v=""/>
    <m/>
  </r>
  <r>
    <s v="        &quot;average_temp&quot;: 21,"/>
    <s v=""/>
    <s v=""/>
    <s v=""/>
    <s v=""/>
    <s v=""/>
    <s v=""/>
    <s v=""/>
    <s v=""/>
    <s v=""/>
    <x v="0"/>
    <s v=""/>
    <s v=""/>
    <s v=""/>
    <s v=""/>
    <m/>
  </r>
  <r>
    <s v="        &quot;average_watts&quot;: 116.4,"/>
    <s v=""/>
    <s v=""/>
    <s v=""/>
    <s v=""/>
    <s v=""/>
    <s v=""/>
    <s v=""/>
    <s v=""/>
    <s v=""/>
    <x v="0"/>
    <s v=""/>
    <s v=""/>
    <s v=""/>
    <s v=""/>
    <m/>
  </r>
  <r>
    <s v="        &quot;kilojoules&quot;: 1818.3,"/>
    <s v=""/>
    <s v=""/>
    <s v=""/>
    <s v=""/>
    <s v=""/>
    <s v=""/>
    <s v=""/>
    <s v=""/>
    <s v=""/>
    <x v="0"/>
    <s v=""/>
    <s v=""/>
    <s v=""/>
    <s v=""/>
    <m/>
  </r>
  <r>
    <s v="        &quot;device_watts&quot;: fals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31.2,"/>
    <s v=""/>
    <s v=""/>
    <s v=""/>
    <s v=""/>
    <s v=""/>
    <s v=""/>
    <s v=""/>
    <s v=""/>
    <s v=""/>
    <x v="0"/>
    <s v=""/>
    <s v=""/>
    <s v=""/>
    <s v=""/>
    <m/>
  </r>
  <r>
    <s v="        &quot;max_heartrate&quot;: 163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elev_high&quot;: 612.6,"/>
    <s v=""/>
    <s v=""/>
    <s v=""/>
    <s v=""/>
    <s v=""/>
    <s v=""/>
    <s v=""/>
    <s v=""/>
    <s v=""/>
    <x v="0"/>
    <s v=""/>
    <s v=""/>
    <s v=""/>
    <s v=""/>
    <m/>
  </r>
  <r>
    <s v="        &quot;elev_low&quot;: 74.0,"/>
    <s v=""/>
    <s v=""/>
    <s v=""/>
    <s v=""/>
    <s v=""/>
    <s v=""/>
    <s v=""/>
    <s v=""/>
    <s v=""/>
    <x v="0"/>
    <s v=""/>
    <s v=""/>
    <s v=""/>
    <s v=""/>
    <m/>
  </r>
  <r>
    <s v="        &quot;pr_count&quot;: 3,"/>
    <s v=""/>
    <s v=""/>
    <s v=""/>
    <s v=""/>
    <s v=""/>
    <s v=""/>
    <s v=""/>
    <s v=""/>
    <s v=""/>
    <x v="0"/>
    <s v=""/>
    <s v=""/>
    <s v=""/>
    <s v=""/>
    <m/>
  </r>
  <r>
    <s v="        &quot;total_photo_count&quot;: 7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134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Peccato non aver fotografato il panino prima del Fedaia 🥪&quot;,"/>
    <s v=""/>
    <s v=""/>
    <s v=""/>
    <s v=""/>
    <s v=""/>
    <s v=""/>
    <s v=""/>
    <s v=""/>
    <s v=""/>
    <x v="0"/>
    <s v=""/>
    <s v=""/>
    <s v=""/>
    <s v=""/>
    <m/>
  </r>
  <r>
    <s v="        &quot;distance&quot;: 170091.0,"/>
    <s v="170091.0"/>
    <s v=""/>
    <s v=""/>
    <s v="170091.0"/>
    <s v=""/>
    <s v=""/>
    <s v=""/>
    <s v=""/>
    <s v=""/>
    <x v="5"/>
    <s v="Ride"/>
    <s v="170091.0"/>
    <s v="4617.3"/>
    <s v="07:16:21"/>
    <m/>
  </r>
  <r>
    <s v="        &quot;moving_time&quot;: 26181,"/>
    <s v="07:16:21"/>
    <s v=""/>
    <s v=""/>
    <s v=""/>
    <s v="26181"/>
    <n v="21"/>
    <n v="16"/>
    <n v="7"/>
    <s v=""/>
    <x v="0"/>
    <s v=""/>
    <s v=""/>
    <s v=""/>
    <s v=""/>
    <m/>
  </r>
  <r>
    <s v="        &quot;elapsed_time&quot;: 29856,"/>
    <s v=""/>
    <s v=""/>
    <s v=""/>
    <s v=""/>
    <s v=""/>
    <s v=""/>
    <s v=""/>
    <s v=""/>
    <s v=""/>
    <x v="0"/>
    <s v=""/>
    <s v=""/>
    <s v=""/>
    <s v=""/>
    <m/>
  </r>
  <r>
    <s v="        &quot;total_elevation_gain&quot;: 4617.3,"/>
    <s v="4617.3"/>
    <s v=""/>
    <s v=""/>
    <s v=""/>
    <s v=""/>
    <s v=""/>
    <s v=""/>
    <s v=""/>
    <s v="4617.3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609871869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84895023&quot;,"/>
    <s v=""/>
    <s v=""/>
    <s v=""/>
    <s v=""/>
    <s v=""/>
    <s v=""/>
    <s v=""/>
    <s v=""/>
    <s v=""/>
    <x v="0"/>
    <s v=""/>
    <s v=""/>
    <s v=""/>
    <s v=""/>
    <m/>
  </r>
  <r>
    <s v="        &quot;upload_id&quot;: 3853714107,"/>
    <s v=""/>
    <s v=""/>
    <s v=""/>
    <s v=""/>
    <s v=""/>
    <s v=""/>
    <s v=""/>
    <s v=""/>
    <s v=""/>
    <x v="0"/>
    <s v=""/>
    <s v=""/>
    <s v=""/>
    <s v=""/>
    <m/>
  </r>
  <r>
    <s v="        &quot;start_date&quot;: &quot;2020-06-13T07:27:17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6-13T09:27:17Z&quot;,"/>
    <s v="2020-06-13"/>
    <s v="2020-06-13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6310444"/>
    <s v=""/>
    <s v=""/>
    <s v=""/>
    <s v=""/>
    <s v=""/>
    <s v=""/>
    <s v=""/>
    <s v=""/>
    <s v=""/>
    <x v="0"/>
    <s v=""/>
    <s v=""/>
    <s v=""/>
    <s v=""/>
    <m/>
  </r>
  <r>
    <n v="11608845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6310648"/>
    <s v=""/>
    <s v=""/>
    <s v=""/>
    <s v=""/>
    <s v=""/>
    <s v=""/>
    <s v=""/>
    <s v=""/>
    <s v=""/>
    <x v="0"/>
    <s v=""/>
    <s v=""/>
    <s v=""/>
    <s v=""/>
    <m/>
  </r>
  <r>
    <n v="11608949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6.310444,"/>
    <s v=""/>
    <s v=""/>
    <s v=""/>
    <s v=""/>
    <s v=""/>
    <s v=""/>
    <s v=""/>
    <s v=""/>
    <s v=""/>
    <x v="0"/>
    <s v=""/>
    <s v=""/>
    <s v=""/>
    <s v=""/>
    <m/>
  </r>
  <r>
    <s v="        &quot;start_longitude&quot;: 11.608845,"/>
    <s v=""/>
    <s v=""/>
    <s v=""/>
    <s v=""/>
    <s v=""/>
    <s v=""/>
    <s v=""/>
    <s v=""/>
    <s v=""/>
    <x v="0"/>
    <s v=""/>
    <s v=""/>
    <s v=""/>
    <s v=""/>
    <m/>
  </r>
  <r>
    <s v="        &quot;achievement_count&quot;: 32,"/>
    <s v=""/>
    <s v=""/>
    <s v=""/>
    <s v=""/>
    <s v=""/>
    <s v=""/>
    <s v=""/>
    <s v=""/>
    <s v=""/>
    <x v="0"/>
    <s v=""/>
    <s v=""/>
    <s v=""/>
    <s v=""/>
    <m/>
  </r>
  <r>
    <s v="        &quot;kudos_count&quot;: 54,"/>
    <s v=""/>
    <s v=""/>
    <s v=""/>
    <s v=""/>
    <s v=""/>
    <s v=""/>
    <s v=""/>
    <s v=""/>
    <s v=""/>
    <x v="0"/>
    <s v=""/>
    <s v=""/>
    <s v=""/>
    <s v=""/>
    <m/>
  </r>
  <r>
    <s v="        &quot;comment_count&quot;: 7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609871869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g_tyGgjzeAqMqmEaHeo@kKzKr@oV_GxJAgKxYyeArKk_AoM}f@rLzBpOgc@gD}p@rLkTlIatA|Z{k@xAe{@}b@i_AySigAbCoYoy@}}@uDs~@mJa]aJGkm@w~@ux@e^kJvLw@kg@`PgJlAwYsJaFaBs|@_WkxBhSfb@_ZqnAsd@ie@hMyF_c@cG}c@db@fMaYiFj@tDgW`Zg^cNog@tY`YkGiNdDsGmMse@yQo]q@os@q\\mvAdKytBgGqiC{Fes@vKgk@rKgVlFnDxi@ohAwBoI_fAem@ig@sGgHeSe_@aPk`Aw}AkLzAdBjIeK}JaZ_s@DwQ}r@iw@cJ}[kAtOiQ`RgTlBmmA`z@owAr}AjAcWyFd@zIsKcKO`BwI{Xrs@dHmd@qVdQ_QfYiVcO{FbSyOtBbLmFjIm[jZjHjGyh@pUeIKmLyRkOzLaY{NgRqb@gIhNqq@ee@{p@y|@rJcFmAlCsKgY_BbB|P{FwJoUxBRkr@iFxc@kJvLw[uZyYfCvCgOkGZxToN{MwLxPce@~Lyw@mFtBmAcT}[dOmOkXoKMdGwGeDgD~UsAkHsNe\\kv@{cAcGmSgh@yPoH[oVeKj@_CeDcMwz@g\\ir@_@aSsLxFzEdP[jQlHnEgH`VhMdSvAxVkBla@yLlXlG|FnBb^oNltBvQf|C`CdIfHlE_LdKrBr[kD}C~CpVcGlKjKht@uFzVRjIjM{MyCdO`a@nn@oH_f@z[lk@?ke@l_Afw@vJa@ab@bA~k@fIoKhMlo@}J{FzGbPmDaDfJ`HdCjA}NrDdNoDzH`q@rj@iBzHzWzVfJ~j@iCar@hMv\\jD|g@xE{m@b@rc@~FoIc@vNfXkl@bWHtT{v@pp@cQ~OoRlj@xAjo@nf@nE~_@_GyFjAfTvN|z@rR|WnJ~kBvGmCbIn[uCdOpJZ_HfVyNrFaAtcAcVxz@_}AfB{q@p`@xDvYgSwEcE|_@vLjYaAfN{XreAgUpSgJle@m_@fyCtDx]pR~_@vAh^tBo_@jBbh@vD_p@hPlmB~Rlu@sKoE_BpV~GrChFvg@eXzkAa^ff@dRa[yaAbd@w[nj@WtXcLhYb@p{@|Q~fApUzw@zm@nxAvOdQfSvhAfQvOp`BzWnpAdoAznChl@n_@zf@|PCfOrQ|r@gLpw@xg@]fOjXx[btAtiA`Tzn@po@nn@jD`^|a@px@fiAfnAfr@xRzLbPhw@{CfEee@{N_T|Ayd@pB~K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853714107&quot;,"/>
    <s v=""/>
    <s v=""/>
    <s v=""/>
    <s v=""/>
    <s v=""/>
    <s v=""/>
    <s v=""/>
    <s v=""/>
    <s v=""/>
    <x v="0"/>
    <s v=""/>
    <s v=""/>
    <s v=""/>
    <s v=""/>
    <m/>
  </r>
  <r>
    <s v="        &quot;average_speed&quot;: 6.497,"/>
    <s v=""/>
    <s v=""/>
    <s v=""/>
    <s v=""/>
    <s v=""/>
    <s v=""/>
    <s v=""/>
    <s v=""/>
    <s v=""/>
    <x v="0"/>
    <s v=""/>
    <s v=""/>
    <s v=""/>
    <s v=""/>
    <m/>
  </r>
  <r>
    <s v="        &quot;max_speed&quot;: 21.6,"/>
    <s v=""/>
    <s v=""/>
    <s v=""/>
    <s v=""/>
    <s v=""/>
    <s v=""/>
    <s v=""/>
    <s v=""/>
    <s v=""/>
    <x v="0"/>
    <s v=""/>
    <s v=""/>
    <s v=""/>
    <s v=""/>
    <m/>
  </r>
  <r>
    <s v="        &quot;average_cadence&quot;: 70.0,"/>
    <s v=""/>
    <s v=""/>
    <s v=""/>
    <s v=""/>
    <s v=""/>
    <s v=""/>
    <s v=""/>
    <s v=""/>
    <s v=""/>
    <x v="0"/>
    <s v=""/>
    <s v=""/>
    <s v=""/>
    <s v=""/>
    <m/>
  </r>
  <r>
    <s v="        &quot;average_temp&quot;: 21,"/>
    <s v=""/>
    <s v=""/>
    <s v=""/>
    <s v=""/>
    <s v=""/>
    <s v=""/>
    <s v=""/>
    <s v=""/>
    <s v=""/>
    <x v="0"/>
    <s v=""/>
    <s v=""/>
    <s v=""/>
    <s v=""/>
    <m/>
  </r>
  <r>
    <s v="        &quot;average_watts&quot;: 174.6,"/>
    <s v=""/>
    <s v=""/>
    <s v=""/>
    <s v=""/>
    <s v=""/>
    <s v=""/>
    <s v=""/>
    <s v=""/>
    <s v=""/>
    <x v="0"/>
    <s v=""/>
    <s v=""/>
    <s v=""/>
    <s v=""/>
    <m/>
  </r>
  <r>
    <s v="        &quot;weighted_average_watts&quot;: 200,"/>
    <s v=""/>
    <s v=""/>
    <s v=""/>
    <s v=""/>
    <s v=""/>
    <s v=""/>
    <s v=""/>
    <s v=""/>
    <s v=""/>
    <x v="0"/>
    <s v=""/>
    <s v=""/>
    <s v=""/>
    <s v=""/>
    <m/>
  </r>
  <r>
    <s v="        &quot;kilojoules&quot;: 4570.8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57.7,"/>
    <s v=""/>
    <s v=""/>
    <s v=""/>
    <s v=""/>
    <s v=""/>
    <s v=""/>
    <s v=""/>
    <s v=""/>
    <s v=""/>
    <x v="0"/>
    <s v=""/>
    <s v=""/>
    <s v=""/>
    <s v=""/>
    <m/>
  </r>
  <r>
    <s v="        &quot;max_heartrate&quot;: 187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634,"/>
    <s v=""/>
    <s v=""/>
    <s v=""/>
    <s v=""/>
    <s v=""/>
    <s v=""/>
    <s v=""/>
    <s v=""/>
    <s v=""/>
    <x v="0"/>
    <s v=""/>
    <s v=""/>
    <s v=""/>
    <s v=""/>
    <m/>
  </r>
  <r>
    <s v="        &quot;elev_high&quot;: 2225.9,"/>
    <s v=""/>
    <s v=""/>
    <s v=""/>
    <s v=""/>
    <s v=""/>
    <s v=""/>
    <s v=""/>
    <s v=""/>
    <s v=""/>
    <x v="0"/>
    <s v=""/>
    <s v=""/>
    <s v=""/>
    <s v=""/>
    <m/>
  </r>
  <r>
    <s v="        &quot;elev_low&quot;: 767.3,"/>
    <s v=""/>
    <s v=""/>
    <s v=""/>
    <s v=""/>
    <s v=""/>
    <s v=""/>
    <s v=""/>
    <s v=""/>
    <s v=""/>
    <x v="0"/>
    <s v=""/>
    <s v=""/>
    <s v=""/>
    <s v=""/>
    <m/>
  </r>
  <r>
    <s v="        &quot;pr_count&quot;: 17,"/>
    <s v=""/>
    <s v=""/>
    <s v=""/>
    <s v=""/>
    <s v=""/>
    <s v=""/>
    <s v=""/>
    <s v=""/>
    <s v=""/>
    <x v="0"/>
    <s v=""/>
    <s v=""/>
    <s v=""/>
    <s v=""/>
    <m/>
  </r>
  <r>
    <s v="        &quot;total_photo_count&quot;: 11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703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Gira la ruota&quot;,"/>
    <s v=""/>
    <s v=""/>
    <s v=""/>
    <s v=""/>
    <s v=""/>
    <s v=""/>
    <s v=""/>
    <s v=""/>
    <s v=""/>
    <x v="0"/>
    <s v=""/>
    <s v=""/>
    <s v=""/>
    <s v=""/>
    <m/>
  </r>
  <r>
    <s v="        &quot;distance&quot;: 30301.0,"/>
    <s v="30301.0"/>
    <s v=""/>
    <s v=""/>
    <s v="30301.0"/>
    <s v=""/>
    <s v=""/>
    <s v=""/>
    <s v=""/>
    <s v=""/>
    <x v="6"/>
    <s v="Ride"/>
    <s v="30301.0"/>
    <s v="651.0"/>
    <s v="01:40:25"/>
    <m/>
  </r>
  <r>
    <s v="        &quot;moving_time&quot;: 6025,"/>
    <s v="01:40:25"/>
    <s v=""/>
    <s v=""/>
    <s v=""/>
    <s v="6025"/>
    <n v="25"/>
    <n v="40"/>
    <n v="1"/>
    <s v=""/>
    <x v="0"/>
    <s v=""/>
    <s v=""/>
    <s v=""/>
    <s v=""/>
    <m/>
  </r>
  <r>
    <s v="        &quot;elapsed_time&quot;: 6217,"/>
    <s v=""/>
    <s v=""/>
    <s v=""/>
    <s v=""/>
    <s v=""/>
    <s v=""/>
    <s v=""/>
    <s v=""/>
    <s v=""/>
    <x v="0"/>
    <s v=""/>
    <s v=""/>
    <s v=""/>
    <s v=""/>
    <m/>
  </r>
  <r>
    <s v="        &quot;total_elevation_gain&quot;: 651.0,"/>
    <s v="651.0"/>
    <s v=""/>
    <s v=""/>
    <s v=""/>
    <s v=""/>
    <s v=""/>
    <s v=""/>
    <s v=""/>
    <s v="651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601264617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76347794&quot;,"/>
    <s v=""/>
    <s v=""/>
    <s v=""/>
    <s v=""/>
    <s v=""/>
    <s v=""/>
    <s v=""/>
    <s v=""/>
    <s v=""/>
    <x v="0"/>
    <s v=""/>
    <s v=""/>
    <s v=""/>
    <s v=""/>
    <m/>
  </r>
  <r>
    <s v="        &quot;upload_id&quot;: 3844571389,"/>
    <s v=""/>
    <s v=""/>
    <s v=""/>
    <s v=""/>
    <s v=""/>
    <s v=""/>
    <s v=""/>
    <s v=""/>
    <s v=""/>
    <x v="0"/>
    <s v=""/>
    <s v=""/>
    <s v=""/>
    <s v=""/>
    <m/>
  </r>
  <r>
    <s v="        &quot;start_date&quot;: &quot;2020-06-12T04:38:46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6-12T06:38:46Z&quot;,"/>
    <s v="2020-06-12"/>
    <s v="2020-06-12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347"/>
    <s v=""/>
    <s v=""/>
    <s v=""/>
    <s v=""/>
    <s v=""/>
    <s v=""/>
    <s v=""/>
    <s v=""/>
    <s v=""/>
    <x v="0"/>
    <s v=""/>
    <s v=""/>
    <s v=""/>
    <s v=""/>
    <m/>
  </r>
  <r>
    <n v="10881678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347"/>
    <s v=""/>
    <s v=""/>
    <s v=""/>
    <s v=""/>
    <s v=""/>
    <s v=""/>
    <s v=""/>
    <s v=""/>
    <s v=""/>
    <x v="0"/>
    <s v=""/>
    <s v=""/>
    <s v=""/>
    <s v=""/>
    <m/>
  </r>
  <r>
    <n v="10881568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347,"/>
    <s v=""/>
    <s v=""/>
    <s v=""/>
    <s v=""/>
    <s v=""/>
    <s v=""/>
    <s v=""/>
    <s v=""/>
    <s v=""/>
    <x v="0"/>
    <s v=""/>
    <s v=""/>
    <s v=""/>
    <s v=""/>
    <m/>
  </r>
  <r>
    <s v="        &quot;start_longitude&quot;: 10.881678,"/>
    <s v=""/>
    <s v=""/>
    <s v=""/>
    <s v=""/>
    <s v=""/>
    <s v=""/>
    <s v=""/>
    <s v=""/>
    <s v=""/>
    <x v="0"/>
    <s v=""/>
    <s v=""/>
    <s v=""/>
    <s v=""/>
    <m/>
  </r>
  <r>
    <s v="        &quot;achievement_count&quot;: 2,"/>
    <s v=""/>
    <s v=""/>
    <s v=""/>
    <s v=""/>
    <s v=""/>
    <s v=""/>
    <s v=""/>
    <s v=""/>
    <s v=""/>
    <x v="0"/>
    <s v=""/>
    <s v=""/>
    <s v=""/>
    <s v=""/>
    <m/>
  </r>
  <r>
    <s v="        &quot;kudos_count&quot;: 35,"/>
    <s v=""/>
    <s v=""/>
    <s v=""/>
    <s v=""/>
    <s v=""/>
    <s v=""/>
    <s v=""/>
    <s v=""/>
    <s v=""/>
    <x v="0"/>
    <s v=""/>
    <s v=""/>
    <s v=""/>
    <s v=""/>
    <m/>
  </r>
  <r>
    <s v="        &quot;comment_count&quot;: 3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601264617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kx}tGmilaAAh@JZ|B{E`CxB`@Er@g@BdEf@hDqAnEa@hDJxAfBd@~GrJ`KjJjBvDpApHjAvDP?d@aCvAiAd@LrA{Bb@bDxBn@Dd@sAtBkDpHX~BCrCe@tAeA`AEr@hAfBrClCbFtAbDvBlBdCRn@IdChBdAzAtEU~BXxCaAl@XfEtAP`GpEx@pC|AnCtFrNxAzF_@UJrAKfAgBbGm@jDyBbFGzCcBqAi@J?`AxAbBBn@qA?}AiB_@RL`AfDvHgBn_@Tx@fB`CnAhHiAtAi@Ko@w@WJg@hCyAg@sAbEYViCg@Fp@gChBaBvBkKlJaDdDaBnCuBl@sBhCoDrADdBZn@XN`A[lBhBvBhAf@Ed@i@XxAbAfAlEh@hAxD`BrAzGnB`DfB`Fa@vGqDzM`@nG}DhAd@tFvHzAb@vAc@|@cBnAuOlDkKTNj@dCj@fAfAaA`C@bBe@~LEwApKLf@vAAjIkHhEwIxCk@`EqDlFwOdBaLtCiOn@cPAuBg@qFV}BoBuBpDr@ROr@eJmCkCyCaGcDoIgAyGuKqDUuD`@wLz@eIP}GpCiNWa@gEmBCaCO_@{JoDdGyXlCsM`BeLo@o@aJgEcDeDaC_A_CuCiB_@oAy@gBsCaC}MkBaE_IaIaDcCvBcJgA_BgCwB_@{Bf@gCfCgGl@s@Bi@[D]tAoCxFsALkIiCqCg@iKsIaDeBCaAx@{FXgAp@o@V@tBbDjC|Am@wEo@{Aq@oDK}BP{Ag@aDDsCq@gC_@aEm@kCo@eJ}CyAqD~BgBh@{HN}R`ByE_@_Bs@e@y@oH}EoEwBqFuGyEgDyCsAgAmB}De@cEoAoHaDeCuAu@h@{BUc@zAqIk@aGiBeAwAsBwAwEc@c@BeE`GgBnAyDMuEbCmEaCwGa@oC\\Y`@{@tEyCpK[H{@}@oB^gA|Cq@TuA]oB|BdBxD@lBt@b@T|@hAfJs@jABTdIaEhEn@lIaBNLD`B`CXfBjAjDpItAx@h@S`BeFhDiAzAkAjAeBbAd@h@zEf@z@hAe@pDeGN\\C`A_BzJ@x@^fEpCbCBm@mAwAK}AtB_Kz@k@zDv@DhIgBpYn@lA}EvAwD]_@RB^`@ZpD|AfMtClBwAhB_CxAu@zBoEv@iCXaFxAcHTa@^HPf@K~Bb@jH]lEPrDf@|AvDYvEeCdPaDxFELd@AzFg@|SgCTsAdIyBfFSt@Dt@g@bAy@?g@^YYy@x@mCcC{A|C_@P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844571389&quot;,"/>
    <s v=""/>
    <s v=""/>
    <s v=""/>
    <s v=""/>
    <s v=""/>
    <s v=""/>
    <s v=""/>
    <s v=""/>
    <s v=""/>
    <x v="0"/>
    <s v=""/>
    <s v=""/>
    <s v=""/>
    <s v=""/>
    <m/>
  </r>
  <r>
    <s v="        &quot;average_speed&quot;: 5.029,"/>
    <s v=""/>
    <s v=""/>
    <s v=""/>
    <s v=""/>
    <s v=""/>
    <s v=""/>
    <s v=""/>
    <s v=""/>
    <s v=""/>
    <x v="0"/>
    <s v=""/>
    <s v=""/>
    <s v=""/>
    <s v=""/>
    <m/>
  </r>
  <r>
    <s v="        &quot;max_speed&quot;: 14.9,"/>
    <s v=""/>
    <s v=""/>
    <s v=""/>
    <s v=""/>
    <s v=""/>
    <s v=""/>
    <s v=""/>
    <s v=""/>
    <s v=""/>
    <x v="0"/>
    <s v=""/>
    <s v=""/>
    <s v=""/>
    <s v=""/>
    <m/>
  </r>
  <r>
    <s v="        &quot;average_temp&quot;: 15,"/>
    <s v=""/>
    <s v=""/>
    <s v=""/>
    <s v=""/>
    <s v=""/>
    <s v=""/>
    <s v=""/>
    <s v=""/>
    <s v=""/>
    <x v="0"/>
    <s v=""/>
    <s v=""/>
    <s v=""/>
    <s v=""/>
    <m/>
  </r>
  <r>
    <s v="        &quot;average_watts&quot;: 102.3,"/>
    <s v=""/>
    <s v=""/>
    <s v=""/>
    <s v=""/>
    <s v=""/>
    <s v=""/>
    <s v=""/>
    <s v=""/>
    <s v=""/>
    <x v="0"/>
    <s v=""/>
    <s v=""/>
    <s v=""/>
    <s v=""/>
    <m/>
  </r>
  <r>
    <s v="        &quot;kilojoules&quot;: 616.4,"/>
    <s v=""/>
    <s v=""/>
    <s v=""/>
    <s v=""/>
    <s v=""/>
    <s v=""/>
    <s v=""/>
    <s v=""/>
    <s v=""/>
    <x v="0"/>
    <s v=""/>
    <s v=""/>
    <s v=""/>
    <s v=""/>
    <m/>
  </r>
  <r>
    <s v="        &quot;device_watts&quot;: fals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32.7,"/>
    <s v=""/>
    <s v=""/>
    <s v=""/>
    <s v=""/>
    <s v=""/>
    <s v=""/>
    <s v=""/>
    <s v=""/>
    <s v=""/>
    <x v="0"/>
    <s v=""/>
    <s v=""/>
    <s v=""/>
    <s v=""/>
    <m/>
  </r>
  <r>
    <s v="        &quot;max_heartrate&quot;: 173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elev_high&quot;: 396.8,"/>
    <s v=""/>
    <s v=""/>
    <s v=""/>
    <s v=""/>
    <s v=""/>
    <s v=""/>
    <s v=""/>
    <s v=""/>
    <s v=""/>
    <x v="0"/>
    <s v=""/>
    <s v=""/>
    <s v=""/>
    <s v=""/>
    <m/>
  </r>
  <r>
    <s v="        &quot;elev_low&quot;: 91.2,"/>
    <s v=""/>
    <s v=""/>
    <s v=""/>
    <s v=""/>
    <s v=""/>
    <s v=""/>
    <s v=""/>
    <s v=""/>
    <s v=""/>
    <x v="0"/>
    <s v=""/>
    <s v=""/>
    <s v=""/>
    <s v=""/>
    <m/>
  </r>
  <r>
    <s v="        &quot;pr_count&quot;: 1,"/>
    <s v=""/>
    <s v=""/>
    <s v=""/>
    <s v=""/>
    <s v=""/>
    <s v=""/>
    <s v=""/>
    <s v=""/>
    <s v=""/>
    <x v="0"/>
    <s v=""/>
    <s v=""/>
    <s v=""/>
    <s v=""/>
    <m/>
  </r>
  <r>
    <s v="        &quot;total_photo_count&quot;: 1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51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Sto iniziando a svegliarmi 🐡&quot;,"/>
    <s v=""/>
    <s v=""/>
    <s v=""/>
    <s v=""/>
    <s v=""/>
    <s v=""/>
    <s v=""/>
    <s v=""/>
    <s v=""/>
    <x v="0"/>
    <s v=""/>
    <s v=""/>
    <s v=""/>
    <s v=""/>
    <m/>
  </r>
  <r>
    <s v="        &quot;distance&quot;: 31061.6,"/>
    <s v="31061.6"/>
    <s v=""/>
    <s v=""/>
    <s v="31061.6"/>
    <s v=""/>
    <s v=""/>
    <s v=""/>
    <s v=""/>
    <s v=""/>
    <x v="7"/>
    <s v="Ride"/>
    <s v="31061.6"/>
    <s v="1004.0"/>
    <s v="01:54:14"/>
    <m/>
  </r>
  <r>
    <s v="        &quot;moving_time&quot;: 6854,"/>
    <s v="01:54:14"/>
    <s v=""/>
    <s v=""/>
    <s v=""/>
    <s v="6854"/>
    <n v="14"/>
    <n v="54"/>
    <n v="1"/>
    <s v=""/>
    <x v="0"/>
    <s v=""/>
    <s v=""/>
    <s v=""/>
    <s v=""/>
    <m/>
  </r>
  <r>
    <s v="        &quot;elapsed_time&quot;: 7527,"/>
    <s v=""/>
    <s v=""/>
    <s v=""/>
    <s v=""/>
    <s v=""/>
    <s v=""/>
    <s v=""/>
    <s v=""/>
    <s v=""/>
    <x v="0"/>
    <s v=""/>
    <s v=""/>
    <s v=""/>
    <s v=""/>
    <m/>
  </r>
  <r>
    <s v="        &quot;total_elevation_gain&quot;: 1004.0,"/>
    <s v="1004.0"/>
    <s v=""/>
    <s v=""/>
    <s v=""/>
    <s v=""/>
    <s v=""/>
    <s v=""/>
    <s v=""/>
    <s v="1004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596343072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71482591&quot;,"/>
    <s v=""/>
    <s v=""/>
    <s v=""/>
    <s v=""/>
    <s v=""/>
    <s v=""/>
    <s v=""/>
    <s v=""/>
    <s v=""/>
    <x v="0"/>
    <s v=""/>
    <s v=""/>
    <s v=""/>
    <s v=""/>
    <m/>
  </r>
  <r>
    <s v="        &quot;upload_id&quot;: 3839381000,"/>
    <s v=""/>
    <s v=""/>
    <s v=""/>
    <s v=""/>
    <s v=""/>
    <s v=""/>
    <s v=""/>
    <s v=""/>
    <s v=""/>
    <x v="0"/>
    <s v=""/>
    <s v=""/>
    <s v=""/>
    <s v=""/>
    <m/>
  </r>
  <r>
    <s v="        &quot;start_date&quot;: &quot;2020-06-11T04:43:09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6-11T06:43:09Z&quot;,"/>
    <s v="2020-06-11"/>
    <s v="2020-06-11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036"/>
    <s v=""/>
    <s v=""/>
    <s v=""/>
    <s v=""/>
    <s v=""/>
    <s v=""/>
    <s v=""/>
    <s v=""/>
    <s v=""/>
    <x v="0"/>
    <s v=""/>
    <s v=""/>
    <s v=""/>
    <s v=""/>
    <m/>
  </r>
  <r>
    <n v="10881607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536"/>
    <s v=""/>
    <s v=""/>
    <s v=""/>
    <s v=""/>
    <s v=""/>
    <s v=""/>
    <s v=""/>
    <s v=""/>
    <s v=""/>
    <x v="0"/>
    <s v=""/>
    <s v=""/>
    <s v=""/>
    <s v=""/>
    <m/>
  </r>
  <r>
    <n v="10881732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036,"/>
    <s v=""/>
    <s v=""/>
    <s v=""/>
    <s v=""/>
    <s v=""/>
    <s v=""/>
    <s v=""/>
    <s v=""/>
    <s v=""/>
    <x v="0"/>
    <s v=""/>
    <s v=""/>
    <s v=""/>
    <s v=""/>
    <m/>
  </r>
  <r>
    <s v="        &quot;start_longitude&quot;: 10.881607,"/>
    <s v=""/>
    <s v=""/>
    <s v=""/>
    <s v=""/>
    <s v=""/>
    <s v=""/>
    <s v=""/>
    <s v=""/>
    <s v=""/>
    <x v="0"/>
    <s v=""/>
    <s v=""/>
    <s v=""/>
    <s v=""/>
    <m/>
  </r>
  <r>
    <s v="        &quot;achievement_count&quot;: 8,"/>
    <s v=""/>
    <s v=""/>
    <s v=""/>
    <s v=""/>
    <s v=""/>
    <s v=""/>
    <s v=""/>
    <s v=""/>
    <s v=""/>
    <x v="0"/>
    <s v=""/>
    <s v=""/>
    <s v=""/>
    <s v=""/>
    <m/>
  </r>
  <r>
    <s v="        &quot;kudos_count&quot;: 32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96343072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mv}tG_ilaArAsDnB|BrA]B`El@dEiA~FSvDtCzAzFdI~LrMv@jBf@xD|AlGVAh@iCdBk@xAyBh@zCfB^Xt@yAxBkAfDeBbCiPxFkTtBiChAwBvDqNbFDg@OiB{@eCkA~Ay@ZqBcCyDkCwE}AHtBi@~ARrC{@zG|CfCx@~B}ChBqApBKfAz@|Cb@jDnFpKXvAcCfCuEtAy@vKgBgAyAQ{Cr@uCDaEiA_FmDkBkEsDqF{BqBiEqBMcC_@uAwAiA{AkC{A_A{Eq@gDRoDjA_Cg@cCd@{FgCoBwBgDlAeFuAkEeHkDuCqBq@iCuDoD{BiFm@_D{CqDwBqAoCoAwJoDwEyHyH}CKeCxAgF_FcCw@oBA{DmBlEjFpDjC|AdC~@r@pArClDbB~@~AQLiGcBs@_ByEiBmD\\e@kCg@a@kFsBuBBoBqByAAu@oBq@o@mEoAcFJyAgC{FcBiAuAAcB^iEc@eByAuAkGc@aAgEmDqCqCMqAn@w@~ByAnAi@zAy@\\kAdB?|@`AtApCjBdCfDzCrCpCdB|ClFxBtBvD`G_EcGiBwAyCoF{CaBs@oAgGiGyA{@cBqBSo@l@kArBqAd@{AnBuBTq@GYwCRmAw@k@oAy@}FmCkDsIIkE_@GaDe@qCeBcDkDQkEj@qJeEqG|AcD]cFqBuGJ}Bo@yA}A}GkC{Du@oEKwDcBpCuAtAMrEr@rNRdDn@rD}@dF_@eDsBsCFbAm@~BBpDzA`LKdGgBdI^|I{@t@rBj@nCRjCGbGfA~@fA`FhCkCvCa@UjGbBd@jAjAr@~AxAnIg@bGz@rBdA`@~E}ApCb@zBnBjAtE|FR`BpAj@tBo@fGzAlBhFjBt@|AjGZfFfA~@hC`Cz@|A`BdCYfFdCf@zBXVrD?`Cp@bBdA`@|@nAJhD`Bn@t@qAqBgDeBeFkIuCyAkFgHAk@g@CvExBzE`AzFhF`AArBmArBJtChDdElD~C`E|B`@xA{@`BkEFgAWkEzA`Cn@L`@w@ZyDx@mAlDQ|S_G^f@}@l@xHh@lFcAzMpAzEaCpBmBrAcCn@mFdMaEZ_@\\}BdDrCdFvAxAdAjChDvCBrKgG`@u@MyAJMvBfAz@nALIE{CkAgCwAyABSrEzAhCjCq@wDq@oAtClBJW[k@f@HlAjBrB~FOoESeCxCnG[`BsAxAoCzG{@lAbEeInBmBsAtAuC`Hk@p@EPTCbFsFoDrIqB`E|EcDnGsGzBuCxA_EfCSf@mFD_Hh@sFBmDX]hC`@lA`BhA~D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839381000&quot;,"/>
    <s v=""/>
    <s v=""/>
    <s v=""/>
    <s v=""/>
    <s v=""/>
    <s v=""/>
    <s v=""/>
    <s v=""/>
    <s v=""/>
    <x v="0"/>
    <s v=""/>
    <s v=""/>
    <s v=""/>
    <s v=""/>
    <m/>
  </r>
  <r>
    <s v="        &quot;average_speed&quot;: 4.532,"/>
    <s v=""/>
    <s v=""/>
    <s v=""/>
    <s v=""/>
    <s v=""/>
    <s v=""/>
    <s v=""/>
    <s v=""/>
    <s v=""/>
    <x v="0"/>
    <s v=""/>
    <s v=""/>
    <s v=""/>
    <s v=""/>
    <m/>
  </r>
  <r>
    <s v="        &quot;max_speed&quot;: 15.3,"/>
    <s v=""/>
    <s v=""/>
    <s v=""/>
    <s v=""/>
    <s v=""/>
    <s v=""/>
    <s v=""/>
    <s v=""/>
    <s v=""/>
    <x v="0"/>
    <s v=""/>
    <s v=""/>
    <s v=""/>
    <s v=""/>
    <m/>
  </r>
  <r>
    <s v="        &quot;average_temp&quot;: 11,"/>
    <s v=""/>
    <s v=""/>
    <s v=""/>
    <s v=""/>
    <s v=""/>
    <s v=""/>
    <s v=""/>
    <s v=""/>
    <s v=""/>
    <x v="0"/>
    <s v=""/>
    <s v=""/>
    <s v=""/>
    <s v=""/>
    <m/>
  </r>
  <r>
    <s v="        &quot;average_watts&quot;: 118.7,"/>
    <s v=""/>
    <s v=""/>
    <s v=""/>
    <s v=""/>
    <s v=""/>
    <s v=""/>
    <s v=""/>
    <s v=""/>
    <s v=""/>
    <x v="0"/>
    <s v=""/>
    <s v=""/>
    <s v=""/>
    <s v=""/>
    <m/>
  </r>
  <r>
    <s v="        &quot;kilojoules&quot;: 813.7,"/>
    <s v=""/>
    <s v=""/>
    <s v=""/>
    <s v=""/>
    <s v=""/>
    <s v=""/>
    <s v=""/>
    <s v=""/>
    <s v=""/>
    <x v="0"/>
    <s v=""/>
    <s v=""/>
    <s v=""/>
    <s v=""/>
    <m/>
  </r>
  <r>
    <s v="        &quot;device_watts&quot;: fals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46.8,"/>
    <s v=""/>
    <s v=""/>
    <s v=""/>
    <s v=""/>
    <s v=""/>
    <s v=""/>
    <s v=""/>
    <s v=""/>
    <s v=""/>
    <x v="0"/>
    <s v=""/>
    <s v=""/>
    <s v=""/>
    <s v=""/>
    <m/>
  </r>
  <r>
    <s v="        &quot;max_heartrate&quot;: 186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elev_high&quot;: 941.6,"/>
    <s v=""/>
    <s v=""/>
    <s v=""/>
    <s v=""/>
    <s v=""/>
    <s v=""/>
    <s v=""/>
    <s v=""/>
    <s v=""/>
    <x v="0"/>
    <s v=""/>
    <s v=""/>
    <s v=""/>
    <s v=""/>
    <m/>
  </r>
  <r>
    <s v="        &quot;elev_low&quot;: 185.0,"/>
    <s v=""/>
    <s v=""/>
    <s v=""/>
    <s v=""/>
    <s v=""/>
    <s v=""/>
    <s v=""/>
    <s v=""/>
    <s v=""/>
    <x v="0"/>
    <s v=""/>
    <s v=""/>
    <s v=""/>
    <s v=""/>
    <m/>
  </r>
  <r>
    <s v="        &quot;pr_count&quot;: 2,"/>
    <s v=""/>
    <s v=""/>
    <s v=""/>
    <s v=""/>
    <s v=""/>
    <s v=""/>
    <s v=""/>
    <s v=""/>
    <s v=""/>
    <x v="0"/>
    <s v=""/>
    <s v=""/>
    <s v=""/>
    <s v=""/>
    <m/>
  </r>
  <r>
    <s v="        &quot;total_photo_count&quot;: 3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134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Dai che arriva il sole 🌞 &quot;,"/>
    <s v=""/>
    <s v=""/>
    <s v=""/>
    <s v=""/>
    <s v=""/>
    <s v=""/>
    <s v=""/>
    <s v=""/>
    <s v=""/>
    <x v="0"/>
    <s v=""/>
    <s v=""/>
    <s v=""/>
    <s v=""/>
    <m/>
  </r>
  <r>
    <s v="        &quot;distance&quot;: 22592.3,"/>
    <s v="22592.3"/>
    <s v=""/>
    <s v=""/>
    <s v="22592.3"/>
    <s v=""/>
    <s v=""/>
    <s v=""/>
    <s v=""/>
    <s v=""/>
    <x v="8"/>
    <s v="Ride"/>
    <s v="22592.3"/>
    <s v="582.0"/>
    <s v="01:11:28"/>
    <m/>
  </r>
  <r>
    <s v="        &quot;moving_time&quot;: 4288,"/>
    <s v="01:11:28"/>
    <s v=""/>
    <s v=""/>
    <s v=""/>
    <s v="4288"/>
    <n v="28"/>
    <n v="11"/>
    <n v="1"/>
    <s v=""/>
    <x v="0"/>
    <s v=""/>
    <s v=""/>
    <s v=""/>
    <s v=""/>
    <m/>
  </r>
  <r>
    <s v="        &quot;elapsed_time&quot;: 4392,"/>
    <s v=""/>
    <s v=""/>
    <s v=""/>
    <s v=""/>
    <s v=""/>
    <s v=""/>
    <s v=""/>
    <s v=""/>
    <s v=""/>
    <x v="0"/>
    <s v=""/>
    <s v=""/>
    <s v=""/>
    <s v=""/>
    <m/>
  </r>
  <r>
    <s v="        &quot;total_elevation_gain&quot;: 582.0,"/>
    <s v="582.0"/>
    <s v=""/>
    <s v=""/>
    <s v=""/>
    <s v=""/>
    <s v=""/>
    <s v=""/>
    <s v=""/>
    <s v="582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591509514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66701358&quot;,"/>
    <s v=""/>
    <s v=""/>
    <s v=""/>
    <s v=""/>
    <s v=""/>
    <s v=""/>
    <s v=""/>
    <s v=""/>
    <s v=""/>
    <x v="0"/>
    <s v=""/>
    <s v=""/>
    <s v=""/>
    <s v=""/>
    <m/>
  </r>
  <r>
    <s v="        &quot;upload_id&quot;: 3834292177,"/>
    <s v=""/>
    <s v=""/>
    <s v=""/>
    <s v=""/>
    <s v=""/>
    <s v=""/>
    <s v=""/>
    <s v=""/>
    <s v=""/>
    <x v="0"/>
    <s v=""/>
    <s v=""/>
    <s v=""/>
    <s v=""/>
    <m/>
  </r>
  <r>
    <s v="        &quot;start_date&quot;: &quot;2020-06-10T05:25:44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6-10T07:25:44Z&quot;,"/>
    <s v="2020-06-10"/>
    <s v="2020-06-10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0938"/>
    <s v=""/>
    <s v=""/>
    <s v=""/>
    <s v=""/>
    <s v=""/>
    <s v=""/>
    <s v=""/>
    <s v=""/>
    <s v=""/>
    <x v="0"/>
    <s v=""/>
    <s v=""/>
    <s v=""/>
    <s v=""/>
    <m/>
  </r>
  <r>
    <n v="10882057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485"/>
    <s v=""/>
    <s v=""/>
    <s v=""/>
    <s v=""/>
    <s v=""/>
    <s v=""/>
    <s v=""/>
    <s v=""/>
    <s v=""/>
    <x v="0"/>
    <s v=""/>
    <s v=""/>
    <s v=""/>
    <s v=""/>
    <m/>
  </r>
  <r>
    <n v="10881703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0938,"/>
    <s v=""/>
    <s v=""/>
    <s v=""/>
    <s v=""/>
    <s v=""/>
    <s v=""/>
    <s v=""/>
    <s v=""/>
    <s v=""/>
    <x v="0"/>
    <s v=""/>
    <s v=""/>
    <s v=""/>
    <s v=""/>
    <m/>
  </r>
  <r>
    <s v="        &quot;start_longitude&quot;: 10.882057,"/>
    <s v=""/>
    <s v=""/>
    <s v=""/>
    <s v=""/>
    <s v=""/>
    <s v=""/>
    <s v=""/>
    <s v=""/>
    <s v=""/>
    <x v="0"/>
    <s v=""/>
    <s v=""/>
    <s v=""/>
    <s v=""/>
    <m/>
  </r>
  <r>
    <s v="        &quot;achievement_count&quot;: 5,"/>
    <s v=""/>
    <s v=""/>
    <s v=""/>
    <s v=""/>
    <s v=""/>
    <s v=""/>
    <s v=""/>
    <s v=""/>
    <s v=""/>
    <x v="0"/>
    <s v=""/>
    <s v=""/>
    <s v=""/>
    <s v=""/>
    <m/>
  </r>
  <r>
    <s v="        &quot;kudos_count&quot;: 39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91509514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yu}tGyklaA\\y@ROdCrBRAf@m@L@BbDXbC\\nAlBvAHp@FrC~Ib@pEITPFf@@zELv@CtGOdDa@hDhAlBb@hAbAjGz@nDRTL?ZkBTa@r@g@`@DfBeCNe@BwCKkAeAuCY_CH_Ff@?vAt@LbCl@fBrG|FnBfArC^bGY|Kn@Ne@KuLD{@b@iAlCoC~@eCl@mDTeDBaDMuErA{FnA}BJa@G_@Y_@?]|AsIS_@eBcAA]Pw@KqAfDsEG[[_@cDoBeD}CuCiAW]CmAn@aF`@}Ah@o@^F~BlDhAz@v@Xo@eE{@kCe@eDGyAQS_JGeBVcCQo@HaAl@}CPm@`@}@lD[\\_@C{A_AgAQq@dCw@hBVe@lAyDt@K`CdAd@?^a@dAiDf@_@lCOdAq@n@MlBXnAYdKCNaAe@_DHcDi@{Ba@qDo@kDq@oIIQk@c@gBo@gEnCqCd@cHTwFx@kIb@mCK}Cm@u@g@]s@qCyAyCeCmDeBcCqBwA_Bq@iAgDeCiBaCe@aB{AaAaAWw@c@CQwDoBsDyCeBq@iBsAbDs@?eH@m@Ru@|BaDT`@a@~APVT?lAqBfAs@HDIXFN|@[d@@J`@@fARcA~@kARaBLWjBZrDnArFn@tLGzKgB~HhClEbFpBpAt@RrO\\dJ[rEf@xDJ|@ZlAMdDDNMHyA@yGKaAu@uBu@}AgEsFQ{C{A?uDmA_AsAiB{DM_A?eCHeAGkAFm@^}@Zg@vCmAj@sB^c@rBFd@Ul@c@v@f@n@Mj@s@f@aCTg@pCs@l@i@nJKfFNvCl@rG]dFVVL_@`By@bAkDhCcB|@qCdC]z@IpAFvELjA|@jCVtABbIsBtI_FH_Dh@iCH}EDeCCb@vCAnHg@nPYtDCbIZt@~@jApBpDF^GN{B^s@n@_@n@aAHiChAeAGqEuAuEs@qCgDyB}AwGgA_BcAiBQ_Bi@m@m@?kAOc@eBc@_A?K_@DiBv@uCoBmCeF~@cCZyLqAk@Ae@R[|DDzBj@zA`@xBX|Bp@zBb@d@TvB|ArBL|AC~BkAzCq@n@cCj@_BhAqE{@cAb@kE[WFYdB{@dAM\\ApDUnBr@xAAVGFsAa@oFuCoBmCC}AECy@~BObGUrBF~Aj@nF~ArIl@rDDbBnAbKIRAtA_@lCT~CPdAWl@MDaD?[|EoBxDJ`@tA~An@zCZj@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834292177&quot;,"/>
    <s v=""/>
    <s v=""/>
    <s v=""/>
    <s v=""/>
    <s v=""/>
    <s v=""/>
    <s v=""/>
    <s v=""/>
    <s v=""/>
    <x v="0"/>
    <s v=""/>
    <s v=""/>
    <s v=""/>
    <s v=""/>
    <m/>
  </r>
  <r>
    <s v="        &quot;average_speed&quot;: 5.269,"/>
    <s v=""/>
    <s v=""/>
    <s v=""/>
    <s v=""/>
    <s v=""/>
    <s v=""/>
    <s v=""/>
    <s v=""/>
    <s v=""/>
    <x v="0"/>
    <s v=""/>
    <s v=""/>
    <s v=""/>
    <s v=""/>
    <m/>
  </r>
  <r>
    <s v="        &quot;max_speed&quot;: 13.2,"/>
    <s v=""/>
    <s v=""/>
    <s v=""/>
    <s v=""/>
    <s v=""/>
    <s v=""/>
    <s v=""/>
    <s v=""/>
    <s v=""/>
    <x v="0"/>
    <s v=""/>
    <s v=""/>
    <s v=""/>
    <s v=""/>
    <m/>
  </r>
  <r>
    <s v="        &quot;average_temp&quot;: 14,"/>
    <s v=""/>
    <s v=""/>
    <s v=""/>
    <s v=""/>
    <s v=""/>
    <s v=""/>
    <s v=""/>
    <s v=""/>
    <s v=""/>
    <x v="0"/>
    <s v=""/>
    <s v=""/>
    <s v=""/>
    <s v=""/>
    <m/>
  </r>
  <r>
    <s v="        &quot;average_watts&quot;: 121.7,"/>
    <s v=""/>
    <s v=""/>
    <s v=""/>
    <s v=""/>
    <s v=""/>
    <s v=""/>
    <s v=""/>
    <s v=""/>
    <s v=""/>
    <x v="0"/>
    <s v=""/>
    <s v=""/>
    <s v=""/>
    <s v=""/>
    <m/>
  </r>
  <r>
    <s v="        &quot;kilojoules&quot;: 521.8,"/>
    <s v=""/>
    <s v=""/>
    <s v=""/>
    <s v=""/>
    <s v=""/>
    <s v=""/>
    <s v=""/>
    <s v=""/>
    <s v=""/>
    <x v="0"/>
    <s v=""/>
    <s v=""/>
    <s v=""/>
    <s v=""/>
    <m/>
  </r>
  <r>
    <s v="        &quot;device_watts&quot;: fals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49.2,"/>
    <s v=""/>
    <s v=""/>
    <s v=""/>
    <s v=""/>
    <s v=""/>
    <s v=""/>
    <s v=""/>
    <s v=""/>
    <s v=""/>
    <x v="0"/>
    <s v=""/>
    <s v=""/>
    <s v=""/>
    <s v=""/>
    <m/>
  </r>
  <r>
    <s v="        &quot;max_heartrate&quot;: 186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elev_high&quot;: 318.8,"/>
    <s v=""/>
    <s v=""/>
    <s v=""/>
    <s v=""/>
    <s v=""/>
    <s v=""/>
    <s v=""/>
    <s v=""/>
    <s v=""/>
    <x v="0"/>
    <s v=""/>
    <s v=""/>
    <s v=""/>
    <s v=""/>
    <m/>
  </r>
  <r>
    <s v="        &quot;elev_low&quot;: 137.0,"/>
    <s v=""/>
    <s v=""/>
    <s v=""/>
    <s v=""/>
    <s v=""/>
    <s v=""/>
    <s v=""/>
    <s v=""/>
    <s v=""/>
    <x v="0"/>
    <s v=""/>
    <s v=""/>
    <s v=""/>
    <s v=""/>
    <m/>
  </r>
  <r>
    <s v="        &quot;pr_count&quot;: 1,"/>
    <s v=""/>
    <s v=""/>
    <s v=""/>
    <s v=""/>
    <s v=""/>
    <s v=""/>
    <s v=""/>
    <s v=""/>
    <s v=""/>
    <x v="0"/>
    <s v=""/>
    <s v=""/>
    <s v=""/>
    <s v=""/>
    <m/>
  </r>
  <r>
    <s v="        &quot;total_photo_count&quot;: 0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82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Un nodo Margherita che si rilassa? 🌺&quot;,"/>
    <s v=""/>
    <s v=""/>
    <s v=""/>
    <s v=""/>
    <s v=""/>
    <s v=""/>
    <s v=""/>
    <s v=""/>
    <s v=""/>
    <x v="0"/>
    <s v=""/>
    <s v=""/>
    <s v=""/>
    <s v=""/>
    <m/>
  </r>
  <r>
    <s v="        &quot;distance&quot;: 18166.0,"/>
    <s v="18166.0"/>
    <s v=""/>
    <s v=""/>
    <s v="18166.0"/>
    <s v=""/>
    <s v=""/>
    <s v=""/>
    <s v=""/>
    <s v=""/>
    <x v="9"/>
    <s v="Ride"/>
    <s v="18166.0"/>
    <s v="558.0"/>
    <s v="01:03:22"/>
    <m/>
  </r>
  <r>
    <s v="        &quot;moving_time&quot;: 3802,"/>
    <s v="01:03:22"/>
    <s v=""/>
    <s v=""/>
    <s v=""/>
    <s v="3802"/>
    <n v="22"/>
    <n v="3"/>
    <n v="1"/>
    <s v=""/>
    <x v="0"/>
    <s v=""/>
    <s v=""/>
    <s v=""/>
    <s v=""/>
    <m/>
  </r>
  <r>
    <s v="        &quot;elapsed_time&quot;: 3830,"/>
    <s v=""/>
    <s v=""/>
    <s v=""/>
    <s v=""/>
    <s v=""/>
    <s v=""/>
    <s v=""/>
    <s v=""/>
    <s v=""/>
    <x v="0"/>
    <s v=""/>
    <s v=""/>
    <s v=""/>
    <s v=""/>
    <m/>
  </r>
  <r>
    <s v="        &quot;total_elevation_gain&quot;: 558.0,"/>
    <s v="558.0"/>
    <s v=""/>
    <s v=""/>
    <s v=""/>
    <s v=""/>
    <s v=""/>
    <s v=""/>
    <s v=""/>
    <s v="558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586178005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61573523&quot;,"/>
    <s v=""/>
    <s v=""/>
    <s v=""/>
    <s v=""/>
    <s v=""/>
    <s v=""/>
    <s v=""/>
    <s v=""/>
    <s v=""/>
    <x v="0"/>
    <s v=""/>
    <s v=""/>
    <s v=""/>
    <s v=""/>
    <m/>
  </r>
  <r>
    <s v="        &quot;upload_id&quot;: 3828688625,"/>
    <s v=""/>
    <s v=""/>
    <s v=""/>
    <s v=""/>
    <s v=""/>
    <s v=""/>
    <s v=""/>
    <s v=""/>
    <s v=""/>
    <x v="0"/>
    <s v=""/>
    <s v=""/>
    <s v=""/>
    <s v=""/>
    <m/>
  </r>
  <r>
    <s v="        &quot;start_date&quot;: &quot;2020-06-09T05:35:03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6-09T07:35:03Z&quot;,"/>
    <s v="2020-06-09"/>
    <s v="2020-06-09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125"/>
    <s v=""/>
    <s v=""/>
    <s v=""/>
    <s v=""/>
    <s v=""/>
    <s v=""/>
    <s v=""/>
    <s v=""/>
    <s v=""/>
    <x v="0"/>
    <s v=""/>
    <s v=""/>
    <s v=""/>
    <s v=""/>
    <m/>
  </r>
  <r>
    <n v="10881753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541"/>
    <s v=""/>
    <s v=""/>
    <s v=""/>
    <s v=""/>
    <s v=""/>
    <s v=""/>
    <s v=""/>
    <s v=""/>
    <s v=""/>
    <x v="0"/>
    <s v=""/>
    <s v=""/>
    <s v=""/>
    <s v=""/>
    <m/>
  </r>
  <r>
    <n v="10881662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125,"/>
    <s v=""/>
    <s v=""/>
    <s v=""/>
    <s v=""/>
    <s v=""/>
    <s v=""/>
    <s v=""/>
    <s v=""/>
    <s v=""/>
    <x v="0"/>
    <s v=""/>
    <s v=""/>
    <s v=""/>
    <s v=""/>
    <m/>
  </r>
  <r>
    <s v="        &quot;start_longitude&quot;: 10.881753,"/>
    <s v=""/>
    <s v=""/>
    <s v=""/>
    <s v=""/>
    <s v=""/>
    <s v=""/>
    <s v=""/>
    <s v=""/>
    <s v=""/>
    <x v="0"/>
    <s v=""/>
    <s v=""/>
    <s v=""/>
    <s v=""/>
    <m/>
  </r>
  <r>
    <s v="        &quot;achievement_count&quot;: 1,"/>
    <s v=""/>
    <s v=""/>
    <s v=""/>
    <s v=""/>
    <s v=""/>
    <s v=""/>
    <s v=""/>
    <s v=""/>
    <s v=""/>
    <x v="0"/>
    <s v=""/>
    <s v=""/>
    <s v=""/>
    <s v=""/>
    <m/>
  </r>
  <r>
    <s v="        &quot;kudos_count&quot;: 27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86178005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_w}tG}ilaABWGXbBuC~B`C\\CVe@TBJ|Ej@rCIl@{@vCk@nEDr@zAAXPjHfK|I|I`BbC|@xBt@hFv@vD`@Jv@mBv@q@l@QJ[hA}AFHLbBNj@vAVb@\\@j@oAdBkB|EiAzARz@HdBEnBe@xAkAfAAb@jBhCnCdCpD|@v@`@|B|A|AlBZ~@IxAHf@lBpAvAtE[fCZpCo@`@KXTbEbBHdBjBrChBj@|B`DtGr@zB`CpF~@tC^hBERMi@KFHv@AlAeBjFcAbFSV}A|DIp@HtAIZQ?sAoAa@JGL?^Rf@pApA@r@WDq@U_AuA[U_@JERFj@Vp@|BvEXvACtBmBnWc@HcCuAoCa@qAo@YHg@zAe@tB}@~A_BrBo@H_AfBi@^Ux@Hb@fFvCLVc@tHs@hFq@dAmEzD_FbFuB|CyBl@e@^}@tA_Bh@uAt@MRXzAn@t@jA_@lC~BhA`@b@BhAcA~Ac@j@e@fB_DLsBj@}Bd@w@nA}Dv@eBNaBnAwBSuAfAi@~AiCbCmBDMC[`Bb@p@CR]x@yCPU\\Gr@p@N@V_BN[TAx@n@b@Hn@e@b@eAAKq@wB]_CYcAeByBkAqC}AeAyEeAsAw@m@kBq@q@iAoBQi@iA_Bg@kBW_@kAw@cBeCc@_A?Si@k@ScAy@{Ao@DoAYD]rAe@@OY?_@e@cBgAi@IWa@YKsDSFYjAo@bAQbC?hCn@DMKMqDsANIhFb@L_@E[gAHu@Yd@iAAq@I[wA@Wr@g@PqDCUK_AgA_@u@cA_@cBAaBt@uBCsAs@y@y@e@sAaAiA_@_A]a@iCeBgA]e@c@Eo@b@mAjAkBz@k@fKq@v@[N_@T_EOoC_AiCuAuAIe@CqBo@sBu@uAoAuA}AcAoI{ByDm@qCr@mADaCwBWkAeAcCoAeA{APo@wA[a@cEqDsBoAVwC?yAKsAb@}@Ha@SeAB_@rCr@lDrBrB|AfAvAP@h@[X_@Xy@XGt@pCDn@GZPTQd@HDlBk@hAm@zCu@pAq@pAWvBmD|CyAjS_CrBk@vJuDjAMv@aAd@{@z@yChBkCG_@SS_B[]_BDkFEw@Ki@oAcDOmBB_FBUZKCe@y@s@_BGyFkAOk@MeGOKoDFiKSeDZy@CNsAI{@yAwAiEaC}FgGsBgBEUHsDPMpAd@`@UZDnAxAh@xC`@r@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828688625&quot;,"/>
    <s v=""/>
    <s v=""/>
    <s v=""/>
    <s v=""/>
    <s v=""/>
    <s v=""/>
    <s v=""/>
    <s v=""/>
    <s v=""/>
    <x v="0"/>
    <s v=""/>
    <s v=""/>
    <s v=""/>
    <s v=""/>
    <m/>
  </r>
  <r>
    <s v="        &quot;average_speed&quot;: 4.778,"/>
    <s v=""/>
    <s v=""/>
    <s v=""/>
    <s v=""/>
    <s v=""/>
    <s v=""/>
    <s v=""/>
    <s v=""/>
    <s v=""/>
    <x v="0"/>
    <s v=""/>
    <s v=""/>
    <s v=""/>
    <s v=""/>
    <m/>
  </r>
  <r>
    <s v="        &quot;max_speed&quot;: 15.8,"/>
    <s v=""/>
    <s v=""/>
    <s v=""/>
    <s v=""/>
    <s v=""/>
    <s v=""/>
    <s v=""/>
    <s v=""/>
    <s v=""/>
    <x v="0"/>
    <s v=""/>
    <s v=""/>
    <s v=""/>
    <s v=""/>
    <m/>
  </r>
  <r>
    <s v="        &quot;average_temp&quot;: 14,"/>
    <s v=""/>
    <s v=""/>
    <s v=""/>
    <s v=""/>
    <s v=""/>
    <s v=""/>
    <s v=""/>
    <s v=""/>
    <s v=""/>
    <x v="0"/>
    <s v=""/>
    <s v=""/>
    <s v=""/>
    <s v=""/>
    <m/>
  </r>
  <r>
    <s v="        &quot;average_watts&quot;: 124.2,"/>
    <s v=""/>
    <s v=""/>
    <s v=""/>
    <s v=""/>
    <s v=""/>
    <s v=""/>
    <s v=""/>
    <s v=""/>
    <s v=""/>
    <x v="0"/>
    <s v=""/>
    <s v=""/>
    <s v=""/>
    <s v=""/>
    <m/>
  </r>
  <r>
    <s v="        &quot;kilojoules&quot;: 472.2,"/>
    <s v=""/>
    <s v=""/>
    <s v=""/>
    <s v=""/>
    <s v=""/>
    <s v=""/>
    <s v=""/>
    <s v=""/>
    <s v=""/>
    <x v="0"/>
    <s v=""/>
    <s v=""/>
    <s v=""/>
    <s v=""/>
    <m/>
  </r>
  <r>
    <s v="        &quot;device_watts&quot;: fals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48.0,"/>
    <s v=""/>
    <s v=""/>
    <s v=""/>
    <s v=""/>
    <s v=""/>
    <s v=""/>
    <s v=""/>
    <s v=""/>
    <s v=""/>
    <x v="0"/>
    <s v=""/>
    <s v=""/>
    <s v=""/>
    <s v=""/>
    <m/>
  </r>
  <r>
    <s v="        &quot;max_heartrate&quot;: 181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elev_high&quot;: 448.6,"/>
    <s v=""/>
    <s v=""/>
    <s v=""/>
    <s v=""/>
    <s v=""/>
    <s v=""/>
    <s v=""/>
    <s v=""/>
    <s v=""/>
    <x v="0"/>
    <s v=""/>
    <s v=""/>
    <s v=""/>
    <s v=""/>
    <m/>
  </r>
  <r>
    <s v="        &quot;elev_low&quot;: 152.0,"/>
    <s v=""/>
    <s v=""/>
    <s v=""/>
    <s v=""/>
    <s v=""/>
    <s v=""/>
    <s v=""/>
    <s v=""/>
    <s v=""/>
    <x v="0"/>
    <s v=""/>
    <s v=""/>
    <s v=""/>
    <s v=""/>
    <m/>
  </r>
  <r>
    <s v="        &quot;pr_count&quot;: 1,"/>
    <s v=""/>
    <s v=""/>
    <s v=""/>
    <s v=""/>
    <s v=""/>
    <s v=""/>
    <s v=""/>
    <s v=""/>
    <s v=""/>
    <x v="0"/>
    <s v=""/>
    <s v=""/>
    <s v=""/>
    <s v=""/>
    <m/>
  </r>
  <r>
    <s v="        &quot;total_photo_count&quot;: 0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71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Libertà per i pesci rossi!&quot;,"/>
    <s v=""/>
    <s v=""/>
    <s v=""/>
    <s v=""/>
    <s v=""/>
    <s v=""/>
    <s v=""/>
    <s v=""/>
    <s v=""/>
    <x v="0"/>
    <s v=""/>
    <s v=""/>
    <s v=""/>
    <s v=""/>
    <m/>
  </r>
  <r>
    <s v="        &quot;distance&quot;: 16294.2,"/>
    <s v="16294.2"/>
    <s v=""/>
    <s v=""/>
    <s v="16294.2"/>
    <s v=""/>
    <s v=""/>
    <s v=""/>
    <s v=""/>
    <s v=""/>
    <x v="10"/>
    <s v="Ride"/>
    <s v="16294.2"/>
    <s v="531.0"/>
    <s v="01:02:55"/>
    <m/>
  </r>
  <r>
    <s v="        &quot;moving_time&quot;: 3775,"/>
    <s v="01:02:55"/>
    <s v=""/>
    <s v=""/>
    <s v=""/>
    <s v="3775"/>
    <n v="55"/>
    <n v="2"/>
    <n v="1"/>
    <s v=""/>
    <x v="0"/>
    <s v=""/>
    <s v=""/>
    <s v=""/>
    <s v=""/>
    <m/>
  </r>
  <r>
    <s v="        &quot;elapsed_time&quot;: 4189,"/>
    <s v=""/>
    <s v=""/>
    <s v=""/>
    <s v=""/>
    <s v=""/>
    <s v=""/>
    <s v=""/>
    <s v=""/>
    <s v=""/>
    <x v="0"/>
    <s v=""/>
    <s v=""/>
    <s v=""/>
    <s v=""/>
    <m/>
  </r>
  <r>
    <s v="        &quot;total_elevation_gain&quot;: 531.0,"/>
    <s v="531.0"/>
    <s v=""/>
    <s v=""/>
    <s v=""/>
    <s v=""/>
    <s v=""/>
    <s v=""/>
    <s v=""/>
    <s v="531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581326481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56820148&quot;,"/>
    <s v=""/>
    <s v=""/>
    <s v=""/>
    <s v=""/>
    <s v=""/>
    <s v=""/>
    <s v=""/>
    <s v=""/>
    <s v=""/>
    <x v="0"/>
    <s v=""/>
    <s v=""/>
    <s v=""/>
    <s v=""/>
    <m/>
  </r>
  <r>
    <s v="        &quot;upload_id&quot;: 3823586887,"/>
    <s v=""/>
    <s v=""/>
    <s v=""/>
    <s v=""/>
    <s v=""/>
    <s v=""/>
    <s v=""/>
    <s v=""/>
    <s v=""/>
    <x v="0"/>
    <s v=""/>
    <s v=""/>
    <s v=""/>
    <s v=""/>
    <m/>
  </r>
  <r>
    <s v="        &quot;start_date&quot;: &quot;2020-06-08T05:35:00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6-08T07:35:00Z&quot;,"/>
    <s v="2020-06-08"/>
    <s v="2020-06-08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468"/>
    <s v=""/>
    <s v=""/>
    <s v=""/>
    <s v=""/>
    <s v=""/>
    <s v=""/>
    <s v=""/>
    <s v=""/>
    <s v=""/>
    <x v="0"/>
    <s v=""/>
    <s v=""/>
    <s v=""/>
    <s v=""/>
    <m/>
  </r>
  <r>
    <n v="10881678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457"/>
    <s v=""/>
    <s v=""/>
    <s v=""/>
    <s v=""/>
    <s v=""/>
    <s v=""/>
    <s v=""/>
    <s v=""/>
    <s v=""/>
    <x v="0"/>
    <s v=""/>
    <s v=""/>
    <s v=""/>
    <s v=""/>
    <m/>
  </r>
  <r>
    <n v="10881575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468,"/>
    <s v=""/>
    <s v=""/>
    <s v=""/>
    <s v=""/>
    <s v=""/>
    <s v=""/>
    <s v=""/>
    <s v=""/>
    <s v=""/>
    <x v="0"/>
    <s v=""/>
    <s v=""/>
    <s v=""/>
    <s v=""/>
    <m/>
  </r>
  <r>
    <s v="        &quot;start_longitude&quot;: 10.881678,"/>
    <s v=""/>
    <s v=""/>
    <s v=""/>
    <s v=""/>
    <s v=""/>
    <s v=""/>
    <s v=""/>
    <s v=""/>
    <s v=""/>
    <x v="0"/>
    <s v=""/>
    <s v=""/>
    <s v=""/>
    <s v=""/>
    <m/>
  </r>
  <r>
    <s v="        &quot;achievement_count&quot;: 5,"/>
    <s v=""/>
    <s v=""/>
    <s v=""/>
    <s v=""/>
    <s v=""/>
    <s v=""/>
    <s v=""/>
    <s v=""/>
    <s v=""/>
    <x v="0"/>
    <s v=""/>
    <s v=""/>
    <s v=""/>
    <s v=""/>
    <m/>
  </r>
  <r>
    <s v="        &quot;kudos_count&quot;: 30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81326481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cy}tGmilaA_@i@]yBUs@iAoAWIk@h@yAYOSKqA@oBSoL?aDFq@^_@Jc@DsBCuBYoBQsBBoBZ}CQaDWaAEq@N{BOw@e@OQFKRi@dDk@tBGt@ApBObAk@tBoBdEiB~@eA~AiCrBs@@qGsAcAOwFqBm@e@E[^W|AZ~AHlE}@POEYc@_@Gi@RmAD_B^mERwFZsDHgCCsEkBOcBc@OHe@x@WxAg@lAW`AQjA?z@Jv@nAdBBd@INM?c@e@sAy@[q@MeAM}A?yAV{Fx@oDAUSg@@i@TqBJ]?c@\\}@`@cCGuA_@_Ck@_Bi@aC_@g@OCW@gAh@oBbBcD|@m@GcCeBaA]qANmBWGJ@L~@xA\\PBPmCfAmCdD}@j@sB`Bg@f@g@dBa@d@qItBoAQuAg@_@?eG|C_AZ@Qh@k@D]e@cE[cAGcBMc@OQw@g@EDJ_AAg@aB}DxAuBfBJd@SR]LeAj@sAgAgBKo@Ls@b@iAf@_@?Uk@_Ag@a@_Cy@m@CwANyCp@UKw@{@wBsAUsAo@mB@m@Ke@OsABg@y@qBe@gCiAwEeAyAFiFLcBNk@N]N@~@fBf@lAr@ZDt@UpAF`@bBpC^Zd@hBl@lAfAt@\\|@bBpBbA~A`@VrHA|@_@R[B_@Ki@sAgCGiA~@mCHy@FqCf@cAd@kBd@Ft@r@lCxFdA|Db@b@\\LzDMhB_@vAy@tE}DfAo@x@QrAFfCdATh@d@jCj@|@n@~AlAzAh@bAd@\\zEd@rBpA`AhAZRfDdApDj@lF\\NMToAzBPf@k@PGdC|AlBf@fAt@tCjAdB^rBt@|BVnCtCdAl@`EnCj@f@dCzCdC`CnDbBnDhCjCvAHd@[`A[`@mAf@wATeAz@e@?cDm@{A^eE]WFWbBkAbB?nD[hBFd@f@|@@VIDgA[aGcDaAgAe@y@Ge@DaAODq@vB@nAIv@C`CSrBLrBh@|Er@zE?b@eFjBk@Da@[MXa@hCJfDb@~CF`DMbAa@l@I`@CtEThMGjBDr@Lr@MhAD~@]zBOlCA|AD|Bi@jGITMD_BOYHi@fAYlAo@pAoA|A}B~BmA|@oAzAbAwAbFyEfAsAZk@tAmDNOPAtAPRGh@oGBiFLoDTcBFkDLQLC`Ad@TUTGfAz@f@p@f@rCp@jA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823586887&quot;,"/>
    <s v=""/>
    <s v=""/>
    <s v=""/>
    <s v=""/>
    <s v=""/>
    <s v=""/>
    <s v=""/>
    <s v=""/>
    <s v=""/>
    <x v="0"/>
    <s v=""/>
    <s v=""/>
    <s v=""/>
    <s v=""/>
    <m/>
  </r>
  <r>
    <s v="        &quot;average_speed&quot;: 4.316,"/>
    <s v=""/>
    <s v=""/>
    <s v=""/>
    <s v=""/>
    <s v=""/>
    <s v=""/>
    <s v=""/>
    <s v=""/>
    <s v=""/>
    <x v="0"/>
    <s v=""/>
    <s v=""/>
    <s v=""/>
    <s v=""/>
    <m/>
  </r>
  <r>
    <s v="        &quot;max_speed&quot;: 13.1,"/>
    <s v=""/>
    <s v=""/>
    <s v=""/>
    <s v=""/>
    <s v=""/>
    <s v=""/>
    <s v=""/>
    <s v=""/>
    <s v=""/>
    <x v="0"/>
    <s v=""/>
    <s v=""/>
    <s v=""/>
    <s v=""/>
    <m/>
  </r>
  <r>
    <s v="        &quot;average_temp&quot;: 16,"/>
    <s v=""/>
    <s v=""/>
    <s v=""/>
    <s v=""/>
    <s v=""/>
    <s v=""/>
    <s v=""/>
    <s v=""/>
    <s v=""/>
    <x v="0"/>
    <s v=""/>
    <s v=""/>
    <s v=""/>
    <s v=""/>
    <m/>
  </r>
  <r>
    <s v="        &quot;average_watts&quot;: 116.0,"/>
    <s v=""/>
    <s v=""/>
    <s v=""/>
    <s v=""/>
    <s v=""/>
    <s v=""/>
    <s v=""/>
    <s v=""/>
    <s v=""/>
    <x v="0"/>
    <s v=""/>
    <s v=""/>
    <s v=""/>
    <s v=""/>
    <m/>
  </r>
  <r>
    <s v="        &quot;kilojoules&quot;: 437.8,"/>
    <s v=""/>
    <s v=""/>
    <s v=""/>
    <s v=""/>
    <s v=""/>
    <s v=""/>
    <s v=""/>
    <s v=""/>
    <s v=""/>
    <x v="0"/>
    <s v=""/>
    <s v=""/>
    <s v=""/>
    <s v=""/>
    <m/>
  </r>
  <r>
    <s v="        &quot;device_watts&quot;: fals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41.6,"/>
    <s v=""/>
    <s v=""/>
    <s v=""/>
    <s v=""/>
    <s v=""/>
    <s v=""/>
    <s v=""/>
    <s v=""/>
    <s v=""/>
    <x v="0"/>
    <s v=""/>
    <s v=""/>
    <s v=""/>
    <s v=""/>
    <m/>
  </r>
  <r>
    <s v="        &quot;max_heartrate&quot;: 176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elev_high&quot;: 533.0,"/>
    <s v=""/>
    <s v=""/>
    <s v=""/>
    <s v=""/>
    <s v=""/>
    <s v=""/>
    <s v=""/>
    <s v=""/>
    <s v=""/>
    <x v="0"/>
    <s v=""/>
    <s v=""/>
    <s v=""/>
    <s v=""/>
    <m/>
  </r>
  <r>
    <s v="        &quot;elev_low&quot;: 177.2,"/>
    <s v=""/>
    <s v=""/>
    <s v=""/>
    <s v=""/>
    <s v=""/>
    <s v=""/>
    <s v=""/>
    <s v=""/>
    <s v=""/>
    <x v="0"/>
    <s v=""/>
    <s v=""/>
    <s v=""/>
    <s v=""/>
    <m/>
  </r>
  <r>
    <s v="        &quot;pr_count&quot;: 1,"/>
    <s v=""/>
    <s v=""/>
    <s v=""/>
    <s v=""/>
    <s v=""/>
    <s v=""/>
    <s v=""/>
    <s v=""/>
    <s v=""/>
    <x v="0"/>
    <s v=""/>
    <s v=""/>
    <s v=""/>
    <s v=""/>
    <m/>
  </r>
  <r>
    <s v="        &quot;total_photo_count&quot;: 2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54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Direi che ieri ha piovuto per bene 🤔&quot;,"/>
    <s v=""/>
    <s v=""/>
    <s v=""/>
    <s v=""/>
    <s v=""/>
    <s v=""/>
    <s v=""/>
    <s v=""/>
    <s v=""/>
    <x v="0"/>
    <s v=""/>
    <s v=""/>
    <s v=""/>
    <s v=""/>
    <m/>
  </r>
  <r>
    <s v="        &quot;distance&quot;: 27253.2,"/>
    <s v="27253.2"/>
    <s v=""/>
    <s v=""/>
    <s v="27253.2"/>
    <s v=""/>
    <s v=""/>
    <s v=""/>
    <s v=""/>
    <s v=""/>
    <x v="11"/>
    <s v="Ride"/>
    <s v="27253.2"/>
    <s v="752.0"/>
    <s v="01:38:12"/>
    <m/>
  </r>
  <r>
    <s v="        &quot;moving_time&quot;: 5892,"/>
    <s v="01:38:12"/>
    <s v=""/>
    <s v=""/>
    <s v=""/>
    <s v="5892"/>
    <n v="12"/>
    <n v="38"/>
    <n v="1"/>
    <s v=""/>
    <x v="0"/>
    <s v=""/>
    <s v=""/>
    <s v=""/>
    <s v=""/>
    <m/>
  </r>
  <r>
    <s v="        &quot;elapsed_time&quot;: 6541,"/>
    <s v=""/>
    <s v=""/>
    <s v=""/>
    <s v=""/>
    <s v=""/>
    <s v=""/>
    <s v=""/>
    <s v=""/>
    <s v=""/>
    <x v="0"/>
    <s v=""/>
    <s v=""/>
    <s v=""/>
    <s v=""/>
    <m/>
  </r>
  <r>
    <s v="        &quot;total_elevation_gain&quot;: 752.0,"/>
    <s v="752.0"/>
    <s v=""/>
    <s v=""/>
    <s v=""/>
    <s v=""/>
    <s v=""/>
    <s v=""/>
    <s v=""/>
    <s v="752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576458675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52229220&quot;,"/>
    <s v=""/>
    <s v=""/>
    <s v=""/>
    <s v=""/>
    <s v=""/>
    <s v=""/>
    <s v=""/>
    <s v=""/>
    <s v=""/>
    <x v="0"/>
    <s v=""/>
    <s v=""/>
    <s v=""/>
    <s v=""/>
    <m/>
  </r>
  <r>
    <s v="        &quot;upload_id&quot;: 3818432168,"/>
    <s v=""/>
    <s v=""/>
    <s v=""/>
    <s v=""/>
    <s v=""/>
    <s v=""/>
    <s v=""/>
    <s v=""/>
    <s v=""/>
    <x v="0"/>
    <s v=""/>
    <s v=""/>
    <s v=""/>
    <s v=""/>
    <m/>
  </r>
  <r>
    <s v="        &quot;start_date&quot;: &quot;2020-06-07T08:06:59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6-07T10:06:59Z&quot;,"/>
    <s v="2020-06-07"/>
    <s v="2020-06-07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08838"/>
    <s v=""/>
    <s v=""/>
    <s v=""/>
    <s v=""/>
    <s v=""/>
    <s v=""/>
    <s v=""/>
    <s v=""/>
    <s v=""/>
    <x v="0"/>
    <s v=""/>
    <s v=""/>
    <s v=""/>
    <s v=""/>
    <m/>
  </r>
  <r>
    <n v="10836373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463"/>
    <s v=""/>
    <s v=""/>
    <s v=""/>
    <s v=""/>
    <s v=""/>
    <s v=""/>
    <s v=""/>
    <s v=""/>
    <s v=""/>
    <x v="0"/>
    <s v=""/>
    <s v=""/>
    <s v=""/>
    <s v=""/>
    <m/>
  </r>
  <r>
    <n v="1088163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08838,"/>
    <s v=""/>
    <s v=""/>
    <s v=""/>
    <s v=""/>
    <s v=""/>
    <s v=""/>
    <s v=""/>
    <s v=""/>
    <s v=""/>
    <x v="0"/>
    <s v=""/>
    <s v=""/>
    <s v=""/>
    <s v=""/>
    <m/>
  </r>
  <r>
    <s v="        &quot;start_longitude&quot;: 10.836373,"/>
    <s v=""/>
    <s v=""/>
    <s v=""/>
    <s v=""/>
    <s v=""/>
    <s v=""/>
    <s v=""/>
    <s v=""/>
    <s v=""/>
    <x v="0"/>
    <s v=""/>
    <s v=""/>
    <s v=""/>
    <s v=""/>
    <m/>
  </r>
  <r>
    <s v="        &quot;achievement_count&quot;: 4,"/>
    <s v=""/>
    <s v=""/>
    <s v=""/>
    <s v=""/>
    <s v=""/>
    <s v=""/>
    <s v=""/>
    <s v=""/>
    <s v=""/>
    <x v="0"/>
    <s v=""/>
    <s v=""/>
    <s v=""/>
    <s v=""/>
    <m/>
  </r>
  <r>
    <s v="        &quot;kudos_count&quot;: 43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76458675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emwtGincaAgBrJgF`O{@dA{BtA_Dx@wD|HgE`EOBi@uDeAgCoMBuBf@gBEsAhAm@s@u@uCQCgDbJqAvOm@dBgAj@qBOkGcIu@c@{@NqDlCgA`@qMe@eGlD_Df@qAO}BwAaF_AqB_A{@y@cAyDuEk@cAmAYsAsAh@oAg@uB_CcBNs@}BYADUWCeBnBmBt@[rBYd@qC?cAc@_CMq@kAeAaGsAU[i@]oBmEeA[c@J_@|DwB?i@aCYgDaDoBcAqHmAMc@`Am@gCqAcAuBAaB^_AzHqCv@s@l@qBzAkB?mAe@cCo@[cD|@{AIaEkCuB}Cu@i@}FTyBuB?[|CiCc@c@q@ACk@|KeBtBbADOkAeAEe@jBWAWw@[LcArCoDp@@|Cz@rFg@Ne@CuBi@_@uAaG}@k@}AB}@s@_B@}EmCgDYiGgEqCeDg@mDaBaGDW|Aq@z@}@ZeAOc@wA{@yAQqEz@sBEuCk@sAu@mDqC_A_Be@eBmDiFaCwBwEaCAwBSqAsBmByAcCwAu@gDk@}DL_ErAsDg@uA^gHaDiA}AwCxAaFsAcE_HwDaDiCaAmAuByIiHgHyIHa@lDeDpAeD^sBJeIrBkHDiCRiAhB_FfA{AhAo@nAmCf@a@jK[zDgBh@j@hCaD_@^HeBs@y@k@MFJg@Vw@UoCr@}@t@]~@a@xDaH`@wBbD_CdBaDpHIzEd@PpSoGZDFZ{@h@@T~G`@lCQrBo@zMtA`GmDpBgCj@oAXsDVm@`Cc@|HyCV_@`@cC~CvCjFxA`BpAzBrCbATzAQpK_Gj@y@GaBpBx@nA|ANqAMqAs@cBqBsClFvA~BpCk@oD}@qAFUvAp@p@x@WmAl@X|AdCxAdFJOE}Be@uDdCpDh@|Ac@zAqAhA}CrHs@|@R@pF}Fm@|@uCdI_BvCDPnE_D~GaHhB{BhByErCSf@_GBkGn@qG@_I]kSt@gBEeDL_AxEs@jDoBtQcDzSWtKf@vDcC|AeFp@ElCxAf@GfA{Dd@c@zCUfB{@tBV~AY~JATaAk@eDFyCk@sBc@cEk@gCw@}JwC}A{EpCkW~BgIPyCa@gBu@s@pA_Dz@qAbAkEm@cBZcEYi@jBkA`BCtDY|At@hBYV{IwEaAwAIi@Jq@QUcAvCWhKlBfPcFpBc@Ba@_@QN_@lDl@nHFhDu@pBMv@`@pWvBp@^Y^JdApAl@|Cd@n@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818432168&quot;,"/>
    <s v=""/>
    <s v=""/>
    <s v=""/>
    <s v=""/>
    <s v=""/>
    <s v=""/>
    <s v=""/>
    <s v=""/>
    <s v=""/>
    <x v="0"/>
    <s v=""/>
    <s v=""/>
    <s v=""/>
    <s v=""/>
    <m/>
  </r>
  <r>
    <s v="        &quot;average_speed&quot;: 4.625,"/>
    <s v=""/>
    <s v=""/>
    <s v=""/>
    <s v=""/>
    <s v=""/>
    <s v=""/>
    <s v=""/>
    <s v=""/>
    <s v=""/>
    <x v="0"/>
    <s v=""/>
    <s v=""/>
    <s v=""/>
    <s v=""/>
    <m/>
  </r>
  <r>
    <s v="        &quot;max_speed&quot;: 15.0,"/>
    <s v=""/>
    <s v=""/>
    <s v=""/>
    <s v=""/>
    <s v=""/>
    <s v=""/>
    <s v=""/>
    <s v=""/>
    <s v=""/>
    <x v="0"/>
    <s v=""/>
    <s v=""/>
    <s v=""/>
    <s v=""/>
    <m/>
  </r>
  <r>
    <s v="        &quot;average_temp&quot;: 19,"/>
    <s v=""/>
    <s v=""/>
    <s v=""/>
    <s v=""/>
    <s v=""/>
    <s v=""/>
    <s v=""/>
    <s v=""/>
    <s v=""/>
    <x v="0"/>
    <s v=""/>
    <s v=""/>
    <s v=""/>
    <s v=""/>
    <m/>
  </r>
  <r>
    <s v="        &quot;average_watts&quot;: 113.1,"/>
    <s v=""/>
    <s v=""/>
    <s v=""/>
    <s v=""/>
    <s v=""/>
    <s v=""/>
    <s v=""/>
    <s v=""/>
    <s v=""/>
    <x v="0"/>
    <s v=""/>
    <s v=""/>
    <s v=""/>
    <s v=""/>
    <m/>
  </r>
  <r>
    <s v="        &quot;kilojoules&quot;: 666.5,"/>
    <s v=""/>
    <s v=""/>
    <s v=""/>
    <s v=""/>
    <s v=""/>
    <s v=""/>
    <s v=""/>
    <s v=""/>
    <s v=""/>
    <x v="0"/>
    <s v=""/>
    <s v=""/>
    <s v=""/>
    <s v=""/>
    <m/>
  </r>
  <r>
    <s v="        &quot;device_watts&quot;: fals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39.7,"/>
    <s v=""/>
    <s v=""/>
    <s v=""/>
    <s v=""/>
    <s v=""/>
    <s v=""/>
    <s v=""/>
    <s v=""/>
    <s v=""/>
    <x v="0"/>
    <s v=""/>
    <s v=""/>
    <s v=""/>
    <s v=""/>
    <m/>
  </r>
  <r>
    <s v="        &quot;max_heartrate&quot;: 178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elev_high&quot;: 637.4,"/>
    <s v=""/>
    <s v=""/>
    <s v=""/>
    <s v=""/>
    <s v=""/>
    <s v=""/>
    <s v=""/>
    <s v=""/>
    <s v=""/>
    <x v="0"/>
    <s v=""/>
    <s v=""/>
    <s v=""/>
    <s v=""/>
    <m/>
  </r>
  <r>
    <s v="        &quot;elev_low&quot;: 121.0,"/>
    <s v=""/>
    <s v=""/>
    <s v=""/>
    <s v=""/>
    <s v=""/>
    <s v=""/>
    <s v=""/>
    <s v=""/>
    <s v=""/>
    <x v="0"/>
    <s v=""/>
    <s v=""/>
    <s v=""/>
    <s v=""/>
    <m/>
  </r>
  <r>
    <s v="        &quot;pr_count&quot;: 0,"/>
    <s v=""/>
    <s v=""/>
    <s v=""/>
    <s v=""/>
    <s v=""/>
    <s v=""/>
    <s v=""/>
    <s v=""/>
    <s v=""/>
    <x v="0"/>
    <s v=""/>
    <s v=""/>
    <s v=""/>
    <s v=""/>
    <m/>
  </r>
  <r>
    <s v="        &quot;total_photo_count&quot;: 3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81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Andiamo a recuperare la MTB!&quot;,"/>
    <s v=""/>
    <s v=""/>
    <s v=""/>
    <s v=""/>
    <s v=""/>
    <s v=""/>
    <s v=""/>
    <s v=""/>
    <s v=""/>
    <x v="0"/>
    <s v=""/>
    <s v=""/>
    <s v=""/>
    <s v=""/>
    <m/>
  </r>
  <r>
    <s v="        &quot;distance&quot;: 8424.3,"/>
    <s v="8424.3"/>
    <s v=""/>
    <s v=""/>
    <s v="8424.3"/>
    <s v=""/>
    <s v=""/>
    <s v=""/>
    <s v=""/>
    <s v=""/>
    <x v="12"/>
    <s v="Ride"/>
    <s v="8424.3"/>
    <s v="23.0"/>
    <s v="00:16:13"/>
    <m/>
  </r>
  <r>
    <s v="        &quot;moving_time&quot;: 973,"/>
    <s v="00:16:13"/>
    <s v=""/>
    <s v=""/>
    <s v=""/>
    <s v="973"/>
    <n v="13"/>
    <n v="16"/>
    <n v="0"/>
    <s v=""/>
    <x v="0"/>
    <s v=""/>
    <s v=""/>
    <s v=""/>
    <s v=""/>
    <m/>
  </r>
  <r>
    <s v="        &quot;elapsed_time&quot;: 973,"/>
    <s v=""/>
    <s v=""/>
    <s v=""/>
    <s v=""/>
    <s v=""/>
    <s v=""/>
    <s v=""/>
    <s v=""/>
    <s v=""/>
    <x v="0"/>
    <s v=""/>
    <s v=""/>
    <s v=""/>
    <s v=""/>
    <m/>
  </r>
  <r>
    <s v="        &quot;total_elevation_gain&quot;: 23.0,"/>
    <s v="23.0"/>
    <s v=""/>
    <s v=""/>
    <s v=""/>
    <s v=""/>
    <s v=""/>
    <s v=""/>
    <s v=""/>
    <s v="23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576456693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52227648&quot;,"/>
    <s v=""/>
    <s v=""/>
    <s v=""/>
    <s v=""/>
    <s v=""/>
    <s v=""/>
    <s v=""/>
    <s v=""/>
    <s v=""/>
    <x v="0"/>
    <s v=""/>
    <s v=""/>
    <s v=""/>
    <s v=""/>
    <m/>
  </r>
  <r>
    <s v="        &quot;upload_id&quot;: 3818430507,"/>
    <s v=""/>
    <s v=""/>
    <s v=""/>
    <s v=""/>
    <s v=""/>
    <s v=""/>
    <s v=""/>
    <s v=""/>
    <s v=""/>
    <x v="0"/>
    <s v=""/>
    <s v=""/>
    <s v=""/>
    <s v=""/>
    <m/>
  </r>
  <r>
    <s v="        &quot;start_date&quot;: &quot;2020-06-07T07:22:10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6-07T09:22:10Z&quot;,"/>
    <s v="2020-06-07"/>
    <s v="2020-06-07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898"/>
    <s v=""/>
    <s v=""/>
    <s v=""/>
    <s v=""/>
    <s v=""/>
    <s v=""/>
    <s v=""/>
    <s v=""/>
    <s v=""/>
    <x v="0"/>
    <s v=""/>
    <s v=""/>
    <s v=""/>
    <s v=""/>
    <m/>
  </r>
  <r>
    <n v="10882852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08874"/>
    <s v=""/>
    <s v=""/>
    <s v=""/>
    <s v=""/>
    <s v=""/>
    <s v=""/>
    <s v=""/>
    <s v=""/>
    <s v=""/>
    <x v="0"/>
    <s v=""/>
    <s v=""/>
    <s v=""/>
    <s v=""/>
    <m/>
  </r>
  <r>
    <n v="10836398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898,"/>
    <s v=""/>
    <s v=""/>
    <s v=""/>
    <s v=""/>
    <s v=""/>
    <s v=""/>
    <s v=""/>
    <s v=""/>
    <s v=""/>
    <x v="0"/>
    <s v=""/>
    <s v=""/>
    <s v=""/>
    <s v=""/>
    <m/>
  </r>
  <r>
    <s v="        &quot;start_longitude&quot;: 10.882852,"/>
    <s v=""/>
    <s v=""/>
    <s v=""/>
    <s v=""/>
    <s v=""/>
    <s v=""/>
    <s v=""/>
    <s v=""/>
    <s v=""/>
    <x v="0"/>
    <s v=""/>
    <s v=""/>
    <s v=""/>
    <s v=""/>
    <m/>
  </r>
  <r>
    <s v="        &quot;achievement_count&quot;: 0,"/>
    <s v=""/>
    <s v=""/>
    <s v=""/>
    <s v=""/>
    <s v=""/>
    <s v=""/>
    <s v=""/>
    <s v=""/>
    <s v=""/>
    <x v="0"/>
    <s v=""/>
    <s v=""/>
    <s v=""/>
    <s v=""/>
    <m/>
  </r>
  <r>
    <s v="        &quot;kudos_count&quot;: 17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76456693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y{}tGyplaAw@{@QMS?GDUZGDE?UIYS]ESGSMGOE_@H}A?aBIkD?[Je@JK`@E~BD|FArOMlD?vBDr@GdAS~Ae@`@Gb@ArAHnBX|Ad@~Az@v@n@vAtAf@\\b@R~Ab@ZN^Xd@j@Xf@nA`DRb@f@p@h@f@xSdMrFjDvLdHXZPb@Jb@Dj@ATK`AgA`GYzCKxC@xCXvEJbAN`Dd@bHb@tEn@|IVbBxC~NRpA^pDNhD?~CGfC_@bGC~B@j@HpAxC~YRxCApC]pSU|PKjF[hUCbC?tEM`BDd@FLHFLDZ@zAVx@D`ACbBw@|BuAnBaA~GuDfAi@`BeALKT]Ty@RuAv@mJR{@`@m@LInEwAx@_@^K^AlA?lABP?NENKNOJS~@}Bj@iAr@{@f@a@RKTEVCbADl@HbATjCjA`DdA|@n@^\\LPHTNp@VdC`@`F@rAIzBk@nLIz@{@fGe@xAWdAUbAIl@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818430507&quot;,"/>
    <s v=""/>
    <s v=""/>
    <s v=""/>
    <s v=""/>
    <s v=""/>
    <s v=""/>
    <s v=""/>
    <s v=""/>
    <s v=""/>
    <x v="0"/>
    <s v=""/>
    <s v=""/>
    <s v=""/>
    <s v=""/>
    <m/>
  </r>
  <r>
    <s v="        &quot;average_speed&quot;: 8.658,"/>
    <s v=""/>
    <s v=""/>
    <s v=""/>
    <s v=""/>
    <s v=""/>
    <s v=""/>
    <s v=""/>
    <s v=""/>
    <s v=""/>
    <x v="0"/>
    <s v=""/>
    <s v=""/>
    <s v=""/>
    <s v=""/>
    <m/>
  </r>
  <r>
    <s v="        &quot;max_speed&quot;: 12.7,"/>
    <s v=""/>
    <s v=""/>
    <s v=""/>
    <s v=""/>
    <s v=""/>
    <s v=""/>
    <s v=""/>
    <s v=""/>
    <s v=""/>
    <x v="0"/>
    <s v=""/>
    <s v=""/>
    <s v=""/>
    <s v=""/>
    <m/>
  </r>
  <r>
    <s v="        &quot;average_cadence&quot;: 80.5,"/>
    <s v=""/>
    <s v=""/>
    <s v=""/>
    <s v=""/>
    <s v=""/>
    <s v=""/>
    <s v=""/>
    <s v=""/>
    <s v=""/>
    <x v="0"/>
    <s v=""/>
    <s v=""/>
    <s v=""/>
    <s v=""/>
    <m/>
  </r>
  <r>
    <s v="        &quot;average_temp&quot;: 20,"/>
    <s v=""/>
    <s v=""/>
    <s v=""/>
    <s v=""/>
    <s v=""/>
    <s v=""/>
    <s v=""/>
    <s v=""/>
    <s v=""/>
    <x v="0"/>
    <s v=""/>
    <s v=""/>
    <s v=""/>
    <s v=""/>
    <m/>
  </r>
  <r>
    <s v="        &quot;average_watts&quot;: 134.0,"/>
    <s v=""/>
    <s v=""/>
    <s v=""/>
    <s v=""/>
    <s v=""/>
    <s v=""/>
    <s v=""/>
    <s v=""/>
    <s v=""/>
    <x v="0"/>
    <s v=""/>
    <s v=""/>
    <s v=""/>
    <s v=""/>
    <m/>
  </r>
  <r>
    <s v="        &quot;weighted_average_watts&quot;: 147,"/>
    <s v=""/>
    <s v=""/>
    <s v=""/>
    <s v=""/>
    <s v=""/>
    <s v=""/>
    <s v=""/>
    <s v=""/>
    <s v=""/>
    <x v="0"/>
    <s v=""/>
    <s v=""/>
    <s v=""/>
    <s v=""/>
    <m/>
  </r>
  <r>
    <s v="        &quot;kilojoules&quot;: 130.4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37.2,"/>
    <s v=""/>
    <s v=""/>
    <s v=""/>
    <s v=""/>
    <s v=""/>
    <s v=""/>
    <s v=""/>
    <s v=""/>
    <s v=""/>
    <x v="0"/>
    <s v=""/>
    <s v=""/>
    <s v=""/>
    <s v=""/>
    <m/>
  </r>
  <r>
    <s v="        &quot;max_heartrate&quot;: 161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491,"/>
    <s v=""/>
    <s v=""/>
    <s v=""/>
    <s v=""/>
    <s v=""/>
    <s v=""/>
    <s v=""/>
    <s v=""/>
    <s v=""/>
    <x v="0"/>
    <s v=""/>
    <s v=""/>
    <s v=""/>
    <s v=""/>
    <m/>
  </r>
  <r>
    <s v="        &quot;elev_high&quot;: 182.4,"/>
    <s v=""/>
    <s v=""/>
    <s v=""/>
    <s v=""/>
    <s v=""/>
    <s v=""/>
    <s v=""/>
    <s v=""/>
    <s v=""/>
    <x v="0"/>
    <s v=""/>
    <s v=""/>
    <s v=""/>
    <s v=""/>
    <m/>
  </r>
  <r>
    <s v="        &quot;elev_low&quot;: 107.6,"/>
    <s v=""/>
    <s v=""/>
    <s v=""/>
    <s v=""/>
    <s v=""/>
    <s v=""/>
    <s v=""/>
    <s v=""/>
    <s v=""/>
    <x v="0"/>
    <s v=""/>
    <s v=""/>
    <s v=""/>
    <s v=""/>
    <m/>
  </r>
  <r>
    <s v="        &quot;pr_count&quot;: 0,"/>
    <s v=""/>
    <s v=""/>
    <s v=""/>
    <s v=""/>
    <s v=""/>
    <s v=""/>
    <s v=""/>
    <s v=""/>
    <s v=""/>
    <x v="0"/>
    <s v=""/>
    <s v=""/>
    <s v=""/>
    <s v=""/>
    <m/>
  </r>
  <r>
    <s v="        &quot;total_photo_count&quot;: 0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9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Ma che bello il colle del Lys...&quot;,"/>
    <s v=""/>
    <s v=""/>
    <s v=""/>
    <s v=""/>
    <s v=""/>
    <s v=""/>
    <s v=""/>
    <s v=""/>
    <s v=""/>
    <x v="0"/>
    <s v=""/>
    <s v=""/>
    <s v=""/>
    <s v=""/>
    <m/>
  </r>
  <r>
    <s v="        &quot;distance&quot;: 93728.3,"/>
    <s v="93728.3"/>
    <s v=""/>
    <s v=""/>
    <s v="93728.3"/>
    <s v=""/>
    <s v=""/>
    <s v=""/>
    <s v=""/>
    <s v=""/>
    <x v="13"/>
    <s v="Ride"/>
    <s v="93728.3"/>
    <s v="1589.0"/>
    <s v="03:50:41"/>
    <m/>
  </r>
  <r>
    <s v="        &quot;moving_time&quot;: 13841,"/>
    <s v="03:50:41"/>
    <s v=""/>
    <s v=""/>
    <s v=""/>
    <s v="13841"/>
    <n v="41"/>
    <n v="50"/>
    <n v="3"/>
    <s v=""/>
    <x v="0"/>
    <s v=""/>
    <s v=""/>
    <s v=""/>
    <s v=""/>
    <m/>
  </r>
  <r>
    <s v="        &quot;elapsed_time&quot;: 16903,"/>
    <s v=""/>
    <s v=""/>
    <s v=""/>
    <s v=""/>
    <s v=""/>
    <s v=""/>
    <s v=""/>
    <s v=""/>
    <s v=""/>
    <x v="0"/>
    <s v=""/>
    <s v=""/>
    <s v=""/>
    <s v=""/>
    <m/>
  </r>
  <r>
    <s v="        &quot;total_elevation_gain&quot;: 1589.0,"/>
    <s v="1589.0"/>
    <s v=""/>
    <s v=""/>
    <s v=""/>
    <s v=""/>
    <s v=""/>
    <s v=""/>
    <s v=""/>
    <s v="1589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573467903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49241176&quot;,"/>
    <s v=""/>
    <s v=""/>
    <s v=""/>
    <s v=""/>
    <s v=""/>
    <s v=""/>
    <s v=""/>
    <s v=""/>
    <s v=""/>
    <x v="0"/>
    <s v=""/>
    <s v=""/>
    <s v=""/>
    <s v=""/>
    <m/>
  </r>
  <r>
    <s v="        &quot;upload_id&quot;: 3815263895,"/>
    <s v=""/>
    <s v=""/>
    <s v=""/>
    <s v=""/>
    <s v=""/>
    <s v=""/>
    <s v=""/>
    <s v=""/>
    <s v=""/>
    <x v="0"/>
    <s v=""/>
    <s v=""/>
    <s v=""/>
    <s v=""/>
    <m/>
  </r>
  <r>
    <s v="        &quot;start_date&quot;: &quot;2020-06-06T12:15:23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6-06T14:15:23Z&quot;,"/>
    <s v="2020-06-06"/>
    <s v="2020-06-06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4976559"/>
    <s v=""/>
    <s v=""/>
    <s v=""/>
    <s v=""/>
    <s v=""/>
    <s v=""/>
    <s v=""/>
    <s v=""/>
    <s v=""/>
    <x v="0"/>
    <s v=""/>
    <s v=""/>
    <s v=""/>
    <s v=""/>
    <m/>
  </r>
  <r>
    <n v="7382394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4976504"/>
    <s v=""/>
    <s v=""/>
    <s v=""/>
    <s v=""/>
    <s v=""/>
    <s v=""/>
    <s v=""/>
    <s v=""/>
    <s v=""/>
    <x v="0"/>
    <s v=""/>
    <s v=""/>
    <s v=""/>
    <s v=""/>
    <m/>
  </r>
  <r>
    <n v="7381989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4.976559,"/>
    <s v=""/>
    <s v=""/>
    <s v=""/>
    <s v=""/>
    <s v=""/>
    <s v=""/>
    <s v=""/>
    <s v=""/>
    <s v=""/>
    <x v="0"/>
    <s v=""/>
    <s v=""/>
    <s v=""/>
    <s v=""/>
    <m/>
  </r>
  <r>
    <s v="        &quot;start_longitude&quot;: 7.382394,"/>
    <s v=""/>
    <s v=""/>
    <s v=""/>
    <s v=""/>
    <s v=""/>
    <s v=""/>
    <s v=""/>
    <s v=""/>
    <s v=""/>
    <x v="0"/>
    <s v=""/>
    <s v=""/>
    <s v=""/>
    <s v=""/>
    <m/>
  </r>
  <r>
    <s v="        &quot;achievement_count&quot;: 1,"/>
    <s v=""/>
    <s v=""/>
    <s v=""/>
    <s v=""/>
    <s v=""/>
    <s v=""/>
    <s v=""/>
    <s v=""/>
    <s v=""/>
    <x v="0"/>
    <s v=""/>
    <s v=""/>
    <s v=""/>
    <s v=""/>
    <m/>
  </r>
  <r>
    <s v="        &quot;kudos_count&quot;: 50,"/>
    <s v=""/>
    <s v=""/>
    <s v=""/>
    <s v=""/>
    <s v=""/>
    <s v=""/>
    <s v=""/>
    <s v=""/>
    <s v=""/>
    <x v="0"/>
    <s v=""/>
    <s v=""/>
    <s v=""/>
    <s v=""/>
    <m/>
  </r>
  <r>
    <s v="        &quot;comment_count&quot;: 7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73467903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mnoqG}z`l@iHoc@wQud@tXitA~KczBgAskAlBeHgFaVuWfAB}KsI{MaAsPsLs]p@gEu_@ye@qEyYs|DzTsS`a@g}@n`DyBnQ_Bp_AyVxFcO|QkBfMco@``AgRze@}]~G{RjTiEaBqC`AkLmEue@vF{f@wV~Cwb@i@aAvBq@nAaEwA{L|FsOzMgX}@{AaCrMeHhLmGfPfBdLaCdGwEo@eo@tHyEf@?eEcr@yOyMkAcU`Ekq@xS_I`FsH~K}Ubo@}DdDkEOuNwIqD|FMpH}BoHEkRiBqKsAnA_DzOaDeEgA}GmCfAeBaEsBvDoIaDcHaMiEnF{UtJsIlWVrTaDpEaDb@eCpGgHpBbDlI_QoDzEtIhB~IwSkBwEcCmDdByCyHwD~AoFeIp@gHg@eB{F~CkHiAwD`If@bMoHxToDmLeGWfB~D{IqFcKxGoF|I}@vHX~FgBxPyEeAmNi@_]zLgEsD_AjDhClNsLqJlBmDI_EdHeNnC]hAeDqAwI}G}EgJi@sCoHiGuDoEAgAuBeBe_@xHyXuJlK{JfSkJtLwHvCaBrK?dJ_AhDyBj@nBg@tA{EMgIvA{JjJmEnXyc@dGaGcI|WdBb`@vAfCnEGnG`EpChH|H@`IxFpAhIuA|CaCR}H`O\\|CsBbExL|JeCyOpAwCfEfD|ZaKtWnA?{It@mNrAiB@}D~EgI~J{HzBOfFjFoBoCjGd@`D|JzHgT{@cMlEsHfHhAvFoCO~JnF|H~DyAhCdH|DyAdEbCdTvBcBeJcFgJhQvDoDaItGiBpAwEnFkB|CoESeTfIkWzUeKrEkF|GbMrIbDjBsDzAvDlCcAjAxGdDfElDkPhAy@|ApKCnQ`CbIf@eIpDeFfNvIbETnEkDbVso@jJiMnu@iW|WsFb`AjQjAf@OnDbAgB~u@sF~A|CwC|`@bWfKdLhIbGn@ha@cGhMpFzA}AfHhApP_Tx]_HlR_f@~n@e`AdBsLbP{RrU{Ex@oDp@k{@lB_P|}@waDbT__@hYoCft@Ubk@yHv|@{E~Af@zDpW``@de@q@`FbLn\\jAhQ~InNQtKpWmArA`C|CjRkBrGjAdjAkMlbC{WtmA_Otb@oIb`@cAfMtAzHh@~_@}DhOcCwB~BtCo@|DmMiGiHrCsGQiA}C`AkCjD_Bb@mDdE{Cu@}Gw@f@|A]LrGoE~Ci@dDeF|ElA|DnBTdNyCzLbI{QjUkKpFqM|BmHyHsBiJdAjGrJtLlX_J`RuTpH}[xCPOzMb@sAxG`Bz@iQyAoBF{B|Ja@tZyb@]i@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815263895&quot;,"/>
    <s v=""/>
    <s v=""/>
    <s v=""/>
    <s v=""/>
    <s v=""/>
    <s v=""/>
    <s v=""/>
    <s v=""/>
    <s v=""/>
    <x v="0"/>
    <s v=""/>
    <s v=""/>
    <s v=""/>
    <s v=""/>
    <m/>
  </r>
  <r>
    <s v="        &quot;average_speed&quot;: 6.772,"/>
    <s v=""/>
    <s v=""/>
    <s v=""/>
    <s v=""/>
    <s v=""/>
    <s v=""/>
    <s v=""/>
    <s v=""/>
    <s v=""/>
    <x v="0"/>
    <s v=""/>
    <s v=""/>
    <s v=""/>
    <s v=""/>
    <m/>
  </r>
  <r>
    <s v="        &quot;max_speed&quot;: 16.6,"/>
    <s v=""/>
    <s v=""/>
    <s v=""/>
    <s v=""/>
    <s v=""/>
    <s v=""/>
    <s v=""/>
    <s v=""/>
    <s v=""/>
    <x v="0"/>
    <s v=""/>
    <s v=""/>
    <s v=""/>
    <s v=""/>
    <m/>
  </r>
  <r>
    <s v="        &quot;average_cadence&quot;: 72.9,"/>
    <s v=""/>
    <s v=""/>
    <s v=""/>
    <s v=""/>
    <s v=""/>
    <s v=""/>
    <s v=""/>
    <s v=""/>
    <s v=""/>
    <x v="0"/>
    <s v=""/>
    <s v=""/>
    <s v=""/>
    <s v=""/>
    <m/>
  </r>
  <r>
    <s v="        &quot;average_temp&quot;: 22,"/>
    <s v=""/>
    <s v=""/>
    <s v=""/>
    <s v=""/>
    <s v=""/>
    <s v=""/>
    <s v=""/>
    <s v=""/>
    <s v=""/>
    <x v="0"/>
    <s v=""/>
    <s v=""/>
    <s v=""/>
    <s v=""/>
    <m/>
  </r>
  <r>
    <s v="        &quot;average_watts&quot;: 153.2,"/>
    <s v=""/>
    <s v=""/>
    <s v=""/>
    <s v=""/>
    <s v=""/>
    <s v=""/>
    <s v=""/>
    <s v=""/>
    <s v=""/>
    <x v="0"/>
    <s v=""/>
    <s v=""/>
    <s v=""/>
    <s v=""/>
    <m/>
  </r>
  <r>
    <s v="        &quot;weighted_average_watts&quot;: 188,"/>
    <s v=""/>
    <s v=""/>
    <s v=""/>
    <s v=""/>
    <s v=""/>
    <s v=""/>
    <s v=""/>
    <s v=""/>
    <s v=""/>
    <x v="0"/>
    <s v=""/>
    <s v=""/>
    <s v=""/>
    <s v=""/>
    <m/>
  </r>
  <r>
    <s v="        &quot;kilojoules&quot;: 2120.1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45.9,"/>
    <s v=""/>
    <s v=""/>
    <s v=""/>
    <s v=""/>
    <s v=""/>
    <s v=""/>
    <s v=""/>
    <s v=""/>
    <s v=""/>
    <x v="0"/>
    <s v=""/>
    <s v=""/>
    <s v=""/>
    <s v=""/>
    <m/>
  </r>
  <r>
    <s v="        &quot;max_heartrate&quot;: 188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593,"/>
    <s v=""/>
    <s v=""/>
    <s v=""/>
    <s v=""/>
    <s v=""/>
    <s v=""/>
    <s v=""/>
    <s v=""/>
    <s v=""/>
    <x v="0"/>
    <s v=""/>
    <s v=""/>
    <s v=""/>
    <s v=""/>
    <m/>
  </r>
  <r>
    <s v="        &quot;elev_high&quot;: 1241.2,"/>
    <s v=""/>
    <s v=""/>
    <s v=""/>
    <s v=""/>
    <s v=""/>
    <s v=""/>
    <s v=""/>
    <s v=""/>
    <s v=""/>
    <x v="0"/>
    <s v=""/>
    <s v=""/>
    <s v=""/>
    <s v=""/>
    <m/>
  </r>
  <r>
    <s v="        &quot;elev_low&quot;: 236.6,"/>
    <s v=""/>
    <s v=""/>
    <s v=""/>
    <s v=""/>
    <s v=""/>
    <s v=""/>
    <s v=""/>
    <s v=""/>
    <s v=""/>
    <x v="0"/>
    <s v=""/>
    <s v=""/>
    <s v=""/>
    <s v=""/>
    <m/>
  </r>
  <r>
    <s v="        &quot;pr_count&quot;: 1,"/>
    <s v=""/>
    <s v=""/>
    <s v=""/>
    <s v=""/>
    <s v=""/>
    <s v=""/>
    <s v=""/>
    <s v=""/>
    <s v=""/>
    <x v="0"/>
    <s v=""/>
    <s v=""/>
    <s v=""/>
    <s v=""/>
    <m/>
  </r>
  <r>
    <s v="        &quot;total_photo_count&quot;: 6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240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Ancora assonnato 🥱 &quot;,"/>
    <s v=""/>
    <s v=""/>
    <s v=""/>
    <s v=""/>
    <s v=""/>
    <s v=""/>
    <s v=""/>
    <s v=""/>
    <s v=""/>
    <x v="0"/>
    <s v=""/>
    <s v=""/>
    <s v=""/>
    <s v=""/>
    <m/>
  </r>
  <r>
    <s v="        &quot;distance&quot;: 31761.3,"/>
    <s v="31761.3"/>
    <s v=""/>
    <s v=""/>
    <s v="31761.3"/>
    <s v=""/>
    <s v=""/>
    <s v=""/>
    <s v=""/>
    <s v=""/>
    <x v="14"/>
    <s v="Ride"/>
    <s v="31761.3"/>
    <s v="216.0"/>
    <s v="01:06:03"/>
    <m/>
  </r>
  <r>
    <s v="        &quot;moving_time&quot;: 3963,"/>
    <s v="01:06:03"/>
    <s v=""/>
    <s v=""/>
    <s v=""/>
    <s v="3963"/>
    <n v="3"/>
    <n v="6"/>
    <n v="1"/>
    <s v=""/>
    <x v="0"/>
    <s v=""/>
    <s v=""/>
    <s v=""/>
    <s v=""/>
    <m/>
  </r>
  <r>
    <s v="        &quot;elapsed_time&quot;: 4030,"/>
    <s v=""/>
    <s v=""/>
    <s v=""/>
    <s v=""/>
    <s v=""/>
    <s v=""/>
    <s v=""/>
    <s v=""/>
    <s v=""/>
    <x v="0"/>
    <s v=""/>
    <s v=""/>
    <s v=""/>
    <s v=""/>
    <m/>
  </r>
  <r>
    <s v="        &quot;total_elevation_gain&quot;: 216.0,"/>
    <s v="216.0"/>
    <s v=""/>
    <s v=""/>
    <s v=""/>
    <s v=""/>
    <s v=""/>
    <s v=""/>
    <s v=""/>
    <s v="216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566090467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41826516&quot;,"/>
    <s v=""/>
    <s v=""/>
    <s v=""/>
    <s v=""/>
    <s v=""/>
    <s v=""/>
    <s v=""/>
    <s v=""/>
    <s v=""/>
    <x v="0"/>
    <s v=""/>
    <s v=""/>
    <s v=""/>
    <s v=""/>
    <m/>
  </r>
  <r>
    <s v="        &quot;upload_id&quot;: 3807479647,"/>
    <s v=""/>
    <s v=""/>
    <s v=""/>
    <s v=""/>
    <s v=""/>
    <s v=""/>
    <s v=""/>
    <s v=""/>
    <s v=""/>
    <x v="0"/>
    <s v=""/>
    <s v=""/>
    <s v=""/>
    <s v=""/>
    <m/>
  </r>
  <r>
    <s v="        &quot;start_date&quot;: &quot;2020-06-05T05:14:15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6-05T07:14:15Z&quot;,"/>
    <s v="2020-06-05"/>
    <s v="2020-06-05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465"/>
    <s v=""/>
    <s v=""/>
    <s v=""/>
    <s v=""/>
    <s v=""/>
    <s v=""/>
    <s v=""/>
    <s v=""/>
    <s v=""/>
    <x v="0"/>
    <s v=""/>
    <s v=""/>
    <s v=""/>
    <s v=""/>
    <m/>
  </r>
  <r>
    <n v="10881798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607"/>
    <s v=""/>
    <s v=""/>
    <s v=""/>
    <s v=""/>
    <s v=""/>
    <s v=""/>
    <s v=""/>
    <s v=""/>
    <s v=""/>
    <x v="0"/>
    <s v=""/>
    <s v=""/>
    <s v=""/>
    <s v=""/>
    <m/>
  </r>
  <r>
    <n v="10881781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465,"/>
    <s v=""/>
    <s v=""/>
    <s v=""/>
    <s v=""/>
    <s v=""/>
    <s v=""/>
    <s v=""/>
    <s v=""/>
    <s v=""/>
    <x v="0"/>
    <s v=""/>
    <s v=""/>
    <s v=""/>
    <s v=""/>
    <m/>
  </r>
  <r>
    <s v="        &quot;start_longitude&quot;: 10.881798,"/>
    <s v=""/>
    <s v=""/>
    <s v=""/>
    <s v=""/>
    <s v=""/>
    <s v=""/>
    <s v=""/>
    <s v=""/>
    <s v=""/>
    <x v="0"/>
    <s v=""/>
    <s v=""/>
    <s v=""/>
    <s v=""/>
    <m/>
  </r>
  <r>
    <s v="        &quot;achievement_count&quot;: 1,"/>
    <s v=""/>
    <s v=""/>
    <s v=""/>
    <s v=""/>
    <s v=""/>
    <s v=""/>
    <s v=""/>
    <s v=""/>
    <s v=""/>
    <x v="0"/>
    <s v=""/>
    <s v=""/>
    <s v=""/>
    <s v=""/>
    <m/>
  </r>
  <r>
    <s v="        &quot;kudos_count&quot;: 31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66090467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cy}tGejlaAMc@@[W_B[o@kAgAUJa@n@m@g@kA}K?kARU|d@MpFiA~CP`BXnBt@zA`AhC~BrDrA`AdAtBbFjApAjh@zZt@l@`@hADh@E`AmA`H[tCMpDBdCvAdUxAhQxDbSj@dFN|D@lCi@vLAnBpD`a@@vC{AleACfHKzA@rBw@nO_@bBA`@b@lFRp@l@fAz@r@~KvFtApCb@pBNzA^p[Y|EqA|JI~CHtF]lAUZqCn@gHP}ObB{O[QRAZRbAj@fBbNj^`C`HhDxOnBrHH~@I~AcAnHw@hEa@pAHb@xOvBlFrA~@EnCkAbBAzCtB|EtGEZ[HoI{@u@R_CvDeB~Dg@n@g@`Bi@v@APNXvFjBVXtMp@zCChJkAlKSxJmBpFyA|A}@lN_LjF}FdBsCfCsBjD}DdBeE`@yBp@kFp@eCfDwGpEkHzJgIrIaFlJqN|IwG`FkF~C}DlB_EfA}AlCgBvK_ElBWrD@~Be@jBy@hA}@tBwC~A{AbGeElAiA`AgBp@yB|@sHdA}R\\uCn@qD`DiKf@uCJwDMeKHM`DMRQlB_Rj@_DAa@QQeGyAUUMu@Ju@vEeOn@aCnAsAh@iAd@uCLeCh@uCPo@hA}ALe@VsFiEiOiAmFEwA}@kAu@uBcBqJ{DoR{@iDeBsFQUWAwDbCe@LOKaAyI{@gDk@qDc@_@Ss@t@iGO{BCmEU_Fe@yF_@wLU}AiAaDw@_EgA}IuB}JwBiOq@aHZyIiFaOmAyE}AyGiB_EiBcCQe@?q@|@kEtAgECe@e@IqCzCUFSMm@qBKs@sEcOs@PoBDc@f@oAvEcA`GuBzHu@nD]~@[\\}E`B}B\\{NOgDq@_AI_@HUl@uAbK}@pDYXkABq@KgAi@_@Lc@h@eBvDuI`TaItVYXg@YiFgH_BeBuAm@iCAgA_@aKqIiCgBiDaFe@_As@q@_CyAsCw@kAS_A@sD~@sBbBgBjA_E`C}A~A{@j@uAk@Yc@UmAYSaJAeCcC}@yAQJWjA{BnFa@b@iF}@wCsAkCi@_GcEqCkCaD{AGa@@q@z@sFf@yAhA_AJ]EQeAg@uBWcAw@aCQkEuAaDNk@T]n@k@fC_@d@c@EmAaAq@Sg@B_BrEoAx@{AlA_Mc@uJTyGAoJpB}Ep@sDxBuCl@cA?Kj@?~Do@lAE^@lFX~OXh@j@Av@`@b@]f@PdApAd@pCN\\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807479647&quot;,"/>
    <s v=""/>
    <s v=""/>
    <s v=""/>
    <s v=""/>
    <s v=""/>
    <s v=""/>
    <s v=""/>
    <s v=""/>
    <s v=""/>
    <x v="0"/>
    <s v=""/>
    <s v=""/>
    <s v=""/>
    <s v=""/>
    <m/>
  </r>
  <r>
    <s v="        &quot;average_speed&quot;: 8.014,"/>
    <s v=""/>
    <s v=""/>
    <s v=""/>
    <s v=""/>
    <s v=""/>
    <s v=""/>
    <s v=""/>
    <s v=""/>
    <s v=""/>
    <x v="0"/>
    <s v=""/>
    <s v=""/>
    <s v=""/>
    <s v=""/>
    <m/>
  </r>
  <r>
    <s v="        &quot;max_speed&quot;: 14.6,"/>
    <s v=""/>
    <s v=""/>
    <s v=""/>
    <s v=""/>
    <s v=""/>
    <s v=""/>
    <s v=""/>
    <s v=""/>
    <s v=""/>
    <x v="0"/>
    <s v=""/>
    <s v=""/>
    <s v=""/>
    <s v=""/>
    <m/>
  </r>
  <r>
    <s v="        &quot;average_cadence&quot;: 78.4,"/>
    <s v=""/>
    <s v=""/>
    <s v=""/>
    <s v=""/>
    <s v=""/>
    <s v=""/>
    <s v=""/>
    <s v=""/>
    <s v=""/>
    <x v="0"/>
    <s v=""/>
    <s v=""/>
    <s v=""/>
    <s v=""/>
    <m/>
  </r>
  <r>
    <s v="        &quot;average_temp&quot;: 16,"/>
    <s v=""/>
    <s v=""/>
    <s v=""/>
    <s v=""/>
    <s v=""/>
    <s v=""/>
    <s v=""/>
    <s v=""/>
    <s v=""/>
    <x v="0"/>
    <s v=""/>
    <s v=""/>
    <s v=""/>
    <s v=""/>
    <m/>
  </r>
  <r>
    <s v="        &quot;average_watts&quot;: 149.7,"/>
    <s v=""/>
    <s v=""/>
    <s v=""/>
    <s v=""/>
    <s v=""/>
    <s v=""/>
    <s v=""/>
    <s v=""/>
    <s v=""/>
    <x v="0"/>
    <s v=""/>
    <s v=""/>
    <s v=""/>
    <s v=""/>
    <m/>
  </r>
  <r>
    <s v="        &quot;weighted_average_watts&quot;: 168,"/>
    <s v=""/>
    <s v=""/>
    <s v=""/>
    <s v=""/>
    <s v=""/>
    <s v=""/>
    <s v=""/>
    <s v=""/>
    <s v=""/>
    <x v="0"/>
    <s v=""/>
    <s v=""/>
    <s v=""/>
    <s v=""/>
    <m/>
  </r>
  <r>
    <s v="        &quot;kilojoules&quot;: 593.4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39.2,"/>
    <s v=""/>
    <s v=""/>
    <s v=""/>
    <s v=""/>
    <s v=""/>
    <s v=""/>
    <s v=""/>
    <s v=""/>
    <s v=""/>
    <x v="0"/>
    <s v=""/>
    <s v=""/>
    <s v=""/>
    <s v=""/>
    <m/>
  </r>
  <r>
    <s v="        &quot;max_heartrate&quot;: 179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463,"/>
    <s v=""/>
    <s v=""/>
    <s v=""/>
    <s v=""/>
    <s v=""/>
    <s v=""/>
    <s v=""/>
    <s v=""/>
    <s v=""/>
    <x v="0"/>
    <s v=""/>
    <s v=""/>
    <s v=""/>
    <s v=""/>
    <m/>
  </r>
  <r>
    <s v="        &quot;elev_high&quot;: 315.6,"/>
    <s v=""/>
    <s v=""/>
    <s v=""/>
    <s v=""/>
    <s v=""/>
    <s v=""/>
    <s v=""/>
    <s v=""/>
    <s v=""/>
    <x v="0"/>
    <s v=""/>
    <s v=""/>
    <s v=""/>
    <s v=""/>
    <m/>
  </r>
  <r>
    <s v="        &quot;elev_low&quot;: 202.0,"/>
    <s v=""/>
    <s v=""/>
    <s v=""/>
    <s v=""/>
    <s v=""/>
    <s v=""/>
    <s v=""/>
    <s v=""/>
    <s v=""/>
    <x v="0"/>
    <s v=""/>
    <s v=""/>
    <s v=""/>
    <s v=""/>
    <m/>
  </r>
  <r>
    <s v="        &quot;pr_count&quot;: 0,"/>
    <s v=""/>
    <s v=""/>
    <s v=""/>
    <s v=""/>
    <s v=""/>
    <s v=""/>
    <s v=""/>
    <s v=""/>
    <s v=""/>
    <x v="0"/>
    <s v=""/>
    <s v=""/>
    <s v=""/>
    <s v=""/>
    <m/>
  </r>
  <r>
    <s v="        &quot;total_photo_count&quot;: 0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42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Proprio prima della possibilità di andare in altri regioni io e Tommaso abbiamo voluto celebrare le meraviglie delle nostre montagne 🥰&quot;,"/>
    <s v=""/>
    <s v=""/>
    <s v=""/>
    <s v=""/>
    <s v=""/>
    <s v=""/>
    <s v=""/>
    <s v=""/>
    <s v=""/>
    <x v="0"/>
    <s v=""/>
    <s v=""/>
    <s v=""/>
    <s v=""/>
    <m/>
  </r>
  <r>
    <s v="        &quot;distance&quot;: 438025.0,"/>
    <s v="438025.0"/>
    <s v=""/>
    <s v=""/>
    <s v="438025.0"/>
    <s v=""/>
    <s v=""/>
    <s v=""/>
    <s v=""/>
    <s v=""/>
    <x v="15"/>
    <s v="Ride"/>
    <s v="438025.0"/>
    <s v="10610.0"/>
    <s v="21:35:30"/>
    <m/>
  </r>
  <r>
    <s v="        &quot;moving_time&quot;: 77730,"/>
    <s v="21:35:30"/>
    <s v=""/>
    <s v=""/>
    <s v=""/>
    <s v="77730"/>
    <n v="30"/>
    <n v="35"/>
    <n v="21"/>
    <s v=""/>
    <x v="0"/>
    <s v=""/>
    <s v=""/>
    <s v=""/>
    <s v=""/>
    <m/>
  </r>
  <r>
    <s v="        &quot;elapsed_time&quot;: 101873,"/>
    <s v=""/>
    <s v=""/>
    <s v=""/>
    <s v=""/>
    <s v=""/>
    <s v=""/>
    <s v=""/>
    <s v=""/>
    <s v=""/>
    <x v="0"/>
    <s v=""/>
    <s v=""/>
    <s v=""/>
    <s v=""/>
    <m/>
  </r>
  <r>
    <s v="        &quot;total_elevation_gain&quot;: 10610.0,"/>
    <s v="10610.0"/>
    <s v=""/>
    <s v=""/>
    <s v=""/>
    <s v=""/>
    <s v=""/>
    <s v=""/>
    <s v=""/>
    <s v="10610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553710917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29750242&quot;,"/>
    <s v=""/>
    <s v=""/>
    <s v=""/>
    <s v=""/>
    <s v=""/>
    <s v=""/>
    <s v=""/>
    <s v=""/>
    <s v=""/>
    <x v="0"/>
    <s v=""/>
    <s v=""/>
    <s v=""/>
    <s v=""/>
    <m/>
  </r>
  <r>
    <s v="        &quot;upload_id&quot;: 3794439425,"/>
    <s v=""/>
    <s v=""/>
    <s v=""/>
    <s v=""/>
    <s v=""/>
    <s v=""/>
    <s v=""/>
    <s v=""/>
    <s v=""/>
    <x v="0"/>
    <s v=""/>
    <s v=""/>
    <s v=""/>
    <s v=""/>
    <m/>
  </r>
  <r>
    <s v="        &quot;start_date&quot;: &quot;2020-06-01T08:13:50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6-01T10:13:50Z&quot;,"/>
    <s v="2020-06-01"/>
    <s v="2020-06-01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6039974"/>
    <s v=""/>
    <s v=""/>
    <s v=""/>
    <s v=""/>
    <s v=""/>
    <s v=""/>
    <s v=""/>
    <s v=""/>
    <s v=""/>
    <x v="0"/>
    <s v=""/>
    <s v=""/>
    <s v=""/>
    <s v=""/>
    <m/>
  </r>
  <r>
    <n v="11880699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6035266"/>
    <s v=""/>
    <s v=""/>
    <s v=""/>
    <s v=""/>
    <s v=""/>
    <s v=""/>
    <s v=""/>
    <s v=""/>
    <s v=""/>
    <x v="0"/>
    <s v=""/>
    <s v=""/>
    <s v=""/>
    <s v=""/>
    <m/>
  </r>
  <r>
    <n v="11884634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6.039974,"/>
    <s v=""/>
    <s v=""/>
    <s v=""/>
    <s v=""/>
    <s v=""/>
    <s v=""/>
    <s v=""/>
    <s v=""/>
    <s v=""/>
    <x v="0"/>
    <s v=""/>
    <s v=""/>
    <s v=""/>
    <s v=""/>
    <m/>
  </r>
  <r>
    <s v="        &quot;start_longitude&quot;: 11.880699,"/>
    <s v=""/>
    <s v=""/>
    <s v=""/>
    <s v=""/>
    <s v=""/>
    <s v=""/>
    <s v=""/>
    <s v=""/>
    <s v=""/>
    <x v="0"/>
    <s v=""/>
    <s v=""/>
    <s v=""/>
    <s v=""/>
    <m/>
  </r>
  <r>
    <s v="        &quot;achievement_count&quot;: 30,"/>
    <s v=""/>
    <s v=""/>
    <s v=""/>
    <s v=""/>
    <s v=""/>
    <s v=""/>
    <s v=""/>
    <s v=""/>
    <s v=""/>
    <x v="0"/>
    <s v=""/>
    <s v=""/>
    <s v=""/>
    <s v=""/>
    <m/>
  </r>
  <r>
    <s v="        &quot;kudos_count&quot;: 68,"/>
    <s v=""/>
    <s v=""/>
    <s v=""/>
    <s v=""/>
    <s v=""/>
    <s v=""/>
    <s v=""/>
    <s v=""/>
    <s v=""/>
    <x v="0"/>
    <s v=""/>
    <s v=""/>
    <s v=""/>
    <s v=""/>
    <m/>
  </r>
  <r>
    <s v="        &quot;comment_count&quot;: 15,"/>
    <s v=""/>
    <s v=""/>
    <s v=""/>
    <s v=""/>
    <s v=""/>
    <s v=""/>
    <s v=""/>
    <s v=""/>
    <s v=""/>
    <x v="0"/>
    <s v=""/>
    <s v=""/>
    <s v=""/>
    <s v=""/>
    <m/>
  </r>
  <r>
    <s v="        &quot;athlete_count&quot;: 2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53710917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yd_xGimogAkR}r@zWgvB_fCkfD_Pwc@e~@in@_aBmaGvDuk@ouBijB`ZoVaAwo@avAqpCzOmVkiGghE{g@luCqgFvxDid@`nFmZh[ahAkqAcKlg@Cug@qCp]mYeqAyr@qo@qoCyaAv\\ySTcNsf@aL{bBiPxK{fB}k@_~Ags@cT{JguAcXnAiIxj@khAka@wGuwAg_@tl@wfAok@{v@bQfA}|@gc@pk@{XqhEsz@moAo|Ani@mE|}@kfBdeBsPzx@_yCdIiEhe@i|@wvBoh@`vB`At|B_fA`_Bob@z{CmtBdZm]aG^kr@uQvq@wv@mV~Y{yCi_@~Ke@ug@ee@_fAadAaGie@}r@coAwiDtWmKkL{b@mhCom@ru@_gAo\\~I}V{pA`N_jAac@uWwWswCic@uh@\\a~Euu@ukAwhCs}@}rA_tBma@hD`BceCsc@lEjWiVCx_C~eClkCnmCheAnfDmuArf@kxCuqAueGuwDaeEiX{jA`AcnBl{CojHfcA_aEoKylAoj@gh@}Als@cb@ejAqpBtn@gcEgCllB_gF_wAwk@nvBbH~vDskDtVfsBdgAla@l`@zdJhlHbuBtnCxzDbqAzrCp@vt@dvBhu@`c@|rBz^mtAr}@rk@~t@ue@rrBt~Axf@uCxlIh~Fn_Fvj@hw@h}@bsAdQv@`}B{~@`lDgdCjaAu}@f`B_`Bq_AyhAzHom@rs@qf@fbEor@rc@um@{Wm@}uByYkl@fTid@}WBsq@}xBfB}~Bie@c`@b[wCiYaShZkq@qhCgbBa_@jg@iGrx@}R~I`@edAZrn@ke@n]eJjyCc|AldDknBfdByaDxe@mhCj~CauBvqEs_Cba@qx@|hAvgCfm@hLjb@}WzIt[lsBgS|fFh_@jmDqKn|Cjj@`q@qGsf@d[fl@Ese@fkAhv@gb@p@j_@lWr~@yNrlChoAte@ayAjaAgGr]op@aEqy@ar@}[hNcr@cd@gm@vp@cFhCoc@hfAxbGt~DmgDzqDdzFv|C~eBlqEwpFheBwr@ziBo}B{LzqAhl@H`Xu@~Dl|ArfAdi@ha@~|AfwB`UgR~Gw@hIp^lGlU~eBfeAnf@gGol@hd@kzA{_Ael@uRmjDz^~rAfCvHzJgf@hMnj@biAtVh_AiqGj|EseDpWqqCrg@rZ}Nyg@rkAvFzJ}j@xhAbrA~yDhmA|eDjfH~uE~hFblBt~NyxAf_B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94439425&quot;,"/>
    <s v=""/>
    <s v=""/>
    <s v=""/>
    <s v=""/>
    <s v=""/>
    <s v=""/>
    <s v=""/>
    <s v=""/>
    <s v=""/>
    <x v="0"/>
    <s v=""/>
    <s v=""/>
    <s v=""/>
    <s v=""/>
    <m/>
  </r>
  <r>
    <s v="        &quot;average_speed&quot;: 5.635,"/>
    <s v=""/>
    <s v=""/>
    <s v=""/>
    <s v=""/>
    <s v=""/>
    <s v=""/>
    <s v=""/>
    <s v=""/>
    <s v=""/>
    <x v="0"/>
    <s v=""/>
    <s v=""/>
    <s v=""/>
    <s v=""/>
    <m/>
  </r>
  <r>
    <s v="        &quot;max_speed&quot;: 20.0,"/>
    <s v=""/>
    <s v=""/>
    <s v=""/>
    <s v=""/>
    <s v=""/>
    <s v=""/>
    <s v=""/>
    <s v=""/>
    <s v=""/>
    <x v="0"/>
    <s v=""/>
    <s v=""/>
    <s v=""/>
    <s v=""/>
    <m/>
  </r>
  <r>
    <s v="        &quot;average_cadence&quot;: 66.6,"/>
    <s v=""/>
    <s v=""/>
    <s v=""/>
    <s v=""/>
    <s v=""/>
    <s v=""/>
    <s v=""/>
    <s v=""/>
    <s v=""/>
    <x v="0"/>
    <s v=""/>
    <s v=""/>
    <s v=""/>
    <s v=""/>
    <m/>
  </r>
  <r>
    <s v="        &quot;average_temp&quot;: 18,"/>
    <s v=""/>
    <s v=""/>
    <s v=""/>
    <s v=""/>
    <s v=""/>
    <s v=""/>
    <s v=""/>
    <s v=""/>
    <s v=""/>
    <x v="0"/>
    <s v=""/>
    <s v=""/>
    <s v=""/>
    <s v=""/>
    <m/>
  </r>
  <r>
    <s v="        &quot;average_watts&quot;: 130.8,"/>
    <s v=""/>
    <s v=""/>
    <s v=""/>
    <s v=""/>
    <s v=""/>
    <s v=""/>
    <s v=""/>
    <s v=""/>
    <s v=""/>
    <x v="0"/>
    <s v=""/>
    <s v=""/>
    <s v=""/>
    <s v=""/>
    <m/>
  </r>
  <r>
    <s v="        &quot;weighted_average_watts&quot;: 161,"/>
    <s v=""/>
    <s v=""/>
    <s v=""/>
    <s v=""/>
    <s v=""/>
    <s v=""/>
    <s v=""/>
    <s v=""/>
    <s v=""/>
    <x v="0"/>
    <s v=""/>
    <s v=""/>
    <s v=""/>
    <s v=""/>
    <m/>
  </r>
  <r>
    <s v="        &quot;kilojoules&quot;: 10163.7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32.6,"/>
    <s v=""/>
    <s v=""/>
    <s v=""/>
    <s v=""/>
    <s v=""/>
    <s v=""/>
    <s v=""/>
    <s v=""/>
    <s v=""/>
    <x v="0"/>
    <s v=""/>
    <s v=""/>
    <s v=""/>
    <s v=""/>
    <m/>
  </r>
  <r>
    <s v="        &quot;max_heartrate&quot;: 170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511,"/>
    <s v=""/>
    <s v=""/>
    <s v=""/>
    <s v=""/>
    <s v=""/>
    <s v=""/>
    <s v=""/>
    <s v=""/>
    <s v=""/>
    <x v="0"/>
    <s v=""/>
    <s v=""/>
    <s v=""/>
    <s v=""/>
    <m/>
  </r>
  <r>
    <s v="        &quot;elev_high&quot;: 2304.7,"/>
    <s v=""/>
    <s v=""/>
    <s v=""/>
    <s v=""/>
    <s v=""/>
    <s v=""/>
    <s v=""/>
    <s v=""/>
    <s v=""/>
    <x v="0"/>
    <s v=""/>
    <s v=""/>
    <s v=""/>
    <s v=""/>
    <m/>
  </r>
  <r>
    <s v="        &quot;elev_low&quot;: 242.0,"/>
    <s v=""/>
    <s v=""/>
    <s v=""/>
    <s v=""/>
    <s v=""/>
    <s v=""/>
    <s v=""/>
    <s v=""/>
    <s v=""/>
    <x v="0"/>
    <s v=""/>
    <s v=""/>
    <s v=""/>
    <s v=""/>
    <m/>
  </r>
  <r>
    <s v="        &quot;pr_count&quot;: 1,"/>
    <s v=""/>
    <s v=""/>
    <s v=""/>
    <s v=""/>
    <s v=""/>
    <s v=""/>
    <s v=""/>
    <s v=""/>
    <s v=""/>
    <x v="0"/>
    <s v=""/>
    <s v=""/>
    <s v=""/>
    <s v=""/>
    <m/>
  </r>
  <r>
    <s v="        &quot;total_photo_count&quot;: 25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701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A caccia di marasche con Fabio 🍒&quot;,"/>
    <s v=""/>
    <s v=""/>
    <s v=""/>
    <s v=""/>
    <s v=""/>
    <s v=""/>
    <s v=""/>
    <s v=""/>
    <s v=""/>
    <x v="0"/>
    <s v=""/>
    <s v=""/>
    <s v=""/>
    <s v=""/>
    <m/>
  </r>
  <r>
    <s v="        &quot;distance&quot;: 47396.1,"/>
    <s v="47396.1"/>
    <s v=""/>
    <s v=""/>
    <s v="47396.1"/>
    <s v=""/>
    <s v=""/>
    <s v=""/>
    <s v=""/>
    <s v=""/>
    <x v="16"/>
    <s v="Ride"/>
    <s v="47396.1"/>
    <s v="881.0"/>
    <s v="01:58:25"/>
    <m/>
  </r>
  <r>
    <s v="        &quot;moving_time&quot;: 7105,"/>
    <s v="01:58:25"/>
    <s v=""/>
    <s v=""/>
    <s v=""/>
    <s v="7105"/>
    <n v="25"/>
    <n v="58"/>
    <n v="1"/>
    <s v=""/>
    <x v="0"/>
    <s v=""/>
    <s v=""/>
    <s v=""/>
    <s v=""/>
    <m/>
  </r>
  <r>
    <s v="        &quot;elapsed_time&quot;: 7736,"/>
    <s v=""/>
    <s v=""/>
    <s v=""/>
    <s v=""/>
    <s v=""/>
    <s v=""/>
    <s v=""/>
    <s v=""/>
    <s v=""/>
    <x v="0"/>
    <s v=""/>
    <s v=""/>
    <s v=""/>
    <s v=""/>
    <m/>
  </r>
  <r>
    <s v="        &quot;total_elevation_gain&quot;: 881.0,"/>
    <s v="881.0"/>
    <s v=""/>
    <s v=""/>
    <s v=""/>
    <s v=""/>
    <s v=""/>
    <s v=""/>
    <s v=""/>
    <s v="881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540006901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16388702&quot;,"/>
    <s v=""/>
    <s v=""/>
    <s v=""/>
    <s v=""/>
    <s v=""/>
    <s v=""/>
    <s v=""/>
    <s v=""/>
    <s v=""/>
    <x v="0"/>
    <s v=""/>
    <s v=""/>
    <s v=""/>
    <s v=""/>
    <m/>
  </r>
  <r>
    <s v="        &quot;upload_id&quot;: 3779816926,"/>
    <s v=""/>
    <s v=""/>
    <s v=""/>
    <s v=""/>
    <s v=""/>
    <s v=""/>
    <s v=""/>
    <s v=""/>
    <s v=""/>
    <x v="0"/>
    <s v=""/>
    <s v=""/>
    <s v=""/>
    <s v=""/>
    <m/>
  </r>
  <r>
    <s v="        &quot;start_date&quot;: &quot;2020-05-31T06:46:24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5-31T08:46:24Z&quot;,"/>
    <s v="2020-05-31"/>
    <s v="2020-05-31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432"/>
    <s v=""/>
    <s v=""/>
    <s v=""/>
    <s v=""/>
    <s v=""/>
    <s v=""/>
    <s v=""/>
    <s v=""/>
    <s v=""/>
    <x v="0"/>
    <s v=""/>
    <s v=""/>
    <s v=""/>
    <s v=""/>
    <m/>
  </r>
  <r>
    <n v="10881625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528"/>
    <s v=""/>
    <s v=""/>
    <s v=""/>
    <s v=""/>
    <s v=""/>
    <s v=""/>
    <s v=""/>
    <s v=""/>
    <s v=""/>
    <x v="0"/>
    <s v=""/>
    <s v=""/>
    <s v=""/>
    <s v=""/>
    <m/>
  </r>
  <r>
    <n v="10881698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432,"/>
    <s v=""/>
    <s v=""/>
    <s v=""/>
    <s v=""/>
    <s v=""/>
    <s v=""/>
    <s v=""/>
    <s v=""/>
    <s v=""/>
    <x v="0"/>
    <s v=""/>
    <s v=""/>
    <s v=""/>
    <s v=""/>
    <m/>
  </r>
  <r>
    <s v="        &quot;start_longitude&quot;: 10.881625,"/>
    <s v=""/>
    <s v=""/>
    <s v=""/>
    <s v=""/>
    <s v=""/>
    <s v=""/>
    <s v=""/>
    <s v=""/>
    <s v=""/>
    <x v="0"/>
    <s v=""/>
    <s v=""/>
    <s v=""/>
    <s v=""/>
    <m/>
  </r>
  <r>
    <s v="        &quot;achievement_count&quot;: 3,"/>
    <s v=""/>
    <s v=""/>
    <s v=""/>
    <s v=""/>
    <s v=""/>
    <s v=""/>
    <s v=""/>
    <s v=""/>
    <s v=""/>
    <x v="0"/>
    <s v=""/>
    <s v=""/>
    <s v=""/>
    <s v=""/>
    <m/>
  </r>
  <r>
    <s v="        &quot;kudos_count&quot;: 35,"/>
    <s v=""/>
    <s v=""/>
    <s v=""/>
    <s v=""/>
    <s v=""/>
    <s v=""/>
    <s v=""/>
    <s v=""/>
    <s v=""/>
    <x v="0"/>
    <s v=""/>
    <s v=""/>
    <s v=""/>
    <s v=""/>
    <m/>
  </r>
  <r>
    <s v="        &quot;comment_count&quot;: 2,"/>
    <s v=""/>
    <s v=""/>
    <s v=""/>
    <s v=""/>
    <s v=""/>
    <s v=""/>
    <s v=""/>
    <s v=""/>
    <s v=""/>
    <x v="0"/>
    <s v=""/>
    <s v=""/>
    <s v=""/>
    <s v=""/>
    <m/>
  </r>
  <r>
    <s v="        &quot;athlete_count&quot;: 2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40006901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}x}tGcilaA{AaFkAwAuDQ?uNvf@Q~JaAjFrAxExD|D|AzDhHrAzAph@v[jAbBr@Ej@eG`I{e@p@eBBsBjAaE~AoDvUe^tB{A^eBnFiKrXu_@hI}PjS_t@xEmHEuNbJsFn@eB^iFvLwDxRi@bAsCj@mHfCqF`NsKjW{WpQ}TxO_ZjIkWfJyMzJmNxEsFfCaOp@_ApQqFzJ`@pCoAhDuDrDiF|s@qmBvC_KgEyBmQaDZwDrEwQ\\eDgElAgFqAyKyG_LiLaCoK`A{KBiGmK_CsKc@}Bp@gPXeCqB{B_@yPBuIcBaKmDcSgLbD`GBxAe@pAHcBc@gAmHgFeNkEtNhMwW_KpDlE{^sNmD}D}EiB_Fj@kCkBcAdCcL|G{@MqDoDoANiBfB_Ec@K\\t@~@_AlAyP`FeH`EuIwB_IEuBfAcPbCsKxDyHU_HlCaCHtEjCbArKoA`CmDj@mFtE[lApBbCdKlARfBc@|AkC|@c@~@zCvHQpIcH`@cAz@OtAr@lBtA[v@d@lD`MzEtEkAKqOkJ_KvAsCgA_HD_GmC}Bf@{FdDuAnCZNv@mABf@wBvC|B[Br@mEjB?jKz@bHUfAaBnAZbBN^Mj@Pe@Ys@\\fAaBnDDhBxAb@aAtMeCxG_CgBsBRcC~Ab@d@~@YE`@cCnAiD?u@z@U`BRdAtC`DiBa@m@t@|BtNo@bLJvGnA~@tCXpBjDhC_CjAThCnEzFnEdA~CdGeCZh@LjJ\\zBdLdJ`KnUlE`DvBrC`@rC{@~H}CbBwGuEsOKuFhCmCRcCtBaBNaI{DcGsB_JbHyCf@}BeAqIaJ{I{CuBTuBhDkBp@wJs@}DwAyD?Kh@~CVv@jBwDm@iBjBsCMaHjFcKpBgF_BaEvA_EUzCnBtDHvCdD`D|ArIu@pErAiGGoPdFsG{B{I\\o@b@fIzCbHv@hAxAaAv@wU\\qBtK}EzDmDf@sCoBaDdAoD{EqDW{BPs@dC_BnBlAbAp@vBBfGv@~CeFnHwAx@Ov@zAnApA|CyAjH?fBhEJnCbMdDdAG|DaChGFnBvCv@hA|AfDq@nKNbC`AKtCWi@`A|EpGjFnEnBl@hE`HlGf@dBAhCbD`KG~@iApBoEzEgAvGqCd@fItD?v@kBp@|C`BjAg@|AiCd@cHhBFlC~BbBxD`E|Ax@pIrB|C~B~AB`DfA~Ee@~CK~Gf@tQ}@vMe@bAmAh@{I^iBMlFxBbKfBbImHpCuHR{ExAgHt@Sj@|L]xGt@lKy@hDRrWtBz@bAOnA|A|@~D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79816926&quot;,"/>
    <s v=""/>
    <s v=""/>
    <s v=""/>
    <s v=""/>
    <s v=""/>
    <s v=""/>
    <s v=""/>
    <s v=""/>
    <s v=""/>
    <x v="0"/>
    <s v=""/>
    <s v=""/>
    <s v=""/>
    <s v=""/>
    <m/>
  </r>
  <r>
    <s v="        &quot;average_speed&quot;: 6.671,"/>
    <s v=""/>
    <s v=""/>
    <s v=""/>
    <s v=""/>
    <s v=""/>
    <s v=""/>
    <s v=""/>
    <s v=""/>
    <s v=""/>
    <x v="0"/>
    <s v=""/>
    <s v=""/>
    <s v=""/>
    <s v=""/>
    <m/>
  </r>
  <r>
    <s v="        &quot;max_speed&quot;: 17.0,"/>
    <s v=""/>
    <s v=""/>
    <s v=""/>
    <s v=""/>
    <s v=""/>
    <s v=""/>
    <s v=""/>
    <s v=""/>
    <s v=""/>
    <x v="0"/>
    <s v=""/>
    <s v=""/>
    <s v=""/>
    <s v=""/>
    <m/>
  </r>
  <r>
    <s v="        &quot;average_cadence&quot;: 74.7,"/>
    <s v=""/>
    <s v=""/>
    <s v=""/>
    <s v=""/>
    <s v=""/>
    <s v=""/>
    <s v=""/>
    <s v=""/>
    <s v=""/>
    <x v="0"/>
    <s v=""/>
    <s v=""/>
    <s v=""/>
    <s v=""/>
    <m/>
  </r>
  <r>
    <s v="        &quot;average_temp&quot;: 16,"/>
    <s v=""/>
    <s v=""/>
    <s v=""/>
    <s v=""/>
    <s v=""/>
    <s v=""/>
    <s v=""/>
    <s v=""/>
    <s v=""/>
    <x v="0"/>
    <s v=""/>
    <s v=""/>
    <s v=""/>
    <s v=""/>
    <m/>
  </r>
  <r>
    <s v="        &quot;average_watts&quot;: 154.9,"/>
    <s v=""/>
    <s v=""/>
    <s v=""/>
    <s v=""/>
    <s v=""/>
    <s v=""/>
    <s v=""/>
    <s v=""/>
    <s v=""/>
    <x v="0"/>
    <s v=""/>
    <s v=""/>
    <s v=""/>
    <s v=""/>
    <m/>
  </r>
  <r>
    <s v="        &quot;weighted_average_watts&quot;: 178,"/>
    <s v=""/>
    <s v=""/>
    <s v=""/>
    <s v=""/>
    <s v=""/>
    <s v=""/>
    <s v=""/>
    <s v=""/>
    <s v=""/>
    <x v="0"/>
    <s v=""/>
    <s v=""/>
    <s v=""/>
    <s v=""/>
    <m/>
  </r>
  <r>
    <s v="        &quot;kilojoules&quot;: 1100.6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32.4,"/>
    <s v=""/>
    <s v=""/>
    <s v=""/>
    <s v=""/>
    <s v=""/>
    <s v=""/>
    <s v=""/>
    <s v=""/>
    <s v=""/>
    <x v="0"/>
    <s v=""/>
    <s v=""/>
    <s v=""/>
    <s v=""/>
    <m/>
  </r>
  <r>
    <s v="        &quot;max_heartrate&quot;: 161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488,"/>
    <s v=""/>
    <s v=""/>
    <s v=""/>
    <s v=""/>
    <s v=""/>
    <s v=""/>
    <s v=""/>
    <s v=""/>
    <s v=""/>
    <x v="0"/>
    <s v=""/>
    <s v=""/>
    <s v=""/>
    <s v=""/>
    <m/>
  </r>
  <r>
    <s v="        &quot;elev_high&quot;: 537.8,"/>
    <s v=""/>
    <s v=""/>
    <s v=""/>
    <s v=""/>
    <s v=""/>
    <s v=""/>
    <s v=""/>
    <s v=""/>
    <s v=""/>
    <x v="0"/>
    <s v=""/>
    <s v=""/>
    <s v=""/>
    <s v=""/>
    <m/>
  </r>
  <r>
    <s v="        &quot;elev_low&quot;: 76.6,"/>
    <s v=""/>
    <s v=""/>
    <s v=""/>
    <s v=""/>
    <s v=""/>
    <s v=""/>
    <s v=""/>
    <s v=""/>
    <s v=""/>
    <x v="0"/>
    <s v=""/>
    <s v=""/>
    <s v=""/>
    <s v=""/>
    <m/>
  </r>
  <r>
    <s v="        &quot;pr_count&quot;: 0,"/>
    <s v=""/>
    <s v=""/>
    <s v=""/>
    <s v=""/>
    <s v=""/>
    <s v=""/>
    <s v=""/>
    <s v=""/>
    <s v=""/>
    <x v="0"/>
    <s v=""/>
    <s v=""/>
    <s v=""/>
    <s v=""/>
    <m/>
  </r>
  <r>
    <s v="        &quot;total_photo_count&quot;: 1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64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Paura e delirio&quot;,"/>
    <s v=""/>
    <s v=""/>
    <s v=""/>
    <s v=""/>
    <s v=""/>
    <s v=""/>
    <s v=""/>
    <s v=""/>
    <s v=""/>
    <x v="0"/>
    <s v=""/>
    <s v=""/>
    <s v=""/>
    <s v=""/>
    <m/>
  </r>
  <r>
    <s v="        &quot;distance&quot;: 115523.0,"/>
    <s v="115523.0"/>
    <s v=""/>
    <s v=""/>
    <s v="115523.0"/>
    <s v=""/>
    <s v=""/>
    <s v=""/>
    <s v=""/>
    <s v=""/>
    <x v="17"/>
    <s v="Ride"/>
    <s v="115523.0"/>
    <s v="2289.0"/>
    <s v="04:23:56"/>
    <m/>
  </r>
  <r>
    <s v="        &quot;moving_time&quot;: 15836,"/>
    <s v="04:23:56"/>
    <s v=""/>
    <s v=""/>
    <s v=""/>
    <s v="15836"/>
    <n v="56"/>
    <n v="23"/>
    <n v="4"/>
    <s v=""/>
    <x v="0"/>
    <s v=""/>
    <s v=""/>
    <s v=""/>
    <s v=""/>
    <m/>
  </r>
  <r>
    <s v="        &quot;elapsed_time&quot;: 17609,"/>
    <s v=""/>
    <s v=""/>
    <s v=""/>
    <s v=""/>
    <s v=""/>
    <s v=""/>
    <s v=""/>
    <s v=""/>
    <s v=""/>
    <x v="0"/>
    <s v=""/>
    <s v=""/>
    <s v=""/>
    <s v=""/>
    <m/>
  </r>
  <r>
    <s v="        &quot;total_elevation_gain&quot;: 2289.0,"/>
    <s v="2289.0"/>
    <s v=""/>
    <s v=""/>
    <s v=""/>
    <s v=""/>
    <s v=""/>
    <s v=""/>
    <s v=""/>
    <s v="2289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534961953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11552729&quot;,"/>
    <s v=""/>
    <s v=""/>
    <s v=""/>
    <s v=""/>
    <s v=""/>
    <s v=""/>
    <s v=""/>
    <s v=""/>
    <s v=""/>
    <x v="0"/>
    <s v=""/>
    <s v=""/>
    <s v=""/>
    <s v=""/>
    <m/>
  </r>
  <r>
    <s v="        &quot;upload_id&quot;: 3774440190,"/>
    <s v=""/>
    <s v=""/>
    <s v=""/>
    <s v=""/>
    <s v=""/>
    <s v=""/>
    <s v=""/>
    <s v=""/>
    <s v=""/>
    <x v="0"/>
    <s v=""/>
    <s v=""/>
    <s v=""/>
    <s v=""/>
    <m/>
  </r>
  <r>
    <s v="        &quot;start_date&quot;: &quot;2020-05-30T05:45:01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5-30T07:45:01Z&quot;,"/>
    <s v="2020-05-30"/>
    <s v="2020-05-30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324"/>
    <s v=""/>
    <s v=""/>
    <s v=""/>
    <s v=""/>
    <s v=""/>
    <s v=""/>
    <s v=""/>
    <s v=""/>
    <s v=""/>
    <x v="0"/>
    <s v=""/>
    <s v=""/>
    <s v=""/>
    <s v=""/>
    <m/>
  </r>
  <r>
    <n v="10881675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497"/>
    <s v=""/>
    <s v=""/>
    <s v=""/>
    <s v=""/>
    <s v=""/>
    <s v=""/>
    <s v=""/>
    <s v=""/>
    <s v=""/>
    <x v="0"/>
    <s v=""/>
    <s v=""/>
    <s v=""/>
    <s v=""/>
    <m/>
  </r>
  <r>
    <n v="10881695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324,"/>
    <s v=""/>
    <s v=""/>
    <s v=""/>
    <s v=""/>
    <s v=""/>
    <s v=""/>
    <s v=""/>
    <s v=""/>
    <s v=""/>
    <x v="0"/>
    <s v=""/>
    <s v=""/>
    <s v=""/>
    <s v=""/>
    <m/>
  </r>
  <r>
    <s v="        &quot;start_longitude&quot;: 10.881675,"/>
    <s v=""/>
    <s v=""/>
    <s v=""/>
    <s v=""/>
    <s v=""/>
    <s v=""/>
    <s v=""/>
    <s v=""/>
    <s v=""/>
    <x v="0"/>
    <s v=""/>
    <s v=""/>
    <s v=""/>
    <s v=""/>
    <m/>
  </r>
  <r>
    <s v="        &quot;achievement_count&quot;: 13,"/>
    <s v=""/>
    <s v=""/>
    <s v=""/>
    <s v=""/>
    <s v=""/>
    <s v=""/>
    <s v=""/>
    <s v=""/>
    <s v=""/>
    <x v="0"/>
    <s v=""/>
    <s v=""/>
    <s v=""/>
    <s v=""/>
    <m/>
  </r>
  <r>
    <s v="        &quot;kudos_count&quot;: 48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2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34961953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gx}tGmilaAcDuHaEMA{Mls@gAxYhV|l@~^tMoz@niA{iBbZa}@GaOzI_FhBcJ|_@sE|EuStx@uy@|Zos@f\\ud@nCv@`MkPnLk@|XdNlRvd@lKj@xH_HhDim@vGiXlJsfBhE_VlQ_e@vGyHdUsFxZ`BdKcHtDaJAsJqGkL_\\cUwMoCkHgXfAi[wDsDfECcH{BpEFcNgQ`DEwQmDnC_Mrp@eAm@uCzJsE[pIfLtFbI{d@hM~Bv[irCz^mhC|JyScDwLrVehBbN}j@aC{Wn@mQe}@_f@_p@|Aat@gLbAeZ}GgWpIn@J{ElHnIwBmOyPoQgD{L{ZaJcRaSuFvA{O}GkBsOpBqIwRoDgHzGu}@z@y[dOaU{D_JrFqa@jEwEeIX_KfIaEpGwX}AiBg@vG_KdI`GuLeGuSnFeAkKmAgArG{@mGhBmIiGhAbIgc@a`@c@oUiGi_@f@}`@rUm^VqT`Gi\\rTgf@}A{RhV_UrOdBlMyBzDqPP_CjHqIzDn@bO}DdGac@`N_ErTmR{FoSlPiRgL_A|RmDm@}B{HkG@iErNsBkDnGuNhD[uYaAqd@_X_e@de@e_@jBeq@|Oa@~NiNdWq@lMcEtDeAnKxFjFlGjMq@bNdPdY~BxImApEhN|MHxLbDgMYpp@mIh`@jLoToFja@^tH|Q~MhNfAhJtXcI~EiHmCGbTeKtZ{KfEqAdEjCzEiMpSd[mS`M_@dDnXpGrLjTtFbHiC~D|JrJPzHxQlQuf@zX`Tn^oF|JtC`QrRaAhDqEpBna@`RnFtY`KvGoD`RrJfJ|XxIpHzXj^xe@`@bGsKzAcMlGoNwHwDbO_MlJqUJqBzDjAnHk|Ahx@eaBnUkk@_DaHtCiGjNeLpIkeAtT{JlF}FfTqGG|ClH}BzPkIfMuNbGsQhSoi@jWqRrFoPpAl[mK{@_OlHdB`AeH`GiDcOmSnZuP}c@jG_H~IaQ|AkG~Ji\\jGqLfJgArLoUj@lM|ThA`OmJbDaLjKcSIdLrJfCvQoDtOpE`YUvHmN`TpSjEoB`ReGrKhIdVbNzFjA`H~R~NnZ|J|K|PnT~e@rYtEjEj_@lCyKkC{WoF_NnDoFrDl@fHcMhF|L_AhHyEhCTnD|GtDdNcBdB|TzFdBJgDzAnDbKkFzKaMaJaDiChI~C_IpGbDrPuFjKpGg@nLz@jKhNt@dBbIaFlP{FfCgB~KhTeAwAtKhDfDrJ_DzD`Cti@iRdVwWfDElCrF`NgC|IbGzHcAW~MhFkHhXdDnZnJrYjUtVp@v]lXvf@dKrSrQfd@NXjK|Db@nC|G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74440190&quot;,"/>
    <s v=""/>
    <s v=""/>
    <s v=""/>
    <s v=""/>
    <s v=""/>
    <s v=""/>
    <s v=""/>
    <s v=""/>
    <s v=""/>
    <x v="0"/>
    <s v=""/>
    <s v=""/>
    <s v=""/>
    <s v=""/>
    <m/>
  </r>
  <r>
    <s v="        &quot;average_speed&quot;: 7.295,"/>
    <s v=""/>
    <s v=""/>
    <s v=""/>
    <s v=""/>
    <s v=""/>
    <s v=""/>
    <s v=""/>
    <s v=""/>
    <s v=""/>
    <x v="0"/>
    <s v=""/>
    <s v=""/>
    <s v=""/>
    <s v=""/>
    <m/>
  </r>
  <r>
    <s v="        &quot;max_speed&quot;: 21.3,"/>
    <s v=""/>
    <s v=""/>
    <s v=""/>
    <s v=""/>
    <s v=""/>
    <s v=""/>
    <s v=""/>
    <s v=""/>
    <s v=""/>
    <x v="0"/>
    <s v=""/>
    <s v=""/>
    <s v=""/>
    <s v=""/>
    <m/>
  </r>
  <r>
    <s v="        &quot;average_cadence&quot;: 74.9,"/>
    <s v=""/>
    <s v=""/>
    <s v=""/>
    <s v=""/>
    <s v=""/>
    <s v=""/>
    <s v=""/>
    <s v=""/>
    <s v=""/>
    <x v="0"/>
    <s v=""/>
    <s v=""/>
    <s v=""/>
    <s v=""/>
    <m/>
  </r>
  <r>
    <s v="        &quot;average_temp&quot;: 16,"/>
    <s v=""/>
    <s v=""/>
    <s v=""/>
    <s v=""/>
    <s v=""/>
    <s v=""/>
    <s v=""/>
    <s v=""/>
    <s v=""/>
    <x v="0"/>
    <s v=""/>
    <s v=""/>
    <s v=""/>
    <s v=""/>
    <m/>
  </r>
  <r>
    <s v="        &quot;average_watts&quot;: 174.1,"/>
    <s v=""/>
    <s v=""/>
    <s v=""/>
    <s v=""/>
    <s v=""/>
    <s v=""/>
    <s v=""/>
    <s v=""/>
    <s v=""/>
    <x v="0"/>
    <s v=""/>
    <s v=""/>
    <s v=""/>
    <s v=""/>
    <m/>
  </r>
  <r>
    <s v="        &quot;weighted_average_watts&quot;: 206,"/>
    <s v=""/>
    <s v=""/>
    <s v=""/>
    <s v=""/>
    <s v=""/>
    <s v=""/>
    <s v=""/>
    <s v=""/>
    <s v=""/>
    <x v="0"/>
    <s v=""/>
    <s v=""/>
    <s v=""/>
    <s v=""/>
    <m/>
  </r>
  <r>
    <s v="        &quot;kilojoules&quot;: 2757.7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48.2,"/>
    <s v=""/>
    <s v=""/>
    <s v=""/>
    <s v=""/>
    <s v=""/>
    <s v=""/>
    <s v=""/>
    <s v=""/>
    <s v=""/>
    <x v="0"/>
    <s v=""/>
    <s v=""/>
    <s v=""/>
    <s v=""/>
    <m/>
  </r>
  <r>
    <s v="        &quot;max_heartrate&quot;: 186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584,"/>
    <s v=""/>
    <s v=""/>
    <s v=""/>
    <s v=""/>
    <s v=""/>
    <s v=""/>
    <s v=""/>
    <s v=""/>
    <s v=""/>
    <x v="0"/>
    <s v=""/>
    <s v=""/>
    <s v=""/>
    <s v=""/>
    <m/>
  </r>
  <r>
    <s v="        &quot;elev_high&quot;: 1029.4,"/>
    <s v=""/>
    <s v=""/>
    <s v=""/>
    <s v=""/>
    <s v=""/>
    <s v=""/>
    <s v=""/>
    <s v=""/>
    <s v=""/>
    <x v="0"/>
    <s v=""/>
    <s v=""/>
    <s v=""/>
    <s v=""/>
    <m/>
  </r>
  <r>
    <s v="        &quot;elev_low&quot;: 47.2,"/>
    <s v=""/>
    <s v=""/>
    <s v=""/>
    <s v=""/>
    <s v=""/>
    <s v=""/>
    <s v=""/>
    <s v=""/>
    <s v=""/>
    <x v="0"/>
    <s v=""/>
    <s v=""/>
    <s v=""/>
    <s v=""/>
    <m/>
  </r>
  <r>
    <s v="        &quot;pr_count&quot;: 6,"/>
    <s v=""/>
    <s v=""/>
    <s v=""/>
    <s v=""/>
    <s v=""/>
    <s v=""/>
    <s v=""/>
    <s v=""/>
    <s v=""/>
    <x v="0"/>
    <s v=""/>
    <s v=""/>
    <s v=""/>
    <s v=""/>
    <m/>
  </r>
  <r>
    <s v="        &quot;total_photo_count&quot;: 4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294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Prima, durante e dopo la pioggerella 🐡&quot;,"/>
    <s v=""/>
    <s v=""/>
    <s v=""/>
    <s v=""/>
    <s v=""/>
    <s v=""/>
    <s v=""/>
    <s v=""/>
    <s v=""/>
    <x v="0"/>
    <s v=""/>
    <s v=""/>
    <s v=""/>
    <s v=""/>
    <m/>
  </r>
  <r>
    <s v="        &quot;distance&quot;: 26020.7,"/>
    <s v="26020.7"/>
    <s v=""/>
    <s v=""/>
    <s v="26020.7"/>
    <s v=""/>
    <s v=""/>
    <s v=""/>
    <s v=""/>
    <s v=""/>
    <x v="18"/>
    <s v="Run"/>
    <s v="26020.7"/>
    <s v="233.2"/>
    <s v="02:01:59"/>
    <m/>
  </r>
  <r>
    <s v="        &quot;moving_time&quot;: 7319,"/>
    <s v="02:01:59"/>
    <s v=""/>
    <s v=""/>
    <s v=""/>
    <s v="7319"/>
    <n v="59"/>
    <n v="1"/>
    <n v="2"/>
    <s v=""/>
    <x v="0"/>
    <s v=""/>
    <s v=""/>
    <s v=""/>
    <s v=""/>
    <m/>
  </r>
  <r>
    <s v="        &quot;elapsed_time&quot;: 7334,"/>
    <s v=""/>
    <s v=""/>
    <s v=""/>
    <s v=""/>
    <s v=""/>
    <s v=""/>
    <s v=""/>
    <s v=""/>
    <s v=""/>
    <x v="0"/>
    <s v=""/>
    <s v=""/>
    <s v=""/>
    <s v=""/>
    <m/>
  </r>
  <r>
    <s v="        &quot;total_elevation_gain&quot;: 233.2,"/>
    <s v="233.2"/>
    <s v=""/>
    <s v=""/>
    <s v=""/>
    <s v=""/>
    <s v=""/>
    <s v=""/>
    <s v=""/>
    <s v="233.2"/>
    <x v="0"/>
    <s v=""/>
    <s v=""/>
    <s v=""/>
    <s v=""/>
    <m/>
  </r>
  <r>
    <s v="        &quot;type&quot;: &quot;Run&quot;,"/>
    <s v="Run"/>
    <s v=""/>
    <s v="Run"/>
    <s v=""/>
    <s v=""/>
    <s v=""/>
    <s v=""/>
    <s v=""/>
    <s v=""/>
    <x v="0"/>
    <s v=""/>
    <s v=""/>
    <s v=""/>
    <s v=""/>
    <m/>
  </r>
  <r>
    <s v="        &quot;workout_type&quot;: 0,"/>
    <s v=""/>
    <s v=""/>
    <s v=""/>
    <s v=""/>
    <s v=""/>
    <s v=""/>
    <s v=""/>
    <s v=""/>
    <s v=""/>
    <x v="0"/>
    <s v=""/>
    <s v=""/>
    <s v=""/>
    <s v=""/>
    <m/>
  </r>
  <r>
    <s v="        &quot;id&quot;: 3529285663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06013002&quot;,"/>
    <s v=""/>
    <s v=""/>
    <s v=""/>
    <s v=""/>
    <s v=""/>
    <s v=""/>
    <s v=""/>
    <s v=""/>
    <s v=""/>
    <x v="0"/>
    <s v=""/>
    <s v=""/>
    <s v=""/>
    <s v=""/>
    <m/>
  </r>
  <r>
    <s v="        &quot;upload_id&quot;: 3768463638,"/>
    <s v=""/>
    <s v=""/>
    <s v=""/>
    <s v=""/>
    <s v=""/>
    <s v=""/>
    <s v=""/>
    <s v=""/>
    <s v=""/>
    <x v="0"/>
    <s v=""/>
    <s v=""/>
    <s v=""/>
    <s v=""/>
    <m/>
  </r>
  <r>
    <s v="        &quot;start_date&quot;: &quot;2020-05-29T04:51:42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5-29T06:51:42Z&quot;,"/>
    <s v="2020-05-29"/>
    <s v="2020-05-29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251"/>
    <s v=""/>
    <s v=""/>
    <s v=""/>
    <s v=""/>
    <s v=""/>
    <s v=""/>
    <s v=""/>
    <s v=""/>
    <s v=""/>
    <x v="0"/>
    <s v=""/>
    <s v=""/>
    <s v=""/>
    <s v=""/>
    <m/>
  </r>
  <r>
    <n v="10881641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242"/>
    <s v=""/>
    <s v=""/>
    <s v=""/>
    <s v=""/>
    <s v=""/>
    <s v=""/>
    <s v=""/>
    <s v=""/>
    <s v=""/>
    <x v="0"/>
    <s v=""/>
    <s v=""/>
    <s v=""/>
    <s v=""/>
    <m/>
  </r>
  <r>
    <n v="10881443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251,"/>
    <s v=""/>
    <s v=""/>
    <s v=""/>
    <s v=""/>
    <s v=""/>
    <s v=""/>
    <s v=""/>
    <s v=""/>
    <s v=""/>
    <x v="0"/>
    <s v=""/>
    <s v=""/>
    <s v=""/>
    <s v=""/>
    <m/>
  </r>
  <r>
    <s v="        &quot;start_longitude&quot;: 10.881641,"/>
    <s v=""/>
    <s v=""/>
    <s v=""/>
    <s v=""/>
    <s v=""/>
    <s v=""/>
    <s v=""/>
    <s v=""/>
    <s v=""/>
    <x v="0"/>
    <s v=""/>
    <s v=""/>
    <s v=""/>
    <s v=""/>
    <m/>
  </r>
  <r>
    <s v="        &quot;achievement_count&quot;: 7,"/>
    <s v=""/>
    <s v=""/>
    <s v=""/>
    <s v=""/>
    <s v=""/>
    <s v=""/>
    <s v=""/>
    <s v=""/>
    <s v=""/>
    <x v="0"/>
    <s v=""/>
    <s v=""/>
    <s v=""/>
    <s v=""/>
    <m/>
  </r>
  <r>
    <s v="        &quot;kudos_count&quot;: 36,"/>
    <s v=""/>
    <s v=""/>
    <s v=""/>
    <s v=""/>
    <s v=""/>
    <s v=""/>
    <s v=""/>
    <s v=""/>
    <s v=""/>
    <x v="0"/>
    <s v=""/>
    <s v=""/>
    <s v=""/>
    <s v=""/>
    <m/>
  </r>
  <r>
    <s v="        &quot;comment_count&quot;: 4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29285663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yw}tGgilaA_@McAqDiA_AWy@nB{Dd@gFvCH^}@e@qEp@}Ey@aI?mAxNwCtBSbRWbDZlGJl@WzByAnBqFzB`@x@h@h@OfAsD^]jCQ`CaA~ANlBOpELxCSZy@g@cENkCx@Of@aCHyB`AkA`BqDd@Sp@LPz@bBpAr@zB`AlAhBn@pC?`M{NhImIr@sA~AaF|@EjAXZp@tAfHr@rAdHjGfAvB\\nAnJdIvAdEn@vGr@fE?`Ao@nEZbEDdCa@hHNjAVr@|@z@lAzBgA`EeDdIkKrYXXzEdAlFxBdAjAp@pAPt@Cr@qAnD_FfVk@l@W~@yAjJ{@xCoBpJqDfRuCjMc@hDY~OU|DDn@T\\vDjEbFlH^tAt@pFXr@j@`@hK~CP|B`@hB|@vC`AhBdAzCvBnE`AlAvA`Ai@`ISj@_E]h@pAT`Aj@rFLrD}@tQ{@hH{@pCWZg@C}Ds@oAjJ_@lAqAMkCeAc@?oDtAwJJwE_BcAyAUXc@hBkBvA{@fBaEvMgBhB_BLwEgBqG}DmAsCCqCY?s@m@}Gg@YBg@c@oCoEeF_FoAaBe@eAfFyB`Ee@j@i@Di@S}F@gCbBgGZ{DtAsF`EoXPuBDuEEsBq@cDm@wEOmEBmBVmBPaEQu@c@g@uDgDmF_CRoCC{GXwFFoLjBe@h@FxAp@`BhB~EtDvKrAhDpA|I|GpC`ClEtB`B|AZSX{A\\cQZqC~Ha`@h@_AfAcH`BmGpA_JPo@d@m@~EkV~@}BJq@_@iCmAwA_DwAyH{B[g@tEmMvJqVd@_BAw@kAkAwA_C]u@kBuBwAs@aE}@yF`AwBhBi@Xc@AWd@gErCuA`BmA|@OEo@oAi@QKyAOOuI@gCkCw@[sA|@wAlCu@dBqGcAkCuA}B]sF{DsCqC}CuAOgA|@_Gp@cB`AcAM_@gAg@sBImAiA}AI{D}AaETa@L[b@s@vCi@b@iAw@eA[k@Hg@lBq@xA}ChC[H_ECcHg@_I^oGCgKhC}Ej@aD|AeCh@uAr@Kd@BzCKl@e@j@GlEWtBBj@SRf@^?z@NTQfEFVO~Aj@b@dB^T[L?lAbAVd@t@hDp@v@LI`BsD|BjB`@Bb@u@Ws@}B}BoAgBuDgCk@rBg@t@AVxAzBp@hDhB|Bg@k@gAeBy@iDgAqAFO`Aj@`@vA@|AtAlB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68463638&quot;,"/>
    <s v=""/>
    <s v=""/>
    <s v=""/>
    <s v=""/>
    <s v=""/>
    <s v=""/>
    <s v=""/>
    <s v=""/>
    <s v=""/>
    <x v="0"/>
    <s v=""/>
    <s v=""/>
    <s v=""/>
    <s v=""/>
    <m/>
  </r>
  <r>
    <s v="        &quot;average_speed&quot;: 3.555,"/>
    <s v=""/>
    <s v=""/>
    <s v=""/>
    <s v=""/>
    <s v=""/>
    <s v=""/>
    <s v=""/>
    <s v=""/>
    <s v=""/>
    <x v="0"/>
    <s v=""/>
    <s v=""/>
    <s v=""/>
    <s v=""/>
    <m/>
  </r>
  <r>
    <s v="        &quot;max_speed&quot;: 6.3,"/>
    <s v=""/>
    <s v=""/>
    <s v=""/>
    <s v=""/>
    <s v=""/>
    <s v=""/>
    <s v=""/>
    <s v=""/>
    <s v=""/>
    <x v="0"/>
    <s v=""/>
    <s v=""/>
    <s v=""/>
    <s v=""/>
    <m/>
  </r>
  <r>
    <s v="        &quot;average_temp&quot;: 14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57.5,"/>
    <s v=""/>
    <s v=""/>
    <s v=""/>
    <s v=""/>
    <s v=""/>
    <s v=""/>
    <s v=""/>
    <s v=""/>
    <s v=""/>
    <x v="0"/>
    <s v=""/>
    <s v=""/>
    <s v=""/>
    <s v=""/>
    <m/>
  </r>
  <r>
    <s v="        &quot;max_heartrate&quot;: 182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elev_high&quot;: 223.2,"/>
    <s v=""/>
    <s v=""/>
    <s v=""/>
    <s v=""/>
    <s v=""/>
    <s v=""/>
    <s v=""/>
    <s v=""/>
    <s v=""/>
    <x v="0"/>
    <s v=""/>
    <s v=""/>
    <s v=""/>
    <s v=""/>
    <m/>
  </r>
  <r>
    <s v="        &quot;elev_low&quot;: 128.2,"/>
    <s v=""/>
    <s v=""/>
    <s v=""/>
    <s v=""/>
    <s v=""/>
    <s v=""/>
    <s v=""/>
    <s v=""/>
    <s v=""/>
    <x v="0"/>
    <s v=""/>
    <s v=""/>
    <s v=""/>
    <s v=""/>
    <m/>
  </r>
  <r>
    <s v="        &quot;pr_count&quot;: 5,"/>
    <s v=""/>
    <s v=""/>
    <s v=""/>
    <s v=""/>
    <s v=""/>
    <s v=""/>
    <s v=""/>
    <s v=""/>
    <s v=""/>
    <x v="0"/>
    <s v=""/>
    <s v=""/>
    <s v=""/>
    <s v=""/>
    <m/>
  </r>
  <r>
    <s v="        &quot;total_photo_count&quot;: 4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185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Sono ciccione 🐷&quot;,"/>
    <s v=""/>
    <s v=""/>
    <s v=""/>
    <s v=""/>
    <s v=""/>
    <s v=""/>
    <s v=""/>
    <s v=""/>
    <s v=""/>
    <x v="0"/>
    <s v=""/>
    <s v=""/>
    <s v=""/>
    <s v=""/>
    <m/>
  </r>
  <r>
    <s v="        &quot;distance&quot;: 44282.9,"/>
    <s v="44282.9"/>
    <s v=""/>
    <s v=""/>
    <s v="44282.9"/>
    <s v=""/>
    <s v=""/>
    <s v=""/>
    <s v=""/>
    <s v=""/>
    <x v="19"/>
    <s v="Ride"/>
    <s v="44282.9"/>
    <s v="547.0"/>
    <s v="01:41:03"/>
    <m/>
  </r>
  <r>
    <s v="        &quot;moving_time&quot;: 6063,"/>
    <s v="01:41:03"/>
    <s v=""/>
    <s v=""/>
    <s v=""/>
    <s v="6063"/>
    <n v="3"/>
    <n v="41"/>
    <n v="1"/>
    <s v=""/>
    <x v="0"/>
    <s v=""/>
    <s v=""/>
    <s v=""/>
    <s v=""/>
    <m/>
  </r>
  <r>
    <s v="        &quot;elapsed_time&quot;: 6098,"/>
    <s v=""/>
    <s v=""/>
    <s v=""/>
    <s v=""/>
    <s v=""/>
    <s v=""/>
    <s v=""/>
    <s v=""/>
    <s v=""/>
    <x v="0"/>
    <s v=""/>
    <s v=""/>
    <s v=""/>
    <s v=""/>
    <m/>
  </r>
  <r>
    <s v="        &quot;total_elevation_gain&quot;: 547.0,"/>
    <s v="547.0"/>
    <s v=""/>
    <s v=""/>
    <s v=""/>
    <s v=""/>
    <s v=""/>
    <s v=""/>
    <s v=""/>
    <s v="547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523855915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5000893661&quot;,"/>
    <s v=""/>
    <s v=""/>
    <s v=""/>
    <s v=""/>
    <s v=""/>
    <s v=""/>
    <s v=""/>
    <s v=""/>
    <s v=""/>
    <x v="0"/>
    <s v=""/>
    <s v=""/>
    <s v=""/>
    <s v=""/>
    <m/>
  </r>
  <r>
    <s v="        &quot;upload_id&quot;: 3762777188,"/>
    <s v=""/>
    <s v=""/>
    <s v=""/>
    <s v=""/>
    <s v=""/>
    <s v=""/>
    <s v=""/>
    <s v=""/>
    <s v=""/>
    <x v="0"/>
    <s v=""/>
    <s v=""/>
    <s v=""/>
    <s v=""/>
    <m/>
  </r>
  <r>
    <s v="        &quot;start_date&quot;: &quot;2020-05-28T04:49:05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5-28T06:49:05Z&quot;,"/>
    <s v="2020-05-28"/>
    <s v="2020-05-28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668"/>
    <s v=""/>
    <s v=""/>
    <s v=""/>
    <s v=""/>
    <s v=""/>
    <s v=""/>
    <s v=""/>
    <s v=""/>
    <s v=""/>
    <x v="0"/>
    <s v=""/>
    <s v=""/>
    <s v=""/>
    <s v=""/>
    <m/>
  </r>
  <r>
    <n v="10882037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514"/>
    <s v=""/>
    <s v=""/>
    <s v=""/>
    <s v=""/>
    <s v=""/>
    <s v=""/>
    <s v=""/>
    <s v=""/>
    <s v=""/>
    <x v="0"/>
    <s v=""/>
    <s v=""/>
    <s v=""/>
    <s v=""/>
    <m/>
  </r>
  <r>
    <n v="10881678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668,"/>
    <s v=""/>
    <s v=""/>
    <s v=""/>
    <s v=""/>
    <s v=""/>
    <s v=""/>
    <s v=""/>
    <s v=""/>
    <s v=""/>
    <x v="0"/>
    <s v=""/>
    <s v=""/>
    <s v=""/>
    <s v=""/>
    <m/>
  </r>
  <r>
    <s v="        &quot;start_longitude&quot;: 10.882037,"/>
    <s v=""/>
    <s v=""/>
    <s v=""/>
    <s v=""/>
    <s v=""/>
    <s v=""/>
    <s v=""/>
    <s v=""/>
    <s v=""/>
    <x v="0"/>
    <s v=""/>
    <s v=""/>
    <s v=""/>
    <s v=""/>
    <m/>
  </r>
  <r>
    <s v="        &quot;achievement_count&quot;: 4,"/>
    <s v=""/>
    <s v=""/>
    <s v=""/>
    <s v=""/>
    <s v=""/>
    <s v=""/>
    <s v=""/>
    <s v=""/>
    <s v=""/>
    <x v="0"/>
    <s v=""/>
    <s v=""/>
    <s v=""/>
    <s v=""/>
    <m/>
  </r>
  <r>
    <s v="        &quot;kudos_count&quot;: 35,"/>
    <s v=""/>
    <s v=""/>
    <s v=""/>
    <s v=""/>
    <s v=""/>
    <s v=""/>
    <s v=""/>
    <s v=""/>
    <s v=""/>
    <x v="0"/>
    <s v=""/>
    <s v=""/>
    <s v=""/>
    <s v=""/>
    <m/>
  </r>
  <r>
    <s v="        &quot;comment_count&quot;: 2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23855915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kz}tGuklaA{@gDqAsAu@d@sBe@EeLP}@lf@C`GkAvDXdDbAzEzDjEdB|@hArBzE~@fAxh@n[nAlB@lBqApH[|DCxGhDpf@bFlYTrIm@fQtDva@kBnxA{@tPc@pBb@zEdAfCpMbHbBbDn@jE^r[kBtR@jJS`Ai@n@yBh@}HRaP`BcO[WPCd@t@vCdRpg@`HpZ?`C{@nGeBxHErAkAlBQdBvXtF~HB?ZsCnEcD`Ig@h@V`@xFnBLrAWV{K{@cDb@{@a@uAP{E|CiCdCwNbDw@n@uDvGgBvB_FdDiC|EeAjAyHjCgN~HqHvG_FnGwFvKuCpCq@hCh@|BxCRXp@Tr_@tCpOhEpN@t@gIx@oBlAuAOuCaBkGiGeC}AId@dA~CMz@uDT_F|ByEv@oBnAiCYD`A`CfANtAsFrLkDKiBy@sC|As@nA[jBg@n@mAb@}Hd@sDzBc@x@e@dErDlDTjBlEdIQlCTxBObEN~Ho@~Do@lBi@p@iAT[bBeL~BsNcAuFaC_EiEc@wA[aDoEeOwIkPyBmQA_KbEkKfN}VjLye@pH{KlEkD~G`@`FzCjQbI|JfLxC`BvBDtCcAjAAjCkBt@ItMhDvKG|Bb@W{Em@uYsC_@k@qAA{@nAyC~CaDfE}I~FqHpFyEbOyIvHmCrAyAjC}E~EaDzFeJhAeAvMuChCyBpHgEpIAfIp@ZCNg@WiAmFgB_@m@jEqJnCsE?[qIGoXwFv@gCtAqBbCyRd@kAlGV|HxDzD_@dAwA}BcJN{WeCcm@OmGFcHdA_H^mGe@a^m@aD@eBOe@sB_@eKaFwAiBc@eChAqWh@uB]oB?uF~AqjAuDya@h@_OOwJy@aHoDeRuBcYCsFm@eDImCh@}ItAwHr@aBb@cGlIgg@`@y@?cCzAmEdCuEc@GgDdIk@d@{JyCiCc@cKiImDeBCqAz@eGd@gA`A}@?u@yDw@sDeAkE}AeE\\]b@u@zCk@d@cCmAgAEaBrEcDbCkKc@mSFiRhDqDwRm@iG^yLr@uBREIx@Ph@|ArBjGrD`ALJ]w@gB\\uB@cDjA{ARaBbFTpAa@rEr@tAgAdDeAj@eBcBqAzA`A]|A}DzAqAbAaEm@iB`@kE[e@tBeAzACpDUtAv@jBO\\oIiE}AqBEcBQ@k@dBc@vLlBxOpAhGJpBuD|BcFhABlEu@bB^rWGzERz@nIjIzFdDhAtALKx@gEg@cCGwEg@gA{FuGuCwAeBhDdB|BdAbE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62777188&quot;,"/>
    <s v=""/>
    <s v=""/>
    <s v=""/>
    <s v=""/>
    <s v=""/>
    <s v=""/>
    <s v=""/>
    <s v=""/>
    <s v=""/>
    <x v="0"/>
    <s v=""/>
    <s v=""/>
    <s v=""/>
    <s v=""/>
    <m/>
  </r>
  <r>
    <s v="        &quot;average_speed&quot;: 7.304,"/>
    <s v=""/>
    <s v=""/>
    <s v=""/>
    <s v=""/>
    <s v=""/>
    <s v=""/>
    <s v=""/>
    <s v=""/>
    <s v=""/>
    <x v="0"/>
    <s v=""/>
    <s v=""/>
    <s v=""/>
    <s v=""/>
    <m/>
  </r>
  <r>
    <s v="        &quot;max_speed&quot;: 15.2,"/>
    <s v=""/>
    <s v=""/>
    <s v=""/>
    <s v=""/>
    <s v=""/>
    <s v=""/>
    <s v=""/>
    <s v=""/>
    <s v=""/>
    <x v="0"/>
    <s v=""/>
    <s v=""/>
    <s v=""/>
    <s v=""/>
    <m/>
  </r>
  <r>
    <s v="        &quot;average_cadence&quot;: 76.1,"/>
    <s v=""/>
    <s v=""/>
    <s v=""/>
    <s v=""/>
    <s v=""/>
    <s v=""/>
    <s v=""/>
    <s v=""/>
    <s v=""/>
    <x v="0"/>
    <s v=""/>
    <s v=""/>
    <s v=""/>
    <s v=""/>
    <m/>
  </r>
  <r>
    <s v="        &quot;average_temp&quot;: 15,"/>
    <s v=""/>
    <s v=""/>
    <s v=""/>
    <s v=""/>
    <s v=""/>
    <s v=""/>
    <s v=""/>
    <s v=""/>
    <s v=""/>
    <x v="0"/>
    <s v=""/>
    <s v=""/>
    <s v=""/>
    <s v=""/>
    <m/>
  </r>
  <r>
    <s v="        &quot;average_watts&quot;: 146.4,"/>
    <s v=""/>
    <s v=""/>
    <s v=""/>
    <s v=""/>
    <s v=""/>
    <s v=""/>
    <s v=""/>
    <s v=""/>
    <s v=""/>
    <x v="0"/>
    <s v=""/>
    <s v=""/>
    <s v=""/>
    <s v=""/>
    <m/>
  </r>
  <r>
    <s v="        &quot;weighted_average_watts&quot;: 199,"/>
    <s v=""/>
    <s v=""/>
    <s v=""/>
    <s v=""/>
    <s v=""/>
    <s v=""/>
    <s v=""/>
    <s v=""/>
    <s v=""/>
    <x v="0"/>
    <s v=""/>
    <s v=""/>
    <s v=""/>
    <s v=""/>
    <m/>
  </r>
  <r>
    <s v="        &quot;kilojoules&quot;: 887.6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37.2,"/>
    <s v=""/>
    <s v=""/>
    <s v=""/>
    <s v=""/>
    <s v=""/>
    <s v=""/>
    <s v=""/>
    <s v=""/>
    <s v=""/>
    <x v="0"/>
    <s v=""/>
    <s v=""/>
    <s v=""/>
    <s v=""/>
    <m/>
  </r>
  <r>
    <s v="        &quot;max_heartrate&quot;: 185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697,"/>
    <s v=""/>
    <s v=""/>
    <s v=""/>
    <s v=""/>
    <s v=""/>
    <s v=""/>
    <s v=""/>
    <s v=""/>
    <s v=""/>
    <x v="0"/>
    <s v=""/>
    <s v=""/>
    <s v=""/>
    <s v=""/>
    <m/>
  </r>
  <r>
    <s v="        &quot;elev_high&quot;: 339.6,"/>
    <s v=""/>
    <s v=""/>
    <s v=""/>
    <s v=""/>
    <s v=""/>
    <s v=""/>
    <s v=""/>
    <s v=""/>
    <s v=""/>
    <x v="0"/>
    <s v=""/>
    <s v=""/>
    <s v=""/>
    <s v=""/>
    <m/>
  </r>
  <r>
    <s v="        &quot;elev_low&quot;: 134.2,"/>
    <s v=""/>
    <s v=""/>
    <s v=""/>
    <s v=""/>
    <s v=""/>
    <s v=""/>
    <s v=""/>
    <s v=""/>
    <s v=""/>
    <x v="0"/>
    <s v=""/>
    <s v=""/>
    <s v=""/>
    <s v=""/>
    <m/>
  </r>
  <r>
    <s v="        &quot;pr_count&quot;: 0,"/>
    <s v=""/>
    <s v=""/>
    <s v=""/>
    <s v=""/>
    <s v=""/>
    <s v=""/>
    <s v=""/>
    <s v=""/>
    <s v=""/>
    <x v="0"/>
    <s v=""/>
    <s v=""/>
    <s v=""/>
    <s v=""/>
    <m/>
  </r>
  <r>
    <s v="        &quot;total_photo_count&quot;: 0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62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Pre-colazione con i fidi Zoltan e Dino!😛&quot;,"/>
    <s v=""/>
    <s v=""/>
    <s v=""/>
    <s v=""/>
    <s v=""/>
    <s v=""/>
    <s v=""/>
    <s v=""/>
    <s v=""/>
    <x v="0"/>
    <s v=""/>
    <s v=""/>
    <s v=""/>
    <s v=""/>
    <m/>
  </r>
  <r>
    <s v="        &quot;distance&quot;: 53036.6,"/>
    <s v="53036.6"/>
    <s v=""/>
    <s v=""/>
    <s v="53036.6"/>
    <s v=""/>
    <s v=""/>
    <s v=""/>
    <s v=""/>
    <s v=""/>
    <x v="20"/>
    <s v="Ride"/>
    <s v="53036.6"/>
    <s v="465.0"/>
    <s v="01:55:11"/>
    <m/>
  </r>
  <r>
    <s v="        &quot;moving_time&quot;: 6911,"/>
    <s v="01:55:11"/>
    <s v=""/>
    <s v=""/>
    <s v=""/>
    <s v="6911"/>
    <n v="11"/>
    <n v="55"/>
    <n v="1"/>
    <s v=""/>
    <x v="0"/>
    <s v=""/>
    <s v=""/>
    <s v=""/>
    <s v=""/>
    <m/>
  </r>
  <r>
    <s v="        &quot;elapsed_time&quot;: 8099,"/>
    <s v=""/>
    <s v=""/>
    <s v=""/>
    <s v=""/>
    <s v=""/>
    <s v=""/>
    <s v=""/>
    <s v=""/>
    <s v=""/>
    <x v="0"/>
    <s v=""/>
    <s v=""/>
    <s v=""/>
    <s v=""/>
    <m/>
  </r>
  <r>
    <s v="        &quot;total_elevation_gain&quot;: 465.0,"/>
    <s v="465.0"/>
    <s v=""/>
    <s v=""/>
    <s v=""/>
    <s v=""/>
    <s v=""/>
    <s v=""/>
    <s v=""/>
    <s v="465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518306036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4995643305&quot;,"/>
    <s v=""/>
    <s v=""/>
    <s v=""/>
    <s v=""/>
    <s v=""/>
    <s v=""/>
    <s v=""/>
    <s v=""/>
    <s v=""/>
    <x v="0"/>
    <s v=""/>
    <s v=""/>
    <s v=""/>
    <s v=""/>
    <m/>
  </r>
  <r>
    <s v="        &quot;upload_id&quot;: 3756946259,"/>
    <s v=""/>
    <s v=""/>
    <s v=""/>
    <s v=""/>
    <s v=""/>
    <s v=""/>
    <s v=""/>
    <s v=""/>
    <s v=""/>
    <x v="0"/>
    <s v=""/>
    <s v=""/>
    <s v=""/>
    <s v=""/>
    <m/>
  </r>
  <r>
    <s v="        &quot;start_date&quot;: &quot;2020-05-27T04:03:09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5-27T06:03:09Z&quot;,"/>
    <s v="2020-05-27"/>
    <s v="2020-05-27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491"/>
    <s v=""/>
    <s v=""/>
    <s v=""/>
    <s v=""/>
    <s v=""/>
    <s v=""/>
    <s v=""/>
    <s v=""/>
    <s v=""/>
    <x v="0"/>
    <s v=""/>
    <s v=""/>
    <s v=""/>
    <s v=""/>
    <m/>
  </r>
  <r>
    <n v="10881521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355"/>
    <s v=""/>
    <s v=""/>
    <s v=""/>
    <s v=""/>
    <s v=""/>
    <s v=""/>
    <s v=""/>
    <s v=""/>
    <s v=""/>
    <x v="0"/>
    <s v=""/>
    <s v=""/>
    <s v=""/>
    <s v=""/>
    <m/>
  </r>
  <r>
    <n v="10881514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491,"/>
    <s v=""/>
    <s v=""/>
    <s v=""/>
    <s v=""/>
    <s v=""/>
    <s v=""/>
    <s v=""/>
    <s v=""/>
    <s v=""/>
    <x v="0"/>
    <s v=""/>
    <s v=""/>
    <s v=""/>
    <s v=""/>
    <m/>
  </r>
  <r>
    <s v="        &quot;start_longitude&quot;: 10.881521,"/>
    <s v=""/>
    <s v=""/>
    <s v=""/>
    <s v=""/>
    <s v=""/>
    <s v=""/>
    <s v=""/>
    <s v=""/>
    <s v=""/>
    <x v="0"/>
    <s v=""/>
    <s v=""/>
    <s v=""/>
    <s v=""/>
    <m/>
  </r>
  <r>
    <s v="        &quot;achievement_count&quot;: 7,"/>
    <s v=""/>
    <s v=""/>
    <s v=""/>
    <s v=""/>
    <s v=""/>
    <s v=""/>
    <s v=""/>
    <s v=""/>
    <s v=""/>
    <x v="0"/>
    <s v=""/>
    <s v=""/>
    <s v=""/>
    <s v=""/>
    <m/>
  </r>
  <r>
    <s v="        &quot;kudos_count&quot;: 31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2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18306036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iy}tGohlaAg@Qe@_F_A_BwAXaBi@F]bBfAfAO`ApAvArFi@_Be@kCk@{@w@q@y@h@aBi@UmL\\cA`f@IhFgA|BFnFrA`F~DbE`BrFpJ`i@x[~@hANjBeB~KSnJpDtg@rDdRx@tIBzHe@dOtD`b@iBvtAPh@zB`@jDQvV_Nz@_BjAeMj@}A|HyC~EGbEiHrA}@~A@lLzDtC`DtEfBhAtA^zEwAhOxBzI~BvQf@LtFkCj[eXpACbBkBlWoNhLoIpAAtDrAdGc@`KsDrF}CvDKbBiFv@m@dBYzAf@Ds@{@gDOwDEwNZ}NtAiO|B}GLwAK{Q{B{UpFkKfH}BhAyDOcIaMs@_@ZE`G_ABh@@RhI`Bh@Jj@oF~FsKzOwE|HaIzEq@jNm@pEaBjCkClOuBrHqFcCyLiA}DvQaV~}@kDzJy[`|@kG`NmGjY_D`ReDh[kBzIa@lFoCvGmDnAsEWsS_KmPkCaChAyJ\\cGe@sHxAbIz_@{@bJoBnH@|AeA`BWnBdXvFnIRaJjQvGvCNjA[\\iL}@eFCoAVwHbG`@bFiBdNpAxUeB`YkBtEAxCg@fCAdJl@pQuExGsHtCo@pBsCuAoCNwCpHKrHo@fE{AbD}AtH}DzH{C`D{BzDwEiDs@V|@nEP`IaApFqGlRWpFj@tFrBbG`DjC|PB~Bt@z@jAjCjHJdB_@bD{@dCiBtBk\\lQaFx@uPSuC~@eCxBmF`MaJfMiB|D}@`G_@`Rm@vBcK|Hu@pEZd@N_Dr@oBw@d@SjCcA~BiPtFqBdBwArCu@vDwAzPtExOhSqKAgAbCyKLqM_@}I\\}CGuClDyEnDqBfA{A`@{C^mPx@eFlAsCpJ}MfFyL|CsC|Bq@tPRdFw@p\\wQjB{BdAyDPoCScBiEiJ_Bs@gQAwCkBqBqE{@{FBiFp@yDdF_N|@cERqBYwIN}BsH{WYoC_CyE_EaPo@uDFeC]kBm@q\\Uc@cCOe@eBTcB|DqElFqK`HsIlEoDhOyIbH}BnFmIdFgDhHqKpNeDhL_ItTj@CcBmGsCzIwQyIYkX{F|@iCjAwAfDyUbHPtHxD|D]|@yAyBgIHk[uCat@DgEpAcKZsIe@cXo@mIsDwAaJsEqAoB]gCjAaWh@qB]{B?qF|A}iAqDib@d@qU_@}G}@_GaEaPuImQm@c@uApC_BwCyC}PoKm@{FZmFqAqHeHc@oE_BoAc@{AqKeBa@iHuPWMqEsBoAi@sB[iGcAr@mCwBuBjD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56946259&quot;,"/>
    <s v=""/>
    <s v=""/>
    <s v=""/>
    <s v=""/>
    <s v=""/>
    <s v=""/>
    <s v=""/>
    <s v=""/>
    <s v=""/>
    <x v="0"/>
    <s v=""/>
    <s v=""/>
    <s v=""/>
    <s v=""/>
    <m/>
  </r>
  <r>
    <s v="        &quot;average_speed&quot;: 7.674,"/>
    <s v=""/>
    <s v=""/>
    <s v=""/>
    <s v=""/>
    <s v=""/>
    <s v=""/>
    <s v=""/>
    <s v=""/>
    <s v=""/>
    <x v="0"/>
    <s v=""/>
    <s v=""/>
    <s v=""/>
    <s v=""/>
    <m/>
  </r>
  <r>
    <s v="        &quot;max_speed&quot;: 16.1,"/>
    <s v=""/>
    <s v=""/>
    <s v=""/>
    <s v=""/>
    <s v=""/>
    <s v=""/>
    <s v=""/>
    <s v=""/>
    <s v=""/>
    <x v="0"/>
    <s v=""/>
    <s v=""/>
    <s v=""/>
    <s v=""/>
    <m/>
  </r>
  <r>
    <s v="        &quot;average_cadence&quot;: 77.6,"/>
    <s v=""/>
    <s v=""/>
    <s v=""/>
    <s v=""/>
    <s v=""/>
    <s v=""/>
    <s v=""/>
    <s v=""/>
    <s v=""/>
    <x v="0"/>
    <s v=""/>
    <s v=""/>
    <s v=""/>
    <s v=""/>
    <m/>
  </r>
  <r>
    <s v="        &quot;average_temp&quot;: 14,"/>
    <s v=""/>
    <s v=""/>
    <s v=""/>
    <s v=""/>
    <s v=""/>
    <s v=""/>
    <s v=""/>
    <s v=""/>
    <s v=""/>
    <x v="0"/>
    <s v=""/>
    <s v=""/>
    <s v=""/>
    <s v=""/>
    <m/>
  </r>
  <r>
    <s v="        &quot;average_watts&quot;: 149.7,"/>
    <s v=""/>
    <s v=""/>
    <s v=""/>
    <s v=""/>
    <s v=""/>
    <s v=""/>
    <s v=""/>
    <s v=""/>
    <s v=""/>
    <x v="0"/>
    <s v=""/>
    <s v=""/>
    <s v=""/>
    <s v=""/>
    <m/>
  </r>
  <r>
    <s v="        &quot;weighted_average_watts&quot;: 179,"/>
    <s v=""/>
    <s v=""/>
    <s v=""/>
    <s v=""/>
    <s v=""/>
    <s v=""/>
    <s v=""/>
    <s v=""/>
    <s v=""/>
    <x v="0"/>
    <s v=""/>
    <s v=""/>
    <s v=""/>
    <s v=""/>
    <m/>
  </r>
  <r>
    <s v="        &quot;kilojoules&quot;: 1034.6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33.3,"/>
    <s v=""/>
    <s v=""/>
    <s v=""/>
    <s v=""/>
    <s v=""/>
    <s v=""/>
    <s v=""/>
    <s v=""/>
    <s v=""/>
    <x v="0"/>
    <s v=""/>
    <s v=""/>
    <s v=""/>
    <s v=""/>
    <m/>
  </r>
  <r>
    <s v="        &quot;max_heartrate&quot;: 184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759,"/>
    <s v=""/>
    <s v=""/>
    <s v=""/>
    <s v=""/>
    <s v=""/>
    <s v=""/>
    <s v=""/>
    <s v=""/>
    <s v=""/>
    <x v="0"/>
    <s v=""/>
    <s v=""/>
    <s v=""/>
    <s v=""/>
    <m/>
  </r>
  <r>
    <s v="        &quot;elev_high&quot;: 196.8,"/>
    <s v=""/>
    <s v=""/>
    <s v=""/>
    <s v=""/>
    <s v=""/>
    <s v=""/>
    <s v=""/>
    <s v=""/>
    <s v=""/>
    <x v="0"/>
    <s v=""/>
    <s v=""/>
    <s v=""/>
    <s v=""/>
    <m/>
  </r>
  <r>
    <s v="        &quot;elev_low&quot;: 71.4,"/>
    <s v=""/>
    <s v=""/>
    <s v=""/>
    <s v=""/>
    <s v=""/>
    <s v=""/>
    <s v=""/>
    <s v=""/>
    <s v=""/>
    <x v="0"/>
    <s v=""/>
    <s v=""/>
    <s v=""/>
    <s v=""/>
    <m/>
  </r>
  <r>
    <s v="        &quot;pr_count&quot;: 3,"/>
    <s v=""/>
    <s v=""/>
    <s v=""/>
    <s v=""/>
    <s v=""/>
    <s v=""/>
    <s v=""/>
    <s v=""/>
    <s v=""/>
    <x v="0"/>
    <s v=""/>
    <s v=""/>
    <s v=""/>
    <s v=""/>
    <m/>
  </r>
  <r>
    <s v="        &quot;total_photo_count&quot;: 0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59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Che bel cielo terso 🥰&quot;,"/>
    <s v=""/>
    <s v=""/>
    <s v=""/>
    <s v=""/>
    <s v=""/>
    <s v=""/>
    <s v=""/>
    <s v=""/>
    <s v=""/>
    <x v="0"/>
    <s v=""/>
    <s v=""/>
    <s v=""/>
    <s v=""/>
    <m/>
  </r>
  <r>
    <s v="        &quot;distance&quot;: 14013.8,"/>
    <s v="14013.8"/>
    <s v=""/>
    <s v=""/>
    <s v="14013.8"/>
    <s v=""/>
    <s v=""/>
    <s v=""/>
    <s v=""/>
    <s v=""/>
    <x v="21"/>
    <s v="Run"/>
    <s v="14013.8"/>
    <s v="349.6"/>
    <s v="01:16:32"/>
    <m/>
  </r>
  <r>
    <s v="        &quot;moving_time&quot;: 4592,"/>
    <s v="01:16:32"/>
    <s v=""/>
    <s v=""/>
    <s v=""/>
    <s v="4592"/>
    <n v="32"/>
    <n v="16"/>
    <n v="1"/>
    <s v=""/>
    <x v="0"/>
    <s v=""/>
    <s v=""/>
    <s v=""/>
    <s v=""/>
    <m/>
  </r>
  <r>
    <s v="        &quot;elapsed_time&quot;: 4600,"/>
    <s v=""/>
    <s v=""/>
    <s v=""/>
    <s v=""/>
    <s v=""/>
    <s v=""/>
    <s v=""/>
    <s v=""/>
    <s v=""/>
    <x v="0"/>
    <s v=""/>
    <s v=""/>
    <s v=""/>
    <s v=""/>
    <m/>
  </r>
  <r>
    <s v="        &quot;total_elevation_gain&quot;: 349.6,"/>
    <s v="349.6"/>
    <s v=""/>
    <s v=""/>
    <s v=""/>
    <s v=""/>
    <s v=""/>
    <s v=""/>
    <s v=""/>
    <s v="349.6"/>
    <x v="0"/>
    <s v=""/>
    <s v=""/>
    <s v=""/>
    <s v=""/>
    <m/>
  </r>
  <r>
    <s v="        &quot;type&quot;: &quot;Run&quot;,"/>
    <s v="Run"/>
    <s v=""/>
    <s v="Run"/>
    <s v=""/>
    <s v=""/>
    <s v=""/>
    <s v=""/>
    <s v=""/>
    <s v=""/>
    <x v="0"/>
    <s v=""/>
    <s v=""/>
    <s v=""/>
    <s v=""/>
    <m/>
  </r>
  <r>
    <s v="        &quot;workout_type&quot;: 0,"/>
    <s v=""/>
    <s v=""/>
    <s v=""/>
    <s v=""/>
    <s v=""/>
    <s v=""/>
    <s v=""/>
    <s v=""/>
    <s v=""/>
    <x v="0"/>
    <s v=""/>
    <s v=""/>
    <s v=""/>
    <s v=""/>
    <m/>
  </r>
  <r>
    <s v="        &quot;id&quot;: 3512790947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4990430069&quot;,"/>
    <s v=""/>
    <s v=""/>
    <s v=""/>
    <s v=""/>
    <s v=""/>
    <s v=""/>
    <s v=""/>
    <s v=""/>
    <s v=""/>
    <x v="0"/>
    <s v=""/>
    <s v=""/>
    <s v=""/>
    <s v=""/>
    <m/>
  </r>
  <r>
    <s v="        &quot;upload_id&quot;: 3751157774,"/>
    <s v=""/>
    <s v=""/>
    <s v=""/>
    <s v=""/>
    <s v=""/>
    <s v=""/>
    <s v=""/>
    <s v=""/>
    <s v=""/>
    <x v="0"/>
    <s v=""/>
    <s v=""/>
    <s v=""/>
    <s v=""/>
    <m/>
  </r>
  <r>
    <s v="        &quot;start_date&quot;: &quot;2020-05-26T05:13:08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5-26T07:13:08Z&quot;,"/>
    <s v="2020-05-26"/>
    <s v="2020-05-26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294"/>
    <s v=""/>
    <s v=""/>
    <s v=""/>
    <s v=""/>
    <s v=""/>
    <s v=""/>
    <s v=""/>
    <s v=""/>
    <s v=""/>
    <x v="0"/>
    <s v=""/>
    <s v=""/>
    <s v=""/>
    <s v=""/>
    <m/>
  </r>
  <r>
    <n v="1088172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629"/>
    <s v=""/>
    <s v=""/>
    <s v=""/>
    <s v=""/>
    <s v=""/>
    <s v=""/>
    <s v=""/>
    <s v=""/>
    <s v=""/>
    <x v="0"/>
    <s v=""/>
    <s v=""/>
    <s v=""/>
    <s v=""/>
    <m/>
  </r>
  <r>
    <n v="10881817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294,"/>
    <s v=""/>
    <s v=""/>
    <s v=""/>
    <s v=""/>
    <s v=""/>
    <s v=""/>
    <s v=""/>
    <s v=""/>
    <s v=""/>
    <x v="0"/>
    <s v=""/>
    <s v=""/>
    <s v=""/>
    <s v=""/>
    <m/>
  </r>
  <r>
    <s v="        &quot;start_longitude&quot;: 10.88172,"/>
    <s v=""/>
    <s v=""/>
    <s v=""/>
    <s v=""/>
    <s v=""/>
    <s v=""/>
    <s v=""/>
    <s v=""/>
    <s v=""/>
    <x v="0"/>
    <s v=""/>
    <s v=""/>
    <s v=""/>
    <s v=""/>
    <m/>
  </r>
  <r>
    <s v="        &quot;achievement_count&quot;: 2,"/>
    <s v=""/>
    <s v=""/>
    <s v=""/>
    <s v=""/>
    <s v=""/>
    <s v=""/>
    <s v=""/>
    <s v=""/>
    <s v=""/>
    <x v="0"/>
    <s v=""/>
    <s v=""/>
    <s v=""/>
    <s v=""/>
    <m/>
  </r>
  <r>
    <s v="        &quot;kudos_count&quot;: 29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12790947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ax}tGwilaAPLMHu@e@MQa@uCSa@g@i@Qi@S[BMbBeDRcBP_CpAAnAHTa@Hg@[wBCk@K_@Be@VcAFm@H]@e@IeBs@mG@_@xAQZMv@Gt@UfDg@jBk@hBYxFFfCQtABxCIzD\\dGJn@Wl@w@`Aa@\\c@Xs@AOHe@h@aB|@G~BvAV?XQVu@h@wBLUh@WnBIh@On@g@ZEh@C`BRvAUlFHbCIR_@@o@MuAQ}@Ai@FqBGc@k@oBa@qE_@aBe@gFC_AKm@NsF\\ErDj@hDdAjBZ|EqALGVg@XWnAe@x@KJMKk@o@uAi@aAu@_Ac@s@GUGm@FqBEqABqALkBJ]HmA?s@PaEDeEHeAFiBC}CBoAGu@Qq@Yy@o@kAmCgEkAyAEgC]K{@AiB]aA_@s@q@[c@_B{CW{@Gk@Aw@JgCE{@?o@Lc@d@cAX[hBe@ZSPWX{A\\c@r@IbAN\\KZ_@`@IfAb@h@SPMVg@`@_B@_@Na@ZQrBc@v@m@tIKtADdDPpCl@`FY`AOlFb@DJG^Wr@q@z@uAjA_Aj@[\\iA`@q@f@w@~@cAx@KPQh@I|@?\\H|AAp@DzABVpApEDr@?vCMb@Jj@DlAqBnIGFiFDeCj@eDH{@NyA@qCI]HVzCEfGCh@Ij@?xBU`IKz@CnAQrBCvGJh@Zp@x@~@fBpDL\\ELy@JqAd@e@Za@v@mBXq@^m@NgACiAQqC_AqEw@KDK|CI\\cAm@mAi@WD_@RoA~@q@p@aDp@kCRyBBmFz@aJh@oCEeCa@wAq@SAi@fAMJsAd@qAPkA|@eBKmB]sAX_CYcACW\\SpA_AdAIRCv@@|BCXS|@@`@n@jA?VOF}Ag@aC_BmB_A_AgA[q@Ge@Bo@EIMp@]l@Ih@?t@UxBDlBO`ABbA`@zFXdBJvAZhBX`AL|@`@rANnADjAUVc@NaBhA{D|@g@ZEJGz@DjBIx@SZYLCRApDKtBDh@Mb@RdB@|BGv@BTKj@?j@Jp@nATXb@ZHPGX[\\Rz@~@JT\\~BRf@t@z@PKXk@V}@^{@PWRLjBxBTE`@i@AOQc@]g@k@i@i@u@w@u@cAmA]]uBiA[f@Y~@W`@ERZ|@l@bAJZb@tCN\\fBfBu@u@iAuA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51157774&quot;,"/>
    <s v=""/>
    <s v=""/>
    <s v=""/>
    <s v=""/>
    <s v=""/>
    <s v=""/>
    <s v=""/>
    <s v=""/>
    <s v=""/>
    <x v="0"/>
    <s v=""/>
    <s v=""/>
    <s v=""/>
    <s v=""/>
    <m/>
  </r>
  <r>
    <s v="        &quot;average_speed&quot;: 3.052,"/>
    <s v=""/>
    <s v=""/>
    <s v=""/>
    <s v=""/>
    <s v=""/>
    <s v=""/>
    <s v=""/>
    <s v=""/>
    <s v=""/>
    <x v="0"/>
    <s v=""/>
    <s v=""/>
    <s v=""/>
    <s v=""/>
    <m/>
  </r>
  <r>
    <s v="        &quot;max_speed&quot;: 5.4,"/>
    <s v=""/>
    <s v=""/>
    <s v=""/>
    <s v=""/>
    <s v=""/>
    <s v=""/>
    <s v=""/>
    <s v=""/>
    <s v=""/>
    <x v="0"/>
    <s v=""/>
    <s v=""/>
    <s v=""/>
    <s v=""/>
    <m/>
  </r>
  <r>
    <s v="        &quot;average_temp&quot;: 20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49.2,"/>
    <s v=""/>
    <s v=""/>
    <s v=""/>
    <s v=""/>
    <s v=""/>
    <s v=""/>
    <s v=""/>
    <s v=""/>
    <s v=""/>
    <x v="0"/>
    <s v=""/>
    <s v=""/>
    <s v=""/>
    <s v=""/>
    <m/>
  </r>
  <r>
    <s v="        &quot;max_heartrate&quot;: 174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elev_high&quot;: 286.6,"/>
    <s v=""/>
    <s v=""/>
    <s v=""/>
    <s v=""/>
    <s v=""/>
    <s v=""/>
    <s v=""/>
    <s v=""/>
    <s v=""/>
    <x v="0"/>
    <s v=""/>
    <s v=""/>
    <s v=""/>
    <s v=""/>
    <m/>
  </r>
  <r>
    <s v="        &quot;elev_low&quot;: 139.0,"/>
    <s v=""/>
    <s v=""/>
    <s v=""/>
    <s v=""/>
    <s v=""/>
    <s v=""/>
    <s v=""/>
    <s v=""/>
    <s v=""/>
    <x v="0"/>
    <s v=""/>
    <s v=""/>
    <s v=""/>
    <s v=""/>
    <m/>
  </r>
  <r>
    <s v="        &quot;pr_count&quot;: 1,"/>
    <s v=""/>
    <s v=""/>
    <s v=""/>
    <s v=""/>
    <s v=""/>
    <s v=""/>
    <s v=""/>
    <s v=""/>
    <s v=""/>
    <x v="0"/>
    <s v=""/>
    <s v=""/>
    <s v=""/>
    <s v=""/>
    <m/>
  </r>
  <r>
    <s v="        &quot;total_photo_count&quot;: 2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72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Active Recovery 🧐&quot;,"/>
    <s v=""/>
    <s v=""/>
    <s v=""/>
    <s v=""/>
    <s v=""/>
    <s v=""/>
    <s v=""/>
    <s v=""/>
    <s v=""/>
    <x v="0"/>
    <s v=""/>
    <s v=""/>
    <s v=""/>
    <s v=""/>
    <m/>
  </r>
  <r>
    <s v="        &quot;distance&quot;: 31232.7,"/>
    <s v="31232.7"/>
    <s v=""/>
    <s v=""/>
    <s v="31232.7"/>
    <s v=""/>
    <s v=""/>
    <s v=""/>
    <s v=""/>
    <s v=""/>
    <x v="22"/>
    <s v="Ride"/>
    <s v="31232.7"/>
    <s v="217.0"/>
    <s v="01:10:35"/>
    <m/>
  </r>
  <r>
    <s v="        &quot;moving_time&quot;: 4235,"/>
    <s v="01:10:35"/>
    <s v=""/>
    <s v=""/>
    <s v=""/>
    <s v="4235"/>
    <n v="35"/>
    <n v="10"/>
    <n v="1"/>
    <s v=""/>
    <x v="0"/>
    <s v=""/>
    <s v=""/>
    <s v=""/>
    <s v=""/>
    <m/>
  </r>
  <r>
    <s v="        &quot;elapsed_time&quot;: 4312,"/>
    <s v=""/>
    <s v=""/>
    <s v=""/>
    <s v=""/>
    <s v=""/>
    <s v=""/>
    <s v=""/>
    <s v=""/>
    <s v=""/>
    <x v="0"/>
    <s v=""/>
    <s v=""/>
    <s v=""/>
    <s v=""/>
    <m/>
  </r>
  <r>
    <s v="        &quot;total_elevation_gain&quot;: 217.0,"/>
    <s v="217.0"/>
    <s v=""/>
    <s v=""/>
    <s v=""/>
    <s v=""/>
    <s v=""/>
    <s v=""/>
    <s v=""/>
    <s v="217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510547838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4988350093&quot;,"/>
    <s v=""/>
    <s v=""/>
    <s v=""/>
    <s v=""/>
    <s v=""/>
    <s v=""/>
    <s v=""/>
    <s v=""/>
    <s v=""/>
    <x v="0"/>
    <s v=""/>
    <s v=""/>
    <s v=""/>
    <s v=""/>
    <m/>
  </r>
  <r>
    <s v="        &quot;upload_id&quot;: 3748774473,"/>
    <s v=""/>
    <s v=""/>
    <s v=""/>
    <s v=""/>
    <s v=""/>
    <s v=""/>
    <s v=""/>
    <s v=""/>
    <s v=""/>
    <x v="0"/>
    <s v=""/>
    <s v=""/>
    <s v=""/>
    <s v=""/>
    <m/>
  </r>
  <r>
    <s v="        &quot;start_date&quot;: &quot;2020-05-25T16:45:02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5-25T18:45:02Z&quot;,"/>
    <s v="2020-05-25"/>
    <s v="2020-05-25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401"/>
    <s v=""/>
    <s v=""/>
    <s v=""/>
    <s v=""/>
    <s v=""/>
    <s v=""/>
    <s v=""/>
    <s v=""/>
    <s v=""/>
    <x v="0"/>
    <s v=""/>
    <s v=""/>
    <s v=""/>
    <s v=""/>
    <m/>
  </r>
  <r>
    <n v="10881751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54"/>
    <s v=""/>
    <s v=""/>
    <s v=""/>
    <s v=""/>
    <s v=""/>
    <s v=""/>
    <s v=""/>
    <s v=""/>
    <s v=""/>
    <x v="0"/>
    <s v=""/>
    <s v=""/>
    <s v=""/>
    <s v=""/>
    <m/>
  </r>
  <r>
    <n v="10881726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401,"/>
    <s v=""/>
    <s v=""/>
    <s v=""/>
    <s v=""/>
    <s v=""/>
    <s v=""/>
    <s v=""/>
    <s v=""/>
    <s v=""/>
    <x v="0"/>
    <s v=""/>
    <s v=""/>
    <s v=""/>
    <s v=""/>
    <m/>
  </r>
  <r>
    <s v="        &quot;start_longitude&quot;: 10.881751,"/>
    <s v=""/>
    <s v=""/>
    <s v=""/>
    <s v=""/>
    <s v=""/>
    <s v=""/>
    <s v=""/>
    <s v=""/>
    <s v=""/>
    <x v="0"/>
    <s v=""/>
    <s v=""/>
    <s v=""/>
    <s v=""/>
    <m/>
  </r>
  <r>
    <s v="        &quot;achievement_count&quot;: 0,"/>
    <s v=""/>
    <s v=""/>
    <s v=""/>
    <s v=""/>
    <s v=""/>
    <s v=""/>
    <s v=""/>
    <s v=""/>
    <s v=""/>
    <x v="0"/>
    <s v=""/>
    <s v=""/>
    <s v=""/>
    <s v=""/>
    <m/>
  </r>
  <r>
    <s v="        &quot;kudos_count&quot;: 28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10547838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wx}tG}ilaAg@m@a@aC]o@mAeAS@_@`@_Bq@KwAKkIPs@bXYhM?bFiAbDP~AXzB~@tEtDlDnA`AdAnBxEdAvAdi@|[h@b@\\`ABbBqAxHUrBMrDBxCdAzQ`BdTvDpRt@zGLjC@fDi@zK?fD`Dt\\P`EaB|hA?bGOtABtB{@`P]rAA^b@bFV`A^r@bA|@dLzFlA|Br@nDf@`]UtEaAzGWfDCzBLnEOzAZjA^zFtA|]Mx@c@z@cA\\{H@eAZmGe@kFx@mAb@@~@~@bDhC|L|A|FXrBEpAu@vFcArFg@vACnA{@zAk@nBX\\tWfFhIJ@RaC~DwAhDs@`A[zAi@p@B\\pCnA|C~@bPl@jEYxEw@vHEbBOrJeBxEuAxAu@hGwElFsEtFiGxAeCtD_DvBgC`AkBr@wBZyAl@cFbAqD|DyHhDsFtAsArH{FhIyEpJwNnIgGbB{AjC}CxAuBz@y@zBqElAcBvBuAzK{DdB[lEAlCm@nAm@hA_AjEmF|IyGz@yAr@{BfAqI`AwQ`@}Dz@kEnCuId@oCN}EKqJJK|CGPSfB}Pt@{D@UO[mG}AUYE}@hCaKnAmDp@iCxA_Bd@iA`@eCPqCh@{C`@eA~@{AXyFqAeFuBgHiAkFKwAy@{@aAsC_BgKsCgNoAsFqBwG]GwExCU?KQq@oHoAsFi@cDa@_@L}@DiELy@KuA@eFk@_I}@mS{AeF_A}E}@uHwBiKcC_Qa@kE^aIyFqPsCwLuByEqBkCK]@m@n@gDjBeGQUUBcD`D_@COYSiAcEaOg@mAwAPoAE]\\{@bDuApI{BhIs@hD]v@WRmDpAwCf@{OE}EeAi@FWv@aAxIkA~Ea@X}ACcBw@a@R_@f@uLxYcHhTg@xAQNm@]oEmGqB_CuAk@oC?cA[{IeIiDgC_E{FwAwAmBmAaD{@{BMoDz@kCvBo@Rk@l@{CdBsBhBoAl@u@Ye@c@[qAW_@qIG{BmBu@y@Ka@OG[NWtA_CbF_@^}Ey@uDaB{B[wEiDuDgDoCkAU]?eAz@}Fh@yA`Au@DWGWs@_@iC[aA{@mBKsE{AiEZYb@u@zC]b@Y?sBqAgAIaBbF{BjBi@TwLi@oK\\mG?{JrBiEl@kDnB}A`@gCTEl@HfDOp@c@l@C\\PlQCbCHhAFRhBh@t@]h@`@t@fAd@rCVh@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48774473&quot;,"/>
    <s v=""/>
    <s v=""/>
    <s v=""/>
    <s v=""/>
    <s v=""/>
    <s v=""/>
    <s v=""/>
    <s v=""/>
    <s v=""/>
    <x v="0"/>
    <s v=""/>
    <s v=""/>
    <s v=""/>
    <s v=""/>
    <m/>
  </r>
  <r>
    <s v="        &quot;average_speed&quot;: 7.375,"/>
    <s v=""/>
    <s v=""/>
    <s v=""/>
    <s v=""/>
    <s v=""/>
    <s v=""/>
    <s v=""/>
    <s v=""/>
    <s v=""/>
    <x v="0"/>
    <s v=""/>
    <s v=""/>
    <s v=""/>
    <s v=""/>
    <m/>
  </r>
  <r>
    <s v="        &quot;max_speed&quot;: 14.9,"/>
    <s v=""/>
    <s v=""/>
    <s v=""/>
    <s v=""/>
    <s v=""/>
    <s v=""/>
    <s v=""/>
    <s v=""/>
    <s v=""/>
    <x v="0"/>
    <s v=""/>
    <s v=""/>
    <s v=""/>
    <s v=""/>
    <m/>
  </r>
  <r>
    <s v="        &quot;average_cadence&quot;: 75.8,"/>
    <s v=""/>
    <s v=""/>
    <s v=""/>
    <s v=""/>
    <s v=""/>
    <s v=""/>
    <s v=""/>
    <s v=""/>
    <s v=""/>
    <x v="0"/>
    <s v=""/>
    <s v=""/>
    <s v=""/>
    <s v=""/>
    <m/>
  </r>
  <r>
    <s v="        &quot;average_temp&quot;: 22,"/>
    <s v=""/>
    <s v=""/>
    <s v=""/>
    <s v=""/>
    <s v=""/>
    <s v=""/>
    <s v=""/>
    <s v=""/>
    <s v=""/>
    <x v="0"/>
    <s v=""/>
    <s v=""/>
    <s v=""/>
    <s v=""/>
    <m/>
  </r>
  <r>
    <s v="        &quot;average_watts&quot;: 132.7,"/>
    <s v=""/>
    <s v=""/>
    <s v=""/>
    <s v=""/>
    <s v=""/>
    <s v=""/>
    <s v=""/>
    <s v=""/>
    <s v=""/>
    <x v="0"/>
    <s v=""/>
    <s v=""/>
    <s v=""/>
    <s v=""/>
    <m/>
  </r>
  <r>
    <s v="        &quot;weighted_average_watts&quot;: 145,"/>
    <s v=""/>
    <s v=""/>
    <s v=""/>
    <s v=""/>
    <s v=""/>
    <s v=""/>
    <s v=""/>
    <s v=""/>
    <s v=""/>
    <x v="0"/>
    <s v=""/>
    <s v=""/>
    <s v=""/>
    <s v=""/>
    <m/>
  </r>
  <r>
    <s v="        &quot;kilojoules&quot;: 562.1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26.2,"/>
    <s v=""/>
    <s v=""/>
    <s v=""/>
    <s v=""/>
    <s v=""/>
    <s v=""/>
    <s v=""/>
    <s v=""/>
    <s v=""/>
    <x v="0"/>
    <s v=""/>
    <s v=""/>
    <s v=""/>
    <s v=""/>
    <m/>
  </r>
  <r>
    <s v="        &quot;max_heartrate&quot;: 160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790,"/>
    <s v=""/>
    <s v=""/>
    <s v=""/>
    <s v=""/>
    <s v=""/>
    <s v=""/>
    <s v=""/>
    <s v=""/>
    <s v=""/>
    <x v="0"/>
    <s v=""/>
    <s v=""/>
    <s v=""/>
    <s v=""/>
    <m/>
  </r>
  <r>
    <s v="        &quot;elev_high&quot;: 195.4,"/>
    <s v=""/>
    <s v=""/>
    <s v=""/>
    <s v=""/>
    <s v=""/>
    <s v=""/>
    <s v=""/>
    <s v=""/>
    <s v=""/>
    <x v="0"/>
    <s v=""/>
    <s v=""/>
    <s v=""/>
    <s v=""/>
    <m/>
  </r>
  <r>
    <s v="        &quot;elev_low&quot;: 84.0,"/>
    <s v=""/>
    <s v=""/>
    <s v=""/>
    <s v=""/>
    <s v=""/>
    <s v=""/>
    <s v=""/>
    <s v=""/>
    <s v=""/>
    <x v="0"/>
    <s v=""/>
    <s v=""/>
    <s v=""/>
    <s v=""/>
    <m/>
  </r>
  <r>
    <s v="        &quot;pr_count&quot;: 0,"/>
    <s v=""/>
    <s v=""/>
    <s v=""/>
    <s v=""/>
    <s v=""/>
    <s v=""/>
    <s v=""/>
    <s v=""/>
    <s v=""/>
    <x v="0"/>
    <s v=""/>
    <s v=""/>
    <s v=""/>
    <s v=""/>
    <m/>
  </r>
  <r>
    <s v="        &quot;total_photo_count&quot;: 1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20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E via col pipistrello per finire bene la settimana 🥰&quot;,"/>
    <s v=""/>
    <s v=""/>
    <s v=""/>
    <s v=""/>
    <s v=""/>
    <s v=""/>
    <s v=""/>
    <s v=""/>
    <s v=""/>
    <x v="0"/>
    <s v=""/>
    <s v=""/>
    <s v=""/>
    <s v=""/>
    <m/>
  </r>
  <r>
    <s v="        &quot;distance&quot;: 210082.0,"/>
    <s v="210082.0"/>
    <s v=""/>
    <s v=""/>
    <s v="210082.0"/>
    <s v=""/>
    <s v=""/>
    <s v=""/>
    <s v=""/>
    <s v=""/>
    <x v="23"/>
    <s v="Ride"/>
    <s v="210082.0"/>
    <s v="5164.0"/>
    <s v="09:04:57"/>
    <m/>
  </r>
  <r>
    <s v="        &quot;moving_time&quot;: 32697,"/>
    <s v="09:04:57"/>
    <s v=""/>
    <s v=""/>
    <s v=""/>
    <s v="32697"/>
    <n v="57"/>
    <n v="4"/>
    <n v="9"/>
    <s v=""/>
    <x v="0"/>
    <s v=""/>
    <s v=""/>
    <s v=""/>
    <s v=""/>
    <m/>
  </r>
  <r>
    <s v="        &quot;elapsed_time&quot;: 34313,"/>
    <s v=""/>
    <s v=""/>
    <s v=""/>
    <s v=""/>
    <s v=""/>
    <s v=""/>
    <s v=""/>
    <s v=""/>
    <s v=""/>
    <x v="0"/>
    <s v=""/>
    <s v=""/>
    <s v=""/>
    <s v=""/>
    <m/>
  </r>
  <r>
    <s v="        &quot;total_elevation_gain&quot;: 5164.0,"/>
    <s v="5164.0"/>
    <s v=""/>
    <s v=""/>
    <s v=""/>
    <s v=""/>
    <s v=""/>
    <s v=""/>
    <s v=""/>
    <s v="5164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504467702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4982597049&quot;,"/>
    <s v=""/>
    <s v=""/>
    <s v=""/>
    <s v=""/>
    <s v=""/>
    <s v=""/>
    <s v=""/>
    <s v=""/>
    <s v=""/>
    <x v="0"/>
    <s v=""/>
    <s v=""/>
    <s v=""/>
    <s v=""/>
    <m/>
  </r>
  <r>
    <s v="        &quot;upload_id&quot;: 3742331174,"/>
    <s v=""/>
    <s v=""/>
    <s v=""/>
    <s v=""/>
    <s v=""/>
    <s v=""/>
    <s v=""/>
    <s v=""/>
    <s v=""/>
    <x v="0"/>
    <s v=""/>
    <s v=""/>
    <s v=""/>
    <s v=""/>
    <m/>
  </r>
  <r>
    <s v="        &quot;start_date&quot;: &quot;2020-05-24T05:26:40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5-24T07:26:40Z&quot;,"/>
    <s v="2020-05-24"/>
    <s v="2020-05-24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34"/>
    <s v=""/>
    <s v=""/>
    <s v=""/>
    <s v=""/>
    <s v=""/>
    <s v=""/>
    <s v=""/>
    <s v=""/>
    <s v=""/>
    <x v="0"/>
    <s v=""/>
    <s v=""/>
    <s v=""/>
    <s v=""/>
    <m/>
  </r>
  <r>
    <n v="10881449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516"/>
    <s v=""/>
    <s v=""/>
    <s v=""/>
    <s v=""/>
    <s v=""/>
    <s v=""/>
    <s v=""/>
    <s v=""/>
    <s v=""/>
    <x v="0"/>
    <s v=""/>
    <s v=""/>
    <s v=""/>
    <s v=""/>
    <m/>
  </r>
  <r>
    <n v="10881671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34,"/>
    <s v=""/>
    <s v=""/>
    <s v=""/>
    <s v=""/>
    <s v=""/>
    <s v=""/>
    <s v=""/>
    <s v=""/>
    <s v=""/>
    <x v="0"/>
    <s v=""/>
    <s v=""/>
    <s v=""/>
    <s v=""/>
    <m/>
  </r>
  <r>
    <s v="        &quot;start_longitude&quot;: 10.881449,"/>
    <s v=""/>
    <s v=""/>
    <s v=""/>
    <s v=""/>
    <s v=""/>
    <s v=""/>
    <s v=""/>
    <s v=""/>
    <s v=""/>
    <x v="0"/>
    <s v=""/>
    <s v=""/>
    <s v=""/>
    <s v=""/>
    <m/>
  </r>
  <r>
    <s v="        &quot;achievement_count&quot;: 26,"/>
    <s v=""/>
    <s v=""/>
    <s v=""/>
    <s v=""/>
    <s v=""/>
    <s v=""/>
    <s v=""/>
    <s v=""/>
    <s v=""/>
    <x v="0"/>
    <s v=""/>
    <s v=""/>
    <s v=""/>
    <s v=""/>
    <m/>
  </r>
  <r>
    <s v="        &quot;kudos_count&quot;: 57,"/>
    <s v=""/>
    <s v=""/>
    <s v=""/>
    <s v=""/>
    <s v=""/>
    <s v=""/>
    <s v=""/>
    <s v=""/>
    <s v=""/>
    <x v="0"/>
    <s v=""/>
    <s v=""/>
    <s v=""/>
    <s v=""/>
    <m/>
  </r>
  <r>
    <s v="        &quot;comment_count&quot;: 9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504467702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kx}tG_hlaAmJsJ]s`AeSvb@cR}E`QqBKyz@cUs]mUz@zNqUa`@et@|]tFpNqZfm@zq@|bB~HeVuw@gMzCzAol@rR`AiOuWbEo_@yK_DtG{\\mf@I}Tyu@umAc\\rKgSmS}BlIgPsKsO`Xd@_X_Xrt@|UpNm`A`d@a@|q@{l@xIdV|l@fJgQsWhJiEfAe\\gOwFnMyYee@yDnHkKwJcH~Wot@hb@oRo\\uFn`@sOaRwh@kwAhlAguAh@_aDrjAxFud@cWzOnP}RwMez@tLfNwIkWxJyZewAklAp\\kr@oFwRz_@k^sUwG_L}d@oc@rOp]aa@fvAa`@beAacAloBuUnu@dQpUcMy_@j@ta@_Nwr@XyMeLwHg_@oFzWiQuBaB}SjLwBiMaq@_`@nZwVwe@al@oHp`@u\\mPqBmWujBjTgHpy@fCdEeUlh@sUoEic@uNlJuNkVmEqq@bIjL_b@qdA}`Ag^anBfGqOmg@hHqa@eHmj@aOvMlGjNo]sb@fVgeAg^kuAmUeJVs[fPkT^`Yfn@zk@d^sf@fKer@dq@_Sm@}Vv]~FsHjw@x`@dNdEkR~Pbj@OvVuXfAnR~NiQtQ|NfI{D`b@b[eR|Miu@jJzp@zJvb@xd@iTruA~MnXlR|Khr@eFz]pN}MkCh`@xUr`@eKbYhG`z@`uA}KjtAbFgHpd@zTtIgFpc@zNcOeR|_@hEfT`{Dy\\DjZzfAld@hYnn@iSiC|Dnr@}eBEywA|n@sKzPtVIcj@x_@gbBm[{|BhFl`AvJzMdb@~JgO|J`t@xSoRzIrk@~Oah@tf@~O{A|Whq@dp@mCkNt[zNpGfe@tmAkGb_AjVpOdw@aj@~Gcx@~gA{g@mPwv@|p@_s@mWeLvXtOvfAu|@vNkj@|o@lKxWbxBpC`p@cWx\\dTbsBcXn]x_@zCj}@}M`c@qoAjaAue@zPms@wFuqDpz@s}@yAkJdX`BduA|Qv`@mX}EcQp\\p`Cdc@`@rfB`[~hAkSxKlZfVuN|ZbMtNye@zfA_u@uk@a[lNgEk_@a^vdAqOsBmAfiAqY|y@|X|i@cDpSci@~DyX}JeI~OvOtb@i]`[ylBu`AgMlMtAy`@oQ`J~Dge@iD_OeKy[_n@wn@fk@s^{Dze@x[xNhqBvIvAePmUyJ|c@JuLaHfLeArD{EfF{HyWoy@bI~G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42331174&quot;,"/>
    <s v=""/>
    <s v=""/>
    <s v=""/>
    <s v=""/>
    <s v=""/>
    <s v=""/>
    <s v=""/>
    <s v=""/>
    <s v=""/>
    <x v="0"/>
    <s v=""/>
    <s v=""/>
    <s v=""/>
    <s v=""/>
    <m/>
  </r>
  <r>
    <s v="        &quot;average_speed&quot;: 6.425,"/>
    <s v=""/>
    <s v=""/>
    <s v=""/>
    <s v=""/>
    <s v=""/>
    <s v=""/>
    <s v=""/>
    <s v=""/>
    <s v=""/>
    <x v="0"/>
    <s v=""/>
    <s v=""/>
    <s v=""/>
    <s v=""/>
    <m/>
  </r>
  <r>
    <s v="        &quot;max_speed&quot;: 20.2,"/>
    <s v=""/>
    <s v=""/>
    <s v=""/>
    <s v=""/>
    <s v=""/>
    <s v=""/>
    <s v=""/>
    <s v=""/>
    <s v=""/>
    <x v="0"/>
    <s v=""/>
    <s v=""/>
    <s v=""/>
    <s v=""/>
    <m/>
  </r>
  <r>
    <s v="        &quot;average_cadence&quot;: 68.8,"/>
    <s v=""/>
    <s v=""/>
    <s v=""/>
    <s v=""/>
    <s v=""/>
    <s v=""/>
    <s v=""/>
    <s v=""/>
    <s v=""/>
    <x v="0"/>
    <s v=""/>
    <s v=""/>
    <s v=""/>
    <s v=""/>
    <m/>
  </r>
  <r>
    <s v="        &quot;average_temp&quot;: 21,"/>
    <s v=""/>
    <s v=""/>
    <s v=""/>
    <s v=""/>
    <s v=""/>
    <s v=""/>
    <s v=""/>
    <s v=""/>
    <s v=""/>
    <x v="0"/>
    <s v=""/>
    <s v=""/>
    <s v=""/>
    <s v=""/>
    <m/>
  </r>
  <r>
    <s v="        &quot;average_watts&quot;: 166.7,"/>
    <s v=""/>
    <s v=""/>
    <s v=""/>
    <s v=""/>
    <s v=""/>
    <s v=""/>
    <s v=""/>
    <s v=""/>
    <s v=""/>
    <x v="0"/>
    <s v=""/>
    <s v=""/>
    <s v=""/>
    <s v=""/>
    <m/>
  </r>
  <r>
    <s v="        &quot;weighted_average_watts&quot;: 197,"/>
    <s v=""/>
    <s v=""/>
    <s v=""/>
    <s v=""/>
    <s v=""/>
    <s v=""/>
    <s v=""/>
    <s v=""/>
    <s v=""/>
    <x v="0"/>
    <s v=""/>
    <s v=""/>
    <s v=""/>
    <s v=""/>
    <m/>
  </r>
  <r>
    <s v="        &quot;kilojoules&quot;: 5451.9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42.7,"/>
    <s v=""/>
    <s v=""/>
    <s v=""/>
    <s v=""/>
    <s v=""/>
    <s v=""/>
    <s v=""/>
    <s v=""/>
    <s v=""/>
    <x v="0"/>
    <s v=""/>
    <s v=""/>
    <s v=""/>
    <s v=""/>
    <m/>
  </r>
  <r>
    <s v="        &quot;max_heartrate&quot;: 170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693,"/>
    <s v=""/>
    <s v=""/>
    <s v=""/>
    <s v=""/>
    <s v=""/>
    <s v=""/>
    <s v=""/>
    <s v=""/>
    <s v=""/>
    <x v="0"/>
    <s v=""/>
    <s v=""/>
    <s v=""/>
    <s v=""/>
    <m/>
  </r>
  <r>
    <s v="        &quot;elev_high&quot;: 878.0,"/>
    <s v=""/>
    <s v=""/>
    <s v=""/>
    <s v=""/>
    <s v=""/>
    <s v=""/>
    <s v=""/>
    <s v=""/>
    <s v=""/>
    <x v="0"/>
    <s v=""/>
    <s v=""/>
    <s v=""/>
    <s v=""/>
    <m/>
  </r>
  <r>
    <s v="        &quot;elev_low&quot;: 45.6,"/>
    <s v=""/>
    <s v=""/>
    <s v=""/>
    <s v=""/>
    <s v=""/>
    <s v=""/>
    <s v=""/>
    <s v=""/>
    <s v=""/>
    <x v="0"/>
    <s v=""/>
    <s v=""/>
    <s v=""/>
    <s v=""/>
    <m/>
  </r>
  <r>
    <s v="        &quot;pr_count&quot;: 5,"/>
    <s v=""/>
    <s v=""/>
    <s v=""/>
    <s v=""/>
    <s v=""/>
    <s v=""/>
    <s v=""/>
    <s v=""/>
    <s v=""/>
    <x v="0"/>
    <s v=""/>
    <s v=""/>
    <s v=""/>
    <s v=""/>
    <m/>
  </r>
  <r>
    <s v="        &quot;total_photo_count&quot;: 6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473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Sun, salite e Fabio: what else? 🦾&quot;,"/>
    <s v=""/>
    <s v=""/>
    <s v=""/>
    <s v=""/>
    <s v=""/>
    <s v=""/>
    <s v=""/>
    <s v=""/>
    <s v=""/>
    <x v="0"/>
    <s v=""/>
    <s v=""/>
    <s v=""/>
    <s v=""/>
    <m/>
  </r>
  <r>
    <s v="        &quot;distance&quot;: 158093.0,"/>
    <s v="158093.0"/>
    <s v=""/>
    <s v=""/>
    <s v="158093.0"/>
    <s v=""/>
    <s v=""/>
    <s v=""/>
    <s v=""/>
    <s v=""/>
    <x v="24"/>
    <s v="Ride"/>
    <s v="158093.0"/>
    <s v="3709.0"/>
    <s v="06:24:58"/>
    <m/>
  </r>
  <r>
    <s v="        &quot;moving_time&quot;: 23098,"/>
    <s v="06:24:58"/>
    <s v=""/>
    <s v=""/>
    <s v=""/>
    <s v="23098"/>
    <n v="58"/>
    <n v="24"/>
    <n v="6"/>
    <s v=""/>
    <x v="0"/>
    <s v=""/>
    <s v=""/>
    <s v=""/>
    <s v=""/>
    <m/>
  </r>
  <r>
    <s v="        &quot;elapsed_time&quot;: 26678,"/>
    <s v=""/>
    <s v=""/>
    <s v=""/>
    <s v=""/>
    <s v=""/>
    <s v=""/>
    <s v=""/>
    <s v=""/>
    <s v=""/>
    <x v="0"/>
    <s v=""/>
    <s v=""/>
    <s v=""/>
    <s v=""/>
    <m/>
  </r>
  <r>
    <s v="        &quot;total_elevation_gain&quot;: 3709.0,"/>
    <s v="3709.0"/>
    <s v=""/>
    <s v=""/>
    <s v=""/>
    <s v=""/>
    <s v=""/>
    <s v=""/>
    <s v=""/>
    <s v="3709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498307186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4976592249&quot;,"/>
    <s v=""/>
    <s v=""/>
    <s v=""/>
    <s v=""/>
    <s v=""/>
    <s v=""/>
    <s v=""/>
    <s v=""/>
    <s v=""/>
    <x v="0"/>
    <s v=""/>
    <s v=""/>
    <s v=""/>
    <s v=""/>
    <m/>
  </r>
  <r>
    <s v="        &quot;upload_id&quot;: 3735761940,"/>
    <s v=""/>
    <s v=""/>
    <s v=""/>
    <s v=""/>
    <s v=""/>
    <s v=""/>
    <s v=""/>
    <s v=""/>
    <s v=""/>
    <x v="0"/>
    <s v=""/>
    <s v=""/>
    <s v=""/>
    <s v=""/>
    <m/>
  </r>
  <r>
    <s v="        &quot;start_date&quot;: &quot;2020-05-23T06:06:23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5-23T08:06:23Z&quot;,"/>
    <s v="2020-05-23"/>
    <s v="2020-05-23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419"/>
    <s v=""/>
    <s v=""/>
    <s v=""/>
    <s v=""/>
    <s v=""/>
    <s v=""/>
    <s v=""/>
    <s v=""/>
    <s v=""/>
    <x v="0"/>
    <s v=""/>
    <s v=""/>
    <s v=""/>
    <s v=""/>
    <m/>
  </r>
  <r>
    <n v="10881652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51"/>
    <s v=""/>
    <s v=""/>
    <s v=""/>
    <s v=""/>
    <s v=""/>
    <s v=""/>
    <s v=""/>
    <s v=""/>
    <s v=""/>
    <x v="0"/>
    <s v=""/>
    <s v=""/>
    <s v=""/>
    <s v=""/>
    <m/>
  </r>
  <r>
    <n v="10881407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419,"/>
    <s v=""/>
    <s v=""/>
    <s v=""/>
    <s v=""/>
    <s v=""/>
    <s v=""/>
    <s v=""/>
    <s v=""/>
    <s v=""/>
    <x v="0"/>
    <s v=""/>
    <s v=""/>
    <s v=""/>
    <s v=""/>
    <m/>
  </r>
  <r>
    <s v="        &quot;start_longitude&quot;: 10.881652,"/>
    <s v=""/>
    <s v=""/>
    <s v=""/>
    <s v=""/>
    <s v=""/>
    <s v=""/>
    <s v=""/>
    <s v=""/>
    <s v=""/>
    <x v="0"/>
    <s v=""/>
    <s v=""/>
    <s v=""/>
    <s v=""/>
    <m/>
  </r>
  <r>
    <s v="        &quot;achievement_count&quot;: 23,"/>
    <s v=""/>
    <s v=""/>
    <s v=""/>
    <s v=""/>
    <s v=""/>
    <s v=""/>
    <s v=""/>
    <s v=""/>
    <s v=""/>
    <x v="0"/>
    <s v=""/>
    <s v=""/>
    <s v=""/>
    <s v=""/>
    <m/>
  </r>
  <r>
    <s v="        &quot;kudos_count&quot;: 53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498307186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yx}tGiilaAiIeXjt@u@hfAvu@nM}y@riAcjBdZmmAfMeQb`@}EzEuStx@yy@dx@ayAx_@mOlXlN`Qtc@|T_Df`@wgE`Yqm@jq@_DzPgQaEgXul@k[sHwXmBg`@dEa@uKaUwQyC`C}Ln{@mLO~IfNzCrFib@bGeBaDm~ApFceC[lw@hMpBxCaWyF{BrF|CiFnUglAqXiUqcAw`AiW_cAtT_f@cJoRvG{OcOgu@rQy|CucAglAxG}SwOzSlHfTgMa_@j@f`@sN_UnJq]oJoLeLJuYkHaCwFdXsQyBaBaThL{B{Lwp@i`@`ZqS{T}AoOwk@iG|_@s^sJwLoDpIuH{z@_Sy^dLzP_KyOhBgOxOpJpCwThQ`MtSmPzR~FhEcUnh@eVyEcc@uKgByA`NyNcWs@w_@lExJsJ}[rIbLyQ_VgScs@eRaOmh@qAn[sXsMKcAeO{AbHVen@fBqk@~KqE~DoGnFeT_KxJhE{TqE}KpF_GyL`LiO{LoS|VgPgTuo@cCcK|L_QyNy^vAkVme@sF{m@sUyJd@gZzKoFhIc`@E_^mj@iEsIzSjDw\\mZg_@oIkd@kKpJh@cUxIaE{Ml@|DoOzWtOab@gk@ejAndBkV~x@fC~z@|Xrg@pF|]wFpFqk@zm@~Vst@eOuXyOwBlNv`@sYqLkNfl@eZbI_Ml`AvJxV`Q_Upk@xC_AjSv@yJuHSlDxd@cJ]\\|YxM|ArHsMxWfHlGkN{ByHzOmd@ff@_a@zD}Pt\\_C{HjM`FdMzFkCnGff@wMdPpVe@fIdXjBlCb[~m@vYrV{tAfcAijApVyn@pa@hrAqK`Ald@fYpx@ac@jTiCzOqEtFbMfN~a@`DpFpy@pLrPpO{B`A_Zdb@zDbIpe@nNlb@tNfNNfMvDqPc@rr@oIz`@tKwToDrl@~_@tN~JvYgRh@?hSoLf\\eKhDn@dLqLvTdi@}TfLne@x]zBvXn\\bS}d@nXbTfj@_BtQ|RsGfGla@tRnFvXzJxGoCpSlc@rS|h@laAeVrP_QaHaPtX}[fFno@tJeBp\\~Nvz@eC`K}MwNg@vb@sm@w_@cp@nDueA|kAkw@|XlNvReWv^lOjE|VaSyHdm@_VqBnc@hf@a^_D|Kl^iKhAaD|`@|Zhj@pQz~@vMdGiLpRjBdd@fMkXla@vc@pTkHdWva@j]uFdGhOuNjT|JpJ~IkLzV|g@gAjp@_QdBxR`FnRgc@d@|`AdIxJ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35761940&quot;,"/>
    <s v=""/>
    <s v=""/>
    <s v=""/>
    <s v=""/>
    <s v=""/>
    <s v=""/>
    <s v=""/>
    <s v=""/>
    <s v=""/>
    <x v="0"/>
    <s v=""/>
    <s v=""/>
    <s v=""/>
    <s v=""/>
    <m/>
  </r>
  <r>
    <s v="        &quot;average_speed&quot;: 6.844,"/>
    <s v=""/>
    <s v=""/>
    <s v=""/>
    <s v=""/>
    <s v=""/>
    <s v=""/>
    <s v=""/>
    <s v=""/>
    <s v=""/>
    <x v="0"/>
    <s v=""/>
    <s v=""/>
    <s v=""/>
    <s v=""/>
    <m/>
  </r>
  <r>
    <s v="        &quot;max_speed&quot;: 21.6,"/>
    <s v=""/>
    <s v=""/>
    <s v=""/>
    <s v=""/>
    <s v=""/>
    <s v=""/>
    <s v=""/>
    <s v=""/>
    <s v=""/>
    <x v="0"/>
    <s v=""/>
    <s v=""/>
    <s v=""/>
    <s v=""/>
    <m/>
  </r>
  <r>
    <s v="        &quot;average_cadence&quot;: 74.0,"/>
    <s v=""/>
    <s v=""/>
    <s v=""/>
    <s v=""/>
    <s v=""/>
    <s v=""/>
    <s v=""/>
    <s v=""/>
    <s v=""/>
    <x v="0"/>
    <s v=""/>
    <s v=""/>
    <s v=""/>
    <s v=""/>
    <m/>
  </r>
  <r>
    <s v="        &quot;average_temp&quot;: 22,"/>
    <s v=""/>
    <s v=""/>
    <s v=""/>
    <s v=""/>
    <s v=""/>
    <s v=""/>
    <s v=""/>
    <s v=""/>
    <s v=""/>
    <x v="0"/>
    <s v=""/>
    <s v=""/>
    <s v=""/>
    <s v=""/>
    <m/>
  </r>
  <r>
    <s v="        &quot;average_watts&quot;: 165.0,"/>
    <s v=""/>
    <s v=""/>
    <s v=""/>
    <s v=""/>
    <s v=""/>
    <s v=""/>
    <s v=""/>
    <s v=""/>
    <s v=""/>
    <x v="0"/>
    <s v=""/>
    <s v=""/>
    <s v=""/>
    <s v=""/>
    <m/>
  </r>
  <r>
    <s v="        &quot;weighted_average_watts&quot;: 199,"/>
    <s v=""/>
    <s v=""/>
    <s v=""/>
    <s v=""/>
    <s v=""/>
    <s v=""/>
    <s v=""/>
    <s v=""/>
    <s v=""/>
    <x v="0"/>
    <s v=""/>
    <s v=""/>
    <s v=""/>
    <s v=""/>
    <m/>
  </r>
  <r>
    <s v="        &quot;kilojoules&quot;: 3811.7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53.1,"/>
    <s v=""/>
    <s v=""/>
    <s v=""/>
    <s v=""/>
    <s v=""/>
    <s v=""/>
    <s v=""/>
    <s v=""/>
    <s v=""/>
    <x v="0"/>
    <s v=""/>
    <s v=""/>
    <s v=""/>
    <s v=""/>
    <m/>
  </r>
  <r>
    <s v="        &quot;max_heartrate&quot;: 191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565,"/>
    <s v=""/>
    <s v=""/>
    <s v=""/>
    <s v=""/>
    <s v=""/>
    <s v=""/>
    <s v=""/>
    <s v=""/>
    <s v=""/>
    <x v="0"/>
    <s v=""/>
    <s v=""/>
    <s v=""/>
    <s v=""/>
    <m/>
  </r>
  <r>
    <s v="        &quot;elev_high&quot;: 1116.0,"/>
    <s v=""/>
    <s v=""/>
    <s v=""/>
    <s v=""/>
    <s v=""/>
    <s v=""/>
    <s v=""/>
    <s v=""/>
    <s v=""/>
    <x v="0"/>
    <s v=""/>
    <s v=""/>
    <s v=""/>
    <s v=""/>
    <m/>
  </r>
  <r>
    <s v="        &quot;elev_low&quot;: 51.6,"/>
    <s v=""/>
    <s v=""/>
    <s v=""/>
    <s v=""/>
    <s v=""/>
    <s v=""/>
    <s v=""/>
    <s v=""/>
    <s v=""/>
    <x v="0"/>
    <s v=""/>
    <s v=""/>
    <s v=""/>
    <s v=""/>
    <m/>
  </r>
  <r>
    <s v="        &quot;pr_count&quot;: 6,"/>
    <s v=""/>
    <s v=""/>
    <s v=""/>
    <s v=""/>
    <s v=""/>
    <s v=""/>
    <s v=""/>
    <s v=""/>
    <s v=""/>
    <x v="0"/>
    <s v=""/>
    <s v=""/>
    <s v=""/>
    <s v=""/>
    <m/>
  </r>
  <r>
    <s v="        &quot;total_photo_count&quot;: 6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530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Le gambe stanno meglio 🤗&quot;,"/>
    <s v=""/>
    <s v=""/>
    <s v=""/>
    <s v=""/>
    <s v=""/>
    <s v=""/>
    <s v=""/>
    <s v=""/>
    <s v=""/>
    <x v="0"/>
    <s v=""/>
    <s v=""/>
    <s v=""/>
    <s v=""/>
    <m/>
  </r>
  <r>
    <s v="        &quot;distance&quot;: 60894.9,"/>
    <s v="60894.9"/>
    <s v=""/>
    <s v=""/>
    <s v="60894.9"/>
    <s v=""/>
    <s v=""/>
    <s v=""/>
    <s v=""/>
    <s v=""/>
    <x v="25"/>
    <s v="Ride"/>
    <s v="60894.9"/>
    <s v="553.0"/>
    <s v="02:00:43"/>
    <m/>
  </r>
  <r>
    <s v="        &quot;moving_time&quot;: 7243,"/>
    <s v="02:00:43"/>
    <s v=""/>
    <s v=""/>
    <s v=""/>
    <s v="7243"/>
    <n v="43"/>
    <n v="0"/>
    <n v="2"/>
    <s v=""/>
    <x v="0"/>
    <s v=""/>
    <s v=""/>
    <s v=""/>
    <s v=""/>
    <m/>
  </r>
  <r>
    <s v="        &quot;elapsed_time&quot;: 7301,"/>
    <s v=""/>
    <s v=""/>
    <s v=""/>
    <s v=""/>
    <s v=""/>
    <s v=""/>
    <s v=""/>
    <s v=""/>
    <s v=""/>
    <x v="0"/>
    <s v=""/>
    <s v=""/>
    <s v=""/>
    <s v=""/>
    <m/>
  </r>
  <r>
    <s v="        &quot;total_elevation_gain&quot;: 553.0,"/>
    <s v="553.0"/>
    <s v=""/>
    <s v=""/>
    <s v=""/>
    <s v=""/>
    <s v=""/>
    <s v=""/>
    <s v=""/>
    <s v="553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491819232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4970085484&quot;,"/>
    <s v=""/>
    <s v=""/>
    <s v=""/>
    <s v=""/>
    <s v=""/>
    <s v=""/>
    <s v=""/>
    <s v=""/>
    <s v=""/>
    <x v="0"/>
    <s v=""/>
    <s v=""/>
    <s v=""/>
    <s v=""/>
    <m/>
  </r>
  <r>
    <s v="        &quot;upload_id&quot;: 3728897228,"/>
    <s v=""/>
    <s v=""/>
    <s v=""/>
    <s v=""/>
    <s v=""/>
    <s v=""/>
    <s v=""/>
    <s v=""/>
    <s v=""/>
    <x v="0"/>
    <s v=""/>
    <s v=""/>
    <s v=""/>
    <s v=""/>
    <m/>
  </r>
  <r>
    <s v="        &quot;start_date&quot;: &quot;2020-05-22T04:36:56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5-22T06:36:56Z&quot;,"/>
    <s v="2020-05-22"/>
    <s v="2020-05-22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338"/>
    <s v=""/>
    <s v=""/>
    <s v=""/>
    <s v=""/>
    <s v=""/>
    <s v=""/>
    <s v=""/>
    <s v=""/>
    <s v=""/>
    <x v="0"/>
    <s v=""/>
    <s v=""/>
    <s v=""/>
    <s v=""/>
    <m/>
  </r>
  <r>
    <n v="10881711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562"/>
    <s v=""/>
    <s v=""/>
    <s v=""/>
    <s v=""/>
    <s v=""/>
    <s v=""/>
    <s v=""/>
    <s v=""/>
    <s v=""/>
    <x v="0"/>
    <s v=""/>
    <s v=""/>
    <s v=""/>
    <s v=""/>
    <m/>
  </r>
  <r>
    <n v="10881672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338,"/>
    <s v=""/>
    <s v=""/>
    <s v=""/>
    <s v=""/>
    <s v=""/>
    <s v=""/>
    <s v=""/>
    <s v=""/>
    <s v=""/>
    <x v="0"/>
    <s v=""/>
    <s v=""/>
    <s v=""/>
    <s v=""/>
    <m/>
  </r>
  <r>
    <s v="        &quot;start_longitude&quot;: 10.881711,"/>
    <s v=""/>
    <s v=""/>
    <s v=""/>
    <s v=""/>
    <s v=""/>
    <s v=""/>
    <s v=""/>
    <s v=""/>
    <s v=""/>
    <x v="0"/>
    <s v=""/>
    <s v=""/>
    <s v=""/>
    <s v=""/>
    <m/>
  </r>
  <r>
    <s v="        &quot;achievement_count&quot;: 6,"/>
    <s v=""/>
    <s v=""/>
    <s v=""/>
    <s v=""/>
    <s v=""/>
    <s v=""/>
    <s v=""/>
    <s v=""/>
    <s v=""/>
    <x v="0"/>
    <s v=""/>
    <s v=""/>
    <s v=""/>
    <s v=""/>
    <m/>
  </r>
  <r>
    <s v="        &quot;kudos_count&quot;: 42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491819232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ix}tGuilaAq@q@w@gDoAyA_Ad@wC{@b@kCGaHZi@fe@O|GeAbDX`D|@hFdEfEbBlFlJhi@z[|@lAHfCoBpNC`GjDvg@fFjZLfHe@jRjDr`@_BtrAgAzUc@xBb@|E|@`CzMlHbB|Cp@fEd@|[kBtR?|Jw@zAm^jDyN][p@dT~l@nGrXD~DyCzQhWrEtH_BlDnCnErGmKc@aDxE}ElKtGnCChB{Lw@}GNgJbH}OdEyEtHmH`GsEjHwIdDcN`IeFjEgGxHuFzKaEzEOlBZlAbD`@Zx@H|^h@lD|CxN|K~^v@pE~@tJDdFe@~CuHrUQ`Fl@vFrB~FzCbCnQF`Bj@dApA~BpGNdEiAxEeBvBi\\tQoF~@_QUsCbA}CbDwEbLkJzMuAdDw@bFUfOa@xDuF`EmDhDm@pEh@bMElNwC|NnEu@fOBvKcGl[_IvNYtSxDpGJvHyCbHyAvKgFvNkCjSs@tb@gKfg@{Q~FeAHi@}BuHuFme@gBcKnFqMTyG`HsXPuEg@kC_C_FyA{@cHy@yAcBq@mBi@uJgCiMe@eNn@eQaAyFp@mWeF}K_@oBp@oEzAaD`J_JqAyHm@sLPySkB}Nt@kTdA{DxL}Nt@{B}E}@_HuIaH^oMuCeIcG}EkF}EkG}ByAeIpAaTsDm@k@Cw@`D{RnG`@bHlDpEY|@o@AqAqBqI\\aZpObCxThKzGa@`CgDbA}C`@wF`BwHnDs\\`DcR~FmWz@oCvE}Ht^}cA`AwAzWqdAjJ{d@pBgEVyE`AqFp@oAJ}BtXotAzAcFVyCzGm\\rFuOpAqBnAq@VkJeFwNyDwOeFwIvCaN]G{DbDgGaTo@gF}DHKOcAs@{GgBaJE_AwBmDiCk@oClAgAOu@cPlAcD~CtErLRlCqGxF}F~NnAjBzChBvErGDxAiAxHiBbGyEs@{@~@wLtY_JpWgJkLoHuAiNqLeFkHuCwB_I}AkDx@wC~Bk@?}By\\a@qAsBwBsVz_@}@d@qDzIcGy@mHoBkC`CoEpHaAp@aN_BoI~EyBVeKeCeImFgGaAwGjAwe@TsCrAwOxA_Ja@aFuAySgQ_VoC}JoDgP}KaDu@kBiDoHkF{FlAmDYwCsCyC|@kF_C_A}Du@}@cJmC}CkEwCc@rCj@xCzDbDpBhFx@fAxDz@|@nFfBvBm@dD~CzDBpEoAvGvEfCvDvDpAzMpJfMnElV|CvSrQrEbA`J\\fRyAVd@CfQbJ`JbGhDhA`B`AeFk@iCKmEm@uAeFaGcDcBeBlD|AnBhAnE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28897228&quot;,"/>
    <s v=""/>
    <s v=""/>
    <s v=""/>
    <s v=""/>
    <s v=""/>
    <s v=""/>
    <s v=""/>
    <s v=""/>
    <s v=""/>
    <x v="0"/>
    <s v=""/>
    <s v=""/>
    <s v=""/>
    <s v=""/>
    <m/>
  </r>
  <r>
    <s v="        &quot;average_speed&quot;: 8.407,"/>
    <s v=""/>
    <s v=""/>
    <s v=""/>
    <s v=""/>
    <s v=""/>
    <s v=""/>
    <s v=""/>
    <s v=""/>
    <s v=""/>
    <x v="0"/>
    <s v=""/>
    <s v=""/>
    <s v=""/>
    <s v=""/>
    <m/>
  </r>
  <r>
    <s v="        &quot;max_speed&quot;: 16.2,"/>
    <s v=""/>
    <s v=""/>
    <s v=""/>
    <s v=""/>
    <s v=""/>
    <s v=""/>
    <s v=""/>
    <s v=""/>
    <s v=""/>
    <x v="0"/>
    <s v=""/>
    <s v=""/>
    <s v=""/>
    <s v=""/>
    <m/>
  </r>
  <r>
    <s v="        &quot;average_cadence&quot;: 78.5,"/>
    <s v=""/>
    <s v=""/>
    <s v=""/>
    <s v=""/>
    <s v=""/>
    <s v=""/>
    <s v=""/>
    <s v=""/>
    <s v=""/>
    <x v="0"/>
    <s v=""/>
    <s v=""/>
    <s v=""/>
    <s v=""/>
    <m/>
  </r>
  <r>
    <s v="        &quot;average_temp&quot;: 17,"/>
    <s v=""/>
    <s v=""/>
    <s v=""/>
    <s v=""/>
    <s v=""/>
    <s v=""/>
    <s v=""/>
    <s v=""/>
    <s v=""/>
    <x v="0"/>
    <s v=""/>
    <s v=""/>
    <s v=""/>
    <s v=""/>
    <m/>
  </r>
  <r>
    <s v="        &quot;average_watts&quot;: 166.0,"/>
    <s v=""/>
    <s v=""/>
    <s v=""/>
    <s v=""/>
    <s v=""/>
    <s v=""/>
    <s v=""/>
    <s v=""/>
    <s v=""/>
    <x v="0"/>
    <s v=""/>
    <s v=""/>
    <s v=""/>
    <s v=""/>
    <m/>
  </r>
  <r>
    <s v="        &quot;weighted_average_watts&quot;: 194,"/>
    <s v=""/>
    <s v=""/>
    <s v=""/>
    <s v=""/>
    <s v=""/>
    <s v=""/>
    <s v=""/>
    <s v=""/>
    <s v=""/>
    <x v="0"/>
    <s v=""/>
    <s v=""/>
    <s v=""/>
    <s v=""/>
    <m/>
  </r>
  <r>
    <s v="        &quot;kilojoules&quot;: 1202.1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49.8,"/>
    <s v=""/>
    <s v=""/>
    <s v=""/>
    <s v=""/>
    <s v=""/>
    <s v=""/>
    <s v=""/>
    <s v=""/>
    <s v=""/>
    <x v="0"/>
    <s v=""/>
    <s v=""/>
    <s v=""/>
    <s v=""/>
    <m/>
  </r>
  <r>
    <s v="        &quot;max_heartrate&quot;: 188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541,"/>
    <s v=""/>
    <s v=""/>
    <s v=""/>
    <s v=""/>
    <s v=""/>
    <s v=""/>
    <s v=""/>
    <s v=""/>
    <s v=""/>
    <x v="0"/>
    <s v=""/>
    <s v=""/>
    <s v=""/>
    <s v=""/>
    <m/>
  </r>
  <r>
    <s v="        &quot;elev_high&quot;: 252.6,"/>
    <s v=""/>
    <s v=""/>
    <s v=""/>
    <s v=""/>
    <s v=""/>
    <s v=""/>
    <s v=""/>
    <s v=""/>
    <s v=""/>
    <x v="0"/>
    <s v=""/>
    <s v=""/>
    <s v=""/>
    <s v=""/>
    <m/>
  </r>
  <r>
    <s v="        &quot;elev_low&quot;: 67.8,"/>
    <s v=""/>
    <s v=""/>
    <s v=""/>
    <s v=""/>
    <s v=""/>
    <s v=""/>
    <s v=""/>
    <s v=""/>
    <s v=""/>
    <x v="0"/>
    <s v=""/>
    <s v=""/>
    <s v=""/>
    <s v=""/>
    <m/>
  </r>
  <r>
    <s v="        &quot;pr_count&quot;: 4,"/>
    <s v=""/>
    <s v=""/>
    <s v=""/>
    <s v=""/>
    <s v=""/>
    <s v=""/>
    <s v=""/>
    <s v=""/>
    <s v=""/>
    <x v="0"/>
    <s v=""/>
    <s v=""/>
    <s v=""/>
    <s v=""/>
    <m/>
  </r>
  <r>
    <s v="        &quot;total_photo_count&quot;: 3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138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Al meccanico! 🧩&quot;,"/>
    <s v=""/>
    <s v=""/>
    <s v=""/>
    <s v=""/>
    <s v=""/>
    <s v=""/>
    <s v=""/>
    <s v=""/>
    <s v=""/>
    <x v="0"/>
    <s v=""/>
    <s v=""/>
    <s v=""/>
    <s v=""/>
    <m/>
  </r>
  <r>
    <s v="        &quot;distance&quot;: 6873.7,"/>
    <s v="6873.7"/>
    <s v=""/>
    <s v=""/>
    <s v="6873.7"/>
    <s v=""/>
    <s v=""/>
    <s v=""/>
    <s v=""/>
    <s v=""/>
    <x v="26"/>
    <s v="Ride"/>
    <s v="6873.7"/>
    <s v="65.0"/>
    <s v="00:18:20"/>
    <m/>
  </r>
  <r>
    <s v="        &quot;moving_time&quot;: 1100,"/>
    <s v="00:18:20"/>
    <s v=""/>
    <s v=""/>
    <s v=""/>
    <s v="1100"/>
    <n v="20"/>
    <n v="18"/>
    <n v="0"/>
    <s v=""/>
    <x v="0"/>
    <s v=""/>
    <s v=""/>
    <s v=""/>
    <s v=""/>
    <m/>
  </r>
  <r>
    <s v="        &quot;elapsed_time&quot;: 1100,"/>
    <s v=""/>
    <s v=""/>
    <s v=""/>
    <s v=""/>
    <s v=""/>
    <s v=""/>
    <s v=""/>
    <s v=""/>
    <s v=""/>
    <x v="0"/>
    <s v=""/>
    <s v=""/>
    <s v=""/>
    <s v=""/>
    <m/>
  </r>
  <r>
    <s v="        &quot;total_elevation_gain&quot;: 65.0,"/>
    <s v="65.0"/>
    <s v=""/>
    <s v=""/>
    <s v=""/>
    <s v=""/>
    <s v=""/>
    <s v=""/>
    <s v=""/>
    <s v="65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488953557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4967477017&quot;,"/>
    <s v=""/>
    <s v=""/>
    <s v=""/>
    <s v=""/>
    <s v=""/>
    <s v=""/>
    <s v=""/>
    <s v=""/>
    <s v=""/>
    <x v="0"/>
    <s v=""/>
    <s v=""/>
    <s v=""/>
    <s v=""/>
    <m/>
  </r>
  <r>
    <s v="        &quot;upload_id&quot;: 3725866431,"/>
    <s v=""/>
    <s v=""/>
    <s v=""/>
    <s v=""/>
    <s v=""/>
    <s v=""/>
    <s v=""/>
    <s v=""/>
    <s v=""/>
    <x v="0"/>
    <s v=""/>
    <s v=""/>
    <s v=""/>
    <s v=""/>
    <m/>
  </r>
  <r>
    <s v="        &quot;start_date&quot;: &quot;2020-05-21T16:12:12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5-21T18:12:12Z&quot;,"/>
    <s v="2020-05-21"/>
    <s v="2020-05-21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214"/>
    <s v=""/>
    <s v=""/>
    <s v=""/>
    <s v=""/>
    <s v=""/>
    <s v=""/>
    <s v=""/>
    <s v=""/>
    <s v=""/>
    <x v="0"/>
    <s v=""/>
    <s v=""/>
    <s v=""/>
    <s v=""/>
    <m/>
  </r>
  <r>
    <n v="10881555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06477"/>
    <s v=""/>
    <s v=""/>
    <s v=""/>
    <s v=""/>
    <s v=""/>
    <s v=""/>
    <s v=""/>
    <s v=""/>
    <s v=""/>
    <x v="0"/>
    <s v=""/>
    <s v=""/>
    <s v=""/>
    <s v=""/>
    <m/>
  </r>
  <r>
    <n v="10836643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214,"/>
    <s v=""/>
    <s v=""/>
    <s v=""/>
    <s v=""/>
    <s v=""/>
    <s v=""/>
    <s v=""/>
    <s v=""/>
    <s v=""/>
    <x v="0"/>
    <s v=""/>
    <s v=""/>
    <s v=""/>
    <s v=""/>
    <m/>
  </r>
  <r>
    <s v="        &quot;start_longitude&quot;: 10.881555,"/>
    <s v=""/>
    <s v=""/>
    <s v=""/>
    <s v=""/>
    <s v=""/>
    <s v=""/>
    <s v=""/>
    <s v=""/>
    <s v=""/>
    <x v="0"/>
    <s v=""/>
    <s v=""/>
    <s v=""/>
    <s v=""/>
    <m/>
  </r>
  <r>
    <s v="        &quot;achievement_count&quot;: 0,"/>
    <s v=""/>
    <s v=""/>
    <s v=""/>
    <s v=""/>
    <s v=""/>
    <s v=""/>
    <s v=""/>
    <s v=""/>
    <s v=""/>
    <x v="0"/>
    <s v=""/>
    <s v=""/>
    <s v=""/>
    <s v=""/>
    <m/>
  </r>
  <r>
    <s v="        &quot;kudos_count&quot;: 24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488953557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qw}tGuhlaAd@kA\\m@J_@HGH?HDjBrBRDHCFGXi@NCFJDl@GdA@^L`Bf@vBj@V~@n@HJFND^AxA@dAXNT@zA?jFRbEGPF@J@tBFzBBRDFBB`@HbAJz@F|@ZfAAl@FRJRPPVDRDZ`BfAHT?zA@^RbAPZb@ZvAnA|@z@lAvANJhB`A\\LjBTf@@nAGlAAhAKxAJzC@~AFd@BJFFNn@jCTtAXvBX~CNh@Zl@p@lAX`@DJBRg@pAI\\X~AAl@EVw@`DAVTt@dAnBv@hAb@`AH\\ARo@r@@TvAxB^~@T~@KlK]fII|JJNTLbEdB^RbE|Db@|@NJN@\\E\\JLJFRH`AL`ADTRXl@H~DJh@DjF@dLPHDDH@z@DJHDJ?^CPKLi@NSp@AhEHx@JhBF~A@|@AlBITETKX]RGNXTjCRxAPn@PVf@\\f@PfDdAv@PvBn@NTFn@TdBd@rBj@jBt@|AjAzCbCbFvA`Br@ZFH?d@E`@K|@WjDGl@GPGFSDiDs@ENFRfAfB\\Ln@JLDz@^lAn@TNb@l@LZDXF~@Jv@Bz@gAjJWzC@LVh@dAlEf@lCT|AC\\QN]DQPEP?ZAJ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25866431&quot;,"/>
    <s v=""/>
    <s v=""/>
    <s v=""/>
    <s v=""/>
    <s v=""/>
    <s v=""/>
    <s v=""/>
    <s v=""/>
    <s v=""/>
    <x v="0"/>
    <s v=""/>
    <s v=""/>
    <s v=""/>
    <s v=""/>
    <m/>
  </r>
  <r>
    <s v="        &quot;average_speed&quot;: 6.249,"/>
    <s v=""/>
    <s v=""/>
    <s v=""/>
    <s v=""/>
    <s v=""/>
    <s v=""/>
    <s v=""/>
    <s v=""/>
    <s v=""/>
    <x v="0"/>
    <s v=""/>
    <s v=""/>
    <s v=""/>
    <s v=""/>
    <m/>
  </r>
  <r>
    <s v="        &quot;max_speed&quot;: 12.7,"/>
    <s v=""/>
    <s v=""/>
    <s v=""/>
    <s v=""/>
    <s v=""/>
    <s v=""/>
    <s v=""/>
    <s v=""/>
    <s v=""/>
    <x v="0"/>
    <s v=""/>
    <s v=""/>
    <s v=""/>
    <s v=""/>
    <m/>
  </r>
  <r>
    <s v="        &quot;average_temp&quot;: 23,"/>
    <s v=""/>
    <s v=""/>
    <s v=""/>
    <s v=""/>
    <s v=""/>
    <s v=""/>
    <s v=""/>
    <s v=""/>
    <s v=""/>
    <x v="0"/>
    <s v=""/>
    <s v=""/>
    <s v=""/>
    <s v=""/>
    <m/>
  </r>
  <r>
    <s v="        &quot;average_watts&quot;: 78.2,"/>
    <s v=""/>
    <s v=""/>
    <s v=""/>
    <s v=""/>
    <s v=""/>
    <s v=""/>
    <s v=""/>
    <s v=""/>
    <s v=""/>
    <x v="0"/>
    <s v=""/>
    <s v=""/>
    <s v=""/>
    <s v=""/>
    <m/>
  </r>
  <r>
    <s v="        &quot;kilojoules&quot;: 86.1,"/>
    <s v=""/>
    <s v=""/>
    <s v=""/>
    <s v=""/>
    <s v=""/>
    <s v=""/>
    <s v=""/>
    <s v=""/>
    <s v=""/>
    <x v="0"/>
    <s v=""/>
    <s v=""/>
    <s v=""/>
    <s v=""/>
    <m/>
  </r>
  <r>
    <s v="        &quot;device_watts&quot;: false,"/>
    <s v=""/>
    <s v=""/>
    <s v=""/>
    <s v=""/>
    <s v=""/>
    <s v=""/>
    <s v=""/>
    <s v=""/>
    <s v=""/>
    <x v="0"/>
    <s v=""/>
    <s v=""/>
    <s v=""/>
    <s v=""/>
    <m/>
  </r>
  <r>
    <s v="        &quot;has_heartrate&quot;: false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false,"/>
    <s v=""/>
    <s v=""/>
    <s v=""/>
    <s v=""/>
    <s v=""/>
    <s v=""/>
    <s v=""/>
    <s v=""/>
    <s v=""/>
    <x v="0"/>
    <s v=""/>
    <s v=""/>
    <s v=""/>
    <s v=""/>
    <m/>
  </r>
  <r>
    <s v="        &quot;elev_high&quot;: 200.4,"/>
    <s v=""/>
    <s v=""/>
    <s v=""/>
    <s v=""/>
    <s v=""/>
    <s v=""/>
    <s v=""/>
    <s v=""/>
    <s v=""/>
    <x v="0"/>
    <s v=""/>
    <s v=""/>
    <s v=""/>
    <s v=""/>
    <m/>
  </r>
  <r>
    <s v="        &quot;elev_low&quot;: 117.0,"/>
    <s v=""/>
    <s v=""/>
    <s v=""/>
    <s v=""/>
    <s v=""/>
    <s v=""/>
    <s v=""/>
    <s v=""/>
    <s v=""/>
    <x v="0"/>
    <s v=""/>
    <s v=""/>
    <s v=""/>
    <s v=""/>
    <m/>
  </r>
  <r>
    <s v="        &quot;pr_count&quot;: 0,"/>
    <s v=""/>
    <s v=""/>
    <s v=""/>
    <s v=""/>
    <s v=""/>
    <s v=""/>
    <s v=""/>
    <s v=""/>
    <s v=""/>
    <x v="0"/>
    <s v=""/>
    <s v=""/>
    <s v=""/>
    <s v=""/>
    <m/>
  </r>
  <r>
    <s v="        &quot;total_photo_count&quot;: 2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null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Un po’ zombie&quot;,"/>
    <s v=""/>
    <s v=""/>
    <s v=""/>
    <s v=""/>
    <s v=""/>
    <s v=""/>
    <s v=""/>
    <s v=""/>
    <s v=""/>
    <x v="0"/>
    <s v=""/>
    <s v=""/>
    <s v=""/>
    <s v=""/>
    <m/>
  </r>
  <r>
    <s v="        &quot;distance&quot;: 39125.1,"/>
    <s v="39125.1"/>
    <s v=""/>
    <s v=""/>
    <s v="39125.1"/>
    <s v=""/>
    <s v=""/>
    <s v=""/>
    <s v=""/>
    <s v=""/>
    <x v="27"/>
    <s v="Ride"/>
    <s v="39125.1"/>
    <s v="589.0"/>
    <s v="01:28:25"/>
    <m/>
  </r>
  <r>
    <s v="        &quot;moving_time&quot;: 5305,"/>
    <s v="01:28:25"/>
    <s v=""/>
    <s v=""/>
    <s v=""/>
    <s v="5305"/>
    <n v="25"/>
    <n v="28"/>
    <n v="1"/>
    <s v=""/>
    <x v="0"/>
    <s v=""/>
    <s v=""/>
    <s v=""/>
    <s v=""/>
    <m/>
  </r>
  <r>
    <s v="        &quot;elapsed_time&quot;: 5440,"/>
    <s v=""/>
    <s v=""/>
    <s v=""/>
    <s v=""/>
    <s v=""/>
    <s v=""/>
    <s v=""/>
    <s v=""/>
    <s v=""/>
    <x v="0"/>
    <s v=""/>
    <s v=""/>
    <s v=""/>
    <s v=""/>
    <m/>
  </r>
  <r>
    <s v="        &quot;total_elevation_gain&quot;: 589.0,"/>
    <s v="589.0"/>
    <s v=""/>
    <s v=""/>
    <s v=""/>
    <s v=""/>
    <s v=""/>
    <s v=""/>
    <s v=""/>
    <s v="589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486109946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4964580587&quot;,"/>
    <s v=""/>
    <s v=""/>
    <s v=""/>
    <s v=""/>
    <s v=""/>
    <s v=""/>
    <s v=""/>
    <s v=""/>
    <s v=""/>
    <x v="0"/>
    <s v=""/>
    <s v=""/>
    <s v=""/>
    <s v=""/>
    <m/>
  </r>
  <r>
    <s v="        &quot;upload_id&quot;: 3722890090,"/>
    <s v=""/>
    <s v=""/>
    <s v=""/>
    <s v=""/>
    <s v=""/>
    <s v=""/>
    <s v=""/>
    <s v=""/>
    <s v=""/>
    <x v="0"/>
    <s v=""/>
    <s v=""/>
    <s v=""/>
    <s v=""/>
    <m/>
  </r>
  <r>
    <s v="        &quot;start_date&quot;: &quot;2020-05-21T05:01:41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5-21T07:01:41Z&quot;,"/>
    <s v="2020-05-21"/>
    <s v="2020-05-21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265"/>
    <s v=""/>
    <s v=""/>
    <s v=""/>
    <s v=""/>
    <s v=""/>
    <s v=""/>
    <s v=""/>
    <s v=""/>
    <s v=""/>
    <x v="0"/>
    <s v=""/>
    <s v=""/>
    <s v=""/>
    <s v=""/>
    <m/>
  </r>
  <r>
    <n v="10881411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56"/>
    <s v=""/>
    <s v=""/>
    <s v=""/>
    <s v=""/>
    <s v=""/>
    <s v=""/>
    <s v=""/>
    <s v=""/>
    <s v=""/>
    <x v="0"/>
    <s v=""/>
    <s v=""/>
    <s v=""/>
    <s v=""/>
    <m/>
  </r>
  <r>
    <n v="10881739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265,"/>
    <s v=""/>
    <s v=""/>
    <s v=""/>
    <s v=""/>
    <s v=""/>
    <s v=""/>
    <s v=""/>
    <s v=""/>
    <s v=""/>
    <x v="0"/>
    <s v=""/>
    <s v=""/>
    <s v=""/>
    <s v=""/>
    <m/>
  </r>
  <r>
    <s v="        &quot;start_longitude&quot;: 10.881411,"/>
    <s v=""/>
    <s v=""/>
    <s v=""/>
    <s v=""/>
    <s v=""/>
    <s v=""/>
    <s v=""/>
    <s v=""/>
    <s v=""/>
    <x v="0"/>
    <s v=""/>
    <s v=""/>
    <s v=""/>
    <s v=""/>
    <m/>
  </r>
  <r>
    <s v="        &quot;achievement_count&quot;: 0,"/>
    <s v=""/>
    <s v=""/>
    <s v=""/>
    <s v=""/>
    <s v=""/>
    <s v=""/>
    <s v=""/>
    <s v=""/>
    <s v=""/>
    <x v="0"/>
    <s v=""/>
    <s v=""/>
    <s v=""/>
    <s v=""/>
    <m/>
  </r>
  <r>
    <s v="        &quot;kudos_count&quot;: 31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486109946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{w}tGyglaAgAaBa@qCe@cAgA_Aw@f@kBs@IuKPaAhf@IrFmA`DVjEjA`F`EtDtAhArAjBrEtA|Aph@l[z@jAJ~BkBvMGfHrDtg@lDjQv@fGRrIk@hQnDla@}A|qAUpA_A^yKqAuDFmJhCsBdCsCiDcE_EqBKiE`GkBxNy@vBeM`FuCDqD`A_D|CwEwBwEpB}@A}BkBi@yBu@u@uJk@oD{BkJ_@uBu@qAuBQ{@JaA`AiAbIaDdAgCfAkAUsEvAzI|@~@pDn@jIcAfA}@^qDZo@pEmFnFgEx@}AN{DsDsGSmEeAyAuAi@yAeBaBeGPc@pBDC]cACB{@pE}E`@sACsAiEiAkF_I{F_EZoAzBqCpMuA^qA@yG{@gCaBuBKgC_AyCyDaE{NqDiGp@oB{A_C_GaAm@{AJgAsBaImGoBa@iAiAmBbBmBr@_Cn@cAMaAk@u@kByCaF~AOzEfCdAD`HkCpEyD~@KdDjAnErCrDzFnA`@v@QtB_Fc@eHgCeBqFOyDkGkDK~Ew@pAr@fA|Bj@NnDiApCwBfCm@jCDtCvBEk@cD_DoGmBJ_@zGm@vBn@TUGe@wB{@kGaAtJkBnDr@Zk@qIuE{BCCm@zG_AzKj@s@yAyEkE}@wBl@mBpCqEIyC\\wCEiAcH{EgJ_JUo@Mg]z@eDw@qL`@}Fm@oGJwCg@i@c@Z}ArHOrDq@rCgB|DgIhHoJgBoFwBJ[pBd@rGIxCgA`@{Ar@sLc@iJXxJeAfN{BtAyHPoB[Ad@pPzEjBk@jC{CrBmAl@qAlBoFV}EnAkG\\eA^BT~@GrBb@xF_@lHt@|Ky@lCBjItf@OpGmAzGbAtHhFjDrAv@`AnBxEtA~Afh@d[tBzBh@Q@s@a@_@a@f@Ft@f@JVm@AeCxI}h@r@eBMqARyAlAkD|BcE?k@_@N}C~He@^qOaE_JkHmEeC@{Ax@kFd@qAfAy@My@uDy@uDgAyDuAaDFgAh@yAlE_CaAyAU}AvEaD~BkMc@aT\\sPdDeExBaEf@KfFy@nBHtIQ`@wQlB}Ja@_GmBgRgPaFiA{OwAqLcEqMoJkDiAsBkDiHaFw@GwDpAmDKoDaDwBx@yFmBmA_Eg@w@oDo@mEoBqCeEyCo@zCn@jCxD|DpBdEf@d@r@z@vDl@d@nFdBnBo@nB|BbAb@~DBlEmAjHrFrBdDpDjA|DbDpExCnCnApJjDzUfCpB~AnB`HpErHxAzA|TdHnH|@dJEf@aBxAd@r@]tA~AbAbE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22890090&quot;,"/>
    <s v=""/>
    <s v=""/>
    <s v=""/>
    <s v=""/>
    <s v=""/>
    <s v=""/>
    <s v=""/>
    <s v=""/>
    <s v=""/>
    <x v="0"/>
    <s v=""/>
    <s v=""/>
    <s v=""/>
    <s v=""/>
    <m/>
  </r>
  <r>
    <s v="        &quot;average_speed&quot;: 7.375,"/>
    <s v=""/>
    <s v=""/>
    <s v=""/>
    <s v=""/>
    <s v=""/>
    <s v=""/>
    <s v=""/>
    <s v=""/>
    <s v=""/>
    <x v="0"/>
    <s v=""/>
    <s v=""/>
    <s v=""/>
    <s v=""/>
    <m/>
  </r>
  <r>
    <s v="        &quot;max_speed&quot;: 16.0,"/>
    <s v=""/>
    <s v=""/>
    <s v=""/>
    <s v=""/>
    <s v=""/>
    <s v=""/>
    <s v=""/>
    <s v=""/>
    <s v=""/>
    <x v="0"/>
    <s v=""/>
    <s v=""/>
    <s v=""/>
    <s v=""/>
    <m/>
  </r>
  <r>
    <s v="        &quot;average_cadence&quot;: 74.9,"/>
    <s v=""/>
    <s v=""/>
    <s v=""/>
    <s v=""/>
    <s v=""/>
    <s v=""/>
    <s v=""/>
    <s v=""/>
    <s v=""/>
    <x v="0"/>
    <s v=""/>
    <s v=""/>
    <s v=""/>
    <s v=""/>
    <m/>
  </r>
  <r>
    <s v="        &quot;average_temp&quot;: 16,"/>
    <s v=""/>
    <s v=""/>
    <s v=""/>
    <s v=""/>
    <s v=""/>
    <s v=""/>
    <s v=""/>
    <s v=""/>
    <s v=""/>
    <x v="0"/>
    <s v=""/>
    <s v=""/>
    <s v=""/>
    <s v=""/>
    <m/>
  </r>
  <r>
    <s v="        &quot;average_watts&quot;: 149.5,"/>
    <s v=""/>
    <s v=""/>
    <s v=""/>
    <s v=""/>
    <s v=""/>
    <s v=""/>
    <s v=""/>
    <s v=""/>
    <s v=""/>
    <x v="0"/>
    <s v=""/>
    <s v=""/>
    <s v=""/>
    <s v=""/>
    <m/>
  </r>
  <r>
    <s v="        &quot;weighted_average_watts&quot;: 188,"/>
    <s v=""/>
    <s v=""/>
    <s v=""/>
    <s v=""/>
    <s v=""/>
    <s v=""/>
    <s v=""/>
    <s v=""/>
    <s v=""/>
    <x v="0"/>
    <s v=""/>
    <s v=""/>
    <s v=""/>
    <s v=""/>
    <m/>
  </r>
  <r>
    <s v="        &quot;kilojoules&quot;: 793.1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44.9,"/>
    <s v=""/>
    <s v=""/>
    <s v=""/>
    <s v=""/>
    <s v=""/>
    <s v=""/>
    <s v=""/>
    <s v=""/>
    <s v=""/>
    <x v="0"/>
    <s v=""/>
    <s v=""/>
    <s v=""/>
    <s v=""/>
    <m/>
  </r>
  <r>
    <s v="        &quot;max_heartrate&quot;: 183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444,"/>
    <s v=""/>
    <s v=""/>
    <s v=""/>
    <s v=""/>
    <s v=""/>
    <s v=""/>
    <s v=""/>
    <s v=""/>
    <s v=""/>
    <x v="0"/>
    <s v=""/>
    <s v=""/>
    <s v=""/>
    <s v=""/>
    <m/>
  </r>
  <r>
    <s v="        &quot;elev_high&quot;: 464.0,"/>
    <s v=""/>
    <s v=""/>
    <s v=""/>
    <s v=""/>
    <s v=""/>
    <s v=""/>
    <s v=""/>
    <s v=""/>
    <s v=""/>
    <x v="0"/>
    <s v=""/>
    <s v=""/>
    <s v=""/>
    <s v=""/>
    <m/>
  </r>
  <r>
    <s v="        &quot;elev_low&quot;: 141.4,"/>
    <s v=""/>
    <s v=""/>
    <s v=""/>
    <s v=""/>
    <s v=""/>
    <s v=""/>
    <s v=""/>
    <s v=""/>
    <s v=""/>
    <x v="0"/>
    <s v=""/>
    <s v=""/>
    <s v=""/>
    <s v=""/>
    <m/>
  </r>
  <r>
    <s v="        &quot;pr_count&quot;: 0,"/>
    <s v=""/>
    <s v=""/>
    <s v=""/>
    <s v=""/>
    <s v=""/>
    <s v=""/>
    <s v=""/>
    <s v=""/>
    <s v=""/>
    <x v="0"/>
    <s v=""/>
    <s v=""/>
    <s v=""/>
    <s v=""/>
    <m/>
  </r>
  <r>
    <s v="        &quot;total_photo_count&quot;: 2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83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Morning spin 🍒&quot;,"/>
    <s v=""/>
    <s v=""/>
    <s v=""/>
    <s v=""/>
    <s v=""/>
    <s v=""/>
    <s v=""/>
    <s v=""/>
    <s v=""/>
    <x v="0"/>
    <s v=""/>
    <s v=""/>
    <s v=""/>
    <s v=""/>
    <m/>
  </r>
  <r>
    <s v="        &quot;distance&quot;: 26355.5,"/>
    <s v="26355.5"/>
    <s v=""/>
    <s v=""/>
    <s v="26355.5"/>
    <s v=""/>
    <s v=""/>
    <s v=""/>
    <s v=""/>
    <s v=""/>
    <x v="28"/>
    <s v="Ride"/>
    <s v="26355.5"/>
    <s v="467.0"/>
    <s v="01:01:41"/>
    <m/>
  </r>
  <r>
    <s v="        &quot;moving_time&quot;: 3701,"/>
    <s v="01:01:41"/>
    <s v=""/>
    <s v=""/>
    <s v=""/>
    <s v="3701"/>
    <n v="41"/>
    <n v="1"/>
    <n v="1"/>
    <s v=""/>
    <x v="0"/>
    <s v=""/>
    <s v=""/>
    <s v=""/>
    <s v=""/>
    <m/>
  </r>
  <r>
    <s v="        &quot;elapsed_time&quot;: 3942,"/>
    <s v=""/>
    <s v=""/>
    <s v=""/>
    <s v=""/>
    <s v=""/>
    <s v=""/>
    <s v=""/>
    <s v=""/>
    <s v=""/>
    <x v="0"/>
    <s v=""/>
    <s v=""/>
    <s v=""/>
    <s v=""/>
    <m/>
  </r>
  <r>
    <s v="        &quot;total_elevation_gain&quot;: 467.0,"/>
    <s v="467.0"/>
    <s v=""/>
    <s v=""/>
    <s v=""/>
    <s v=""/>
    <s v=""/>
    <s v=""/>
    <s v=""/>
    <s v="467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480581212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4959406824&quot;,"/>
    <s v=""/>
    <s v=""/>
    <s v=""/>
    <s v=""/>
    <s v=""/>
    <s v=""/>
    <s v=""/>
    <s v=""/>
    <s v=""/>
    <x v="0"/>
    <s v=""/>
    <s v=""/>
    <s v=""/>
    <s v=""/>
    <m/>
  </r>
  <r>
    <s v="        &quot;upload_id&quot;: 3717059704,"/>
    <s v=""/>
    <s v=""/>
    <s v=""/>
    <s v=""/>
    <s v=""/>
    <s v=""/>
    <s v=""/>
    <s v=""/>
    <s v=""/>
    <x v="0"/>
    <s v=""/>
    <s v=""/>
    <s v=""/>
    <s v=""/>
    <m/>
  </r>
  <r>
    <s v="        &quot;start_date&quot;: &quot;2020-05-20T04:29:32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5-20T06:29:32Z&quot;,"/>
    <s v="2020-05-20"/>
    <s v="2020-05-20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141"/>
    <s v=""/>
    <s v=""/>
    <s v=""/>
    <s v=""/>
    <s v=""/>
    <s v=""/>
    <s v=""/>
    <s v=""/>
    <s v=""/>
    <x v="0"/>
    <s v=""/>
    <s v=""/>
    <s v=""/>
    <s v=""/>
    <m/>
  </r>
  <r>
    <n v="10881475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503"/>
    <s v=""/>
    <s v=""/>
    <s v=""/>
    <s v=""/>
    <s v=""/>
    <s v=""/>
    <s v=""/>
    <s v=""/>
    <s v=""/>
    <x v="0"/>
    <s v=""/>
    <s v=""/>
    <s v=""/>
    <s v=""/>
    <m/>
  </r>
  <r>
    <n v="10881667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141,"/>
    <s v=""/>
    <s v=""/>
    <s v=""/>
    <s v=""/>
    <s v=""/>
    <s v=""/>
    <s v=""/>
    <s v=""/>
    <s v=""/>
    <x v="0"/>
    <s v=""/>
    <s v=""/>
    <s v=""/>
    <s v=""/>
    <m/>
  </r>
  <r>
    <s v="        &quot;start_longitude&quot;: 10.881475,"/>
    <s v=""/>
    <s v=""/>
    <s v=""/>
    <s v=""/>
    <s v=""/>
    <s v=""/>
    <s v=""/>
    <s v=""/>
    <s v=""/>
    <x v="0"/>
    <s v=""/>
    <s v=""/>
    <s v=""/>
    <s v=""/>
    <m/>
  </r>
  <r>
    <s v="        &quot;achievement_count&quot;: 0,"/>
    <s v=""/>
    <s v=""/>
    <s v=""/>
    <s v=""/>
    <s v=""/>
    <s v=""/>
    <s v=""/>
    <s v=""/>
    <s v=""/>
    <x v="0"/>
    <s v=""/>
    <s v=""/>
    <s v=""/>
    <s v=""/>
    <m/>
  </r>
  <r>
    <s v="        &quot;kudos_count&quot;: 26,"/>
    <s v=""/>
    <s v=""/>
    <s v=""/>
    <s v=""/>
    <s v=""/>
    <s v=""/>
    <s v=""/>
    <s v=""/>
    <s v=""/>
    <x v="0"/>
    <s v=""/>
    <s v=""/>
    <s v=""/>
    <s v=""/>
    <m/>
  </r>
  <r>
    <s v="        &quot;comment_count&quot;: 0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480581212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cw}tGehlaAsA{@s@yDkAgBYKi@h@wA[WgBQiH?o@Lc@lNYdWAfFgAjCJvEhAhBjAlC`CtDxAbAlAnBzEbAhAbi@t[xApBNFf@YFwCr@gFf@wBLgBbFqZp@mBEcBp@wC~BkFdVu^h@o@z@MP[Ak@o@}@Og@?oC[uKmBmh@iFsZO]sDLoHMuHViEOy@[gARkDO{Fo@Ee@LsEIWy@_@GYDsFQkCeEaAyBF]i@[}A]kEFsEGe@k@e@eBFQK^qCA_Bo@oGu@gCOQQF?jCS\\oB?uBf@{CIOMIyCHmCb@a@zBi@N]YaA_A_AMcABeB`AyMmAcFVoAdAy@xB_@dDlAvCh@|Ap@RSm@aBoC{DgBgG{@eAuBoAk@cAEgADoCvAwDZ{A^cKn@oCS{@{Ay@qA_@oCFwAeAmAnAsAn@Xu@HiAW{DQaAqBkBi@y@k@YyA@gAXaCnDyBrAgBt@kBNoFhBy@WqAiAaBk@y@GcFZyD{@oB\\aEpC{@_BwEoBgByA{LkCiBu@qCm@mCJyCn@iAGiCoAeDoD{@YcCD_BgAs@ONa@vCp@fEwA|DbBpCQlIoBxAy@vCsCj@UtBXTG`AuAf@SdAPjAl@XQU}@i@y@_CQQODU~C?hEvAxDLrEn@vAq@bByCz@g@p@G`KnDvBdB|D|E`BhAfIt@TXIlAFThJtArFdD^CXiAh@VTf@NjB?`AOpDa@zAiAf@C`@nA~@zAWnBb@tAv@f@p@m@vBWrJQzAkBpFClCJpAd@z@tAl@lAdAbA|Bl@`DjBhCrArCQToFaBeDoAmBVaBfAQr@Bx@d@tBb@vAeAxN?bBRt@lArAJl@mCp@]^Kv@A`BHzCnDTtBk@`B@\\m@IqBPWv@vB`AlH?bB_@fDdC?f@n@E~D^tGXdAd@d@nBIzDp@RXJtAEpGF\\r@ZL`@QnFFRnLv@`AZrAOxEH`JWfKJlFlZX~DzAta@`@jMBfFe@~AiSxZe@p@y@VHf@n@RDTMd@FaA_@u@Y@]rAoC~F]JkEu@oD_BgCc@cKcIeD{AM_@?o@n@{Ep@_C|@{@De@Qa@iDk@kA}@aBEiE}Au@FsBBw@d@aAjD_@b@[@}BuAq@GmBdFeCrB_@NmMk@_JVkGAaRfD{DxBsEp@Gd@BlDKh@a@f@Ib@DdLJvHJdAL\\bBb@j@i@VJhAxAn@`D\\j@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17059704&quot;,"/>
    <s v=""/>
    <s v=""/>
    <s v=""/>
    <s v=""/>
    <s v=""/>
    <s v=""/>
    <s v=""/>
    <s v=""/>
    <s v=""/>
    <x v="0"/>
    <s v=""/>
    <s v=""/>
    <s v=""/>
    <s v=""/>
    <m/>
  </r>
  <r>
    <s v="        &quot;average_speed&quot;: 7.121,"/>
    <s v=""/>
    <s v=""/>
    <s v=""/>
    <s v=""/>
    <s v=""/>
    <s v=""/>
    <s v=""/>
    <s v=""/>
    <s v=""/>
    <x v="0"/>
    <s v=""/>
    <s v=""/>
    <s v=""/>
    <s v=""/>
    <m/>
  </r>
  <r>
    <s v="        &quot;max_speed&quot;: 14.7,"/>
    <s v=""/>
    <s v=""/>
    <s v=""/>
    <s v=""/>
    <s v=""/>
    <s v=""/>
    <s v=""/>
    <s v=""/>
    <s v=""/>
    <x v="0"/>
    <s v=""/>
    <s v=""/>
    <s v=""/>
    <s v=""/>
    <m/>
  </r>
  <r>
    <s v="        &quot;average_cadence&quot;: 74.8,"/>
    <s v=""/>
    <s v=""/>
    <s v=""/>
    <s v=""/>
    <s v=""/>
    <s v=""/>
    <s v=""/>
    <s v=""/>
    <s v=""/>
    <x v="0"/>
    <s v=""/>
    <s v=""/>
    <s v=""/>
    <s v=""/>
    <m/>
  </r>
  <r>
    <s v="        &quot;average_temp&quot;: 15,"/>
    <s v=""/>
    <s v=""/>
    <s v=""/>
    <s v=""/>
    <s v=""/>
    <s v=""/>
    <s v=""/>
    <s v=""/>
    <s v=""/>
    <x v="0"/>
    <s v=""/>
    <s v=""/>
    <s v=""/>
    <s v=""/>
    <m/>
  </r>
  <r>
    <s v="        &quot;average_watts&quot;: 151.8,"/>
    <s v=""/>
    <s v=""/>
    <s v=""/>
    <s v=""/>
    <s v=""/>
    <s v=""/>
    <s v=""/>
    <s v=""/>
    <s v=""/>
    <x v="0"/>
    <s v=""/>
    <s v=""/>
    <s v=""/>
    <s v=""/>
    <m/>
  </r>
  <r>
    <s v="        &quot;weighted_average_watts&quot;: 198,"/>
    <s v=""/>
    <s v=""/>
    <s v=""/>
    <s v=""/>
    <s v=""/>
    <s v=""/>
    <s v=""/>
    <s v=""/>
    <s v=""/>
    <x v="0"/>
    <s v=""/>
    <s v=""/>
    <s v=""/>
    <s v=""/>
    <m/>
  </r>
  <r>
    <s v="        &quot;kilojoules&quot;: 561.8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42.0,"/>
    <s v=""/>
    <s v=""/>
    <s v=""/>
    <s v=""/>
    <s v=""/>
    <s v=""/>
    <s v=""/>
    <s v=""/>
    <s v=""/>
    <x v="0"/>
    <s v=""/>
    <s v=""/>
    <s v=""/>
    <s v=""/>
    <m/>
  </r>
  <r>
    <s v="        &quot;max_heartrate&quot;: 183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553,"/>
    <s v=""/>
    <s v=""/>
    <s v=""/>
    <s v=""/>
    <s v=""/>
    <s v=""/>
    <s v=""/>
    <s v=""/>
    <s v=""/>
    <x v="0"/>
    <s v=""/>
    <s v=""/>
    <s v=""/>
    <s v=""/>
    <m/>
  </r>
  <r>
    <s v="        &quot;elev_high&quot;: 344.4,"/>
    <s v=""/>
    <s v=""/>
    <s v=""/>
    <s v=""/>
    <s v=""/>
    <s v=""/>
    <s v=""/>
    <s v=""/>
    <s v=""/>
    <x v="0"/>
    <s v=""/>
    <s v=""/>
    <s v=""/>
    <s v=""/>
    <m/>
  </r>
  <r>
    <s v="        &quot;elev_low&quot;: 130.2,"/>
    <s v=""/>
    <s v=""/>
    <s v=""/>
    <s v=""/>
    <s v=""/>
    <s v=""/>
    <s v=""/>
    <s v=""/>
    <s v=""/>
    <x v="0"/>
    <s v=""/>
    <s v=""/>
    <s v=""/>
    <s v=""/>
    <m/>
  </r>
  <r>
    <s v="        &quot;pr_count&quot;: 0,"/>
    <s v=""/>
    <s v=""/>
    <s v=""/>
    <s v=""/>
    <s v=""/>
    <s v=""/>
    <s v=""/>
    <s v=""/>
    <s v=""/>
    <x v="0"/>
    <s v=""/>
    <s v=""/>
    <s v=""/>
    <s v=""/>
    <m/>
  </r>
  <r>
    <s v="        &quot;total_photo_count&quot;: 0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54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New bike day 🥰&quot;,"/>
    <s v=""/>
    <s v=""/>
    <s v=""/>
    <s v=""/>
    <s v=""/>
    <s v=""/>
    <s v=""/>
    <s v=""/>
    <s v=""/>
    <x v="0"/>
    <s v=""/>
    <s v=""/>
    <s v=""/>
    <s v=""/>
    <m/>
  </r>
  <r>
    <s v="        &quot;distance&quot;: 23789.4,"/>
    <s v="23789.4"/>
    <s v=""/>
    <s v=""/>
    <s v="23789.4"/>
    <s v=""/>
    <s v=""/>
    <s v=""/>
    <s v=""/>
    <s v=""/>
    <x v="29"/>
    <s v="Ride"/>
    <s v="23789.4"/>
    <s v="348.0"/>
    <s v="01:04:36"/>
    <m/>
  </r>
  <r>
    <s v="        &quot;moving_time&quot;: 3876,"/>
    <s v="01:04:36"/>
    <s v=""/>
    <s v=""/>
    <s v=""/>
    <s v="3876"/>
    <n v="36"/>
    <n v="4"/>
    <n v="1"/>
    <s v=""/>
    <x v="0"/>
    <s v=""/>
    <s v=""/>
    <s v=""/>
    <s v=""/>
    <m/>
  </r>
  <r>
    <s v="        &quot;elapsed_time&quot;: 4011,"/>
    <s v=""/>
    <s v=""/>
    <s v=""/>
    <s v=""/>
    <s v=""/>
    <s v=""/>
    <s v=""/>
    <s v=""/>
    <s v=""/>
    <x v="0"/>
    <s v=""/>
    <s v=""/>
    <s v=""/>
    <s v=""/>
    <m/>
  </r>
  <r>
    <s v="        &quot;total_elevation_gain&quot;: 348.0,"/>
    <s v="348.0"/>
    <s v=""/>
    <s v=""/>
    <s v=""/>
    <s v=""/>
    <s v=""/>
    <s v=""/>
    <s v=""/>
    <s v="348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476318212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4955541904&quot;,"/>
    <s v=""/>
    <s v=""/>
    <s v=""/>
    <s v=""/>
    <s v=""/>
    <s v=""/>
    <s v=""/>
    <s v=""/>
    <s v=""/>
    <x v="0"/>
    <s v=""/>
    <s v=""/>
    <s v=""/>
    <s v=""/>
    <m/>
  </r>
  <r>
    <s v="        &quot;upload_id&quot;: 3712597106,"/>
    <s v=""/>
    <s v=""/>
    <s v=""/>
    <s v=""/>
    <s v=""/>
    <s v=""/>
    <s v=""/>
    <s v=""/>
    <s v=""/>
    <x v="0"/>
    <s v=""/>
    <s v=""/>
    <s v=""/>
    <s v=""/>
    <m/>
  </r>
  <r>
    <s v="        &quot;start_date&quot;: &quot;2020-05-19T11:08:17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5-19T13:08:17Z&quot;,"/>
    <s v="2020-05-19"/>
    <s v="2020-05-19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1377"/>
    <s v=""/>
    <s v=""/>
    <s v=""/>
    <s v=""/>
    <s v=""/>
    <s v=""/>
    <s v=""/>
    <s v=""/>
    <s v=""/>
    <x v="0"/>
    <s v=""/>
    <s v=""/>
    <s v=""/>
    <s v=""/>
    <m/>
  </r>
  <r>
    <n v="10881567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51"/>
    <s v=""/>
    <s v=""/>
    <s v=""/>
    <s v=""/>
    <s v=""/>
    <s v=""/>
    <s v=""/>
    <s v=""/>
    <s v=""/>
    <x v="0"/>
    <s v=""/>
    <s v=""/>
    <s v=""/>
    <s v=""/>
    <m/>
  </r>
  <r>
    <n v="10881522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1377,"/>
    <s v=""/>
    <s v=""/>
    <s v=""/>
    <s v=""/>
    <s v=""/>
    <s v=""/>
    <s v=""/>
    <s v=""/>
    <s v=""/>
    <x v="0"/>
    <s v=""/>
    <s v=""/>
    <s v=""/>
    <s v=""/>
    <m/>
  </r>
  <r>
    <s v="        &quot;start_longitude&quot;: 10.881567,"/>
    <s v=""/>
    <s v=""/>
    <s v=""/>
    <s v=""/>
    <s v=""/>
    <s v=""/>
    <s v=""/>
    <s v=""/>
    <s v=""/>
    <x v="0"/>
    <s v=""/>
    <s v=""/>
    <s v=""/>
    <s v=""/>
    <m/>
  </r>
  <r>
    <s v="        &quot;achievement_count&quot;: 0,"/>
    <s v=""/>
    <s v=""/>
    <s v=""/>
    <s v=""/>
    <s v=""/>
    <s v=""/>
    <s v=""/>
    <s v=""/>
    <s v=""/>
    <x v="0"/>
    <s v=""/>
    <s v=""/>
    <s v=""/>
    <s v=""/>
    <m/>
  </r>
  <r>
    <s v="        &quot;kudos_count&quot;: 32,"/>
    <s v=""/>
    <s v=""/>
    <s v=""/>
    <s v=""/>
    <s v=""/>
    <s v=""/>
    <s v=""/>
    <s v=""/>
    <s v=""/>
    <x v="0"/>
    <s v=""/>
    <s v=""/>
    <s v=""/>
    <s v=""/>
    <m/>
  </r>
  <r>
    <s v="        &quot;comment_count&quot;: 4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476318212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qx}tGwhlaAb@HvAiDXOvB|BlAo@L|@EfBHlAh@lC}@dEKjB_@fBNt@`AFd@ZjCxChD`FlJfJdAdBp@`Bt@rFX~Av@fC\\AP}ARi@bAu@f@A`BmCJa@@eCIgAiAgDUwA?mFLc@`@?rAn@^bE\\t@zClCzAbBlCtA~CZjGWxI\\RJpAzGj@tF\\~@vAfCBRy@vBwBbD}@tCgC|LB`FaA`@uCvBgBlDsBdDYnAZtCPNxBXnD?vCb@bEdD~DhCjJdEzDxDPl@At@q@rFEhFlBbP@`HU`CcD`TkAjFi@zDFTl@NvD^YhM?rAT~AKtDWHaI}@gBFsB^aEjA}Al@QMOo@w@oE{BaDSqA[k@oA_AmAe@_FgA{@dD]~@_CnD[Vg@Fi@hAy@jAi@h@C`@HN`GxCKjBc@pDC`Bg@hDk@z@cHpGaDrDqArBgCz@iAfBu@j@wC`AO^NbAr@~@x@[TBjBjBtBbAf@Cf@k@\\~AbAdA~CPl@Tr@hCTh@~AxA`Ah@dFfAzCbBhA?~Cg@|DkCpAa@nMb@x@]lDmCv@Uj@Nv@n@tEzGl@\\p@Dp@Mj@a@n@sAVkB|@qL~A}D`AwD^s@`@@b@|AZvBJHhAe@|ADhCg@fDG|FDBPe@vD{@rEXXjA@~HwGrAqBnC_GpCe@tCsBh@w@bGsQdA}HxA_G`AsGv@sQGiCc@{EZuBUi@k@Qu@s@hDn@\\QP_Ad@kHcAs@}@_AyC}Fi@}AsAsCw@eCi@iCW}BuLuD]mAu@qGwEcHwBkCwBsBOiARqCRaNLeCXoBbJib@xA_Iz@cDfBeLLY`@[dFkVjAmDAgAWcAq@eAeA}@yEgBwC{@sAOQWbS_i@G_@_CcDSi@OeAAs@`@{F_@mJb@uDB{@m@cEy@gIkAkD}AcBmH{FQw@yAmC{@aAcCiBaBsBgAcC}@oF[c@s@MsAHk@vB]b@ISE{BIg@KGeBv@sAo@kAGyD`AoG`AmDlBi@nBo@jDsAlDgBlAkENmB~D_At@IrB]hCSVq@FGVAvCf@jCAh@Ub@{J?qAP}AQu@LkAp@qDTi@j@a@jC[f@e@?sBkA}@A_@hAkAzCeAf@q@t@i@XaLi@eM\\OxQ[bJwBBQR]vCs@fDiCpGAlAa@`AWJk@Kg@\\]Yu@v@]M}AiBYK}AnDa@?GRKK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12597106&quot;,"/>
    <s v=""/>
    <s v=""/>
    <s v=""/>
    <s v=""/>
    <s v=""/>
    <s v=""/>
    <s v=""/>
    <s v=""/>
    <s v=""/>
    <x v="0"/>
    <s v=""/>
    <s v=""/>
    <s v=""/>
    <s v=""/>
    <m/>
  </r>
  <r>
    <s v="        &quot;average_speed&quot;: 6.138,"/>
    <s v=""/>
    <s v=""/>
    <s v=""/>
    <s v=""/>
    <s v=""/>
    <s v=""/>
    <s v=""/>
    <s v=""/>
    <s v=""/>
    <x v="0"/>
    <s v=""/>
    <s v=""/>
    <s v=""/>
    <s v=""/>
    <m/>
  </r>
  <r>
    <s v="        &quot;max_speed&quot;: 14.9,"/>
    <s v=""/>
    <s v=""/>
    <s v=""/>
    <s v=""/>
    <s v=""/>
    <s v=""/>
    <s v=""/>
    <s v=""/>
    <s v=""/>
    <x v="0"/>
    <s v=""/>
    <s v=""/>
    <s v=""/>
    <s v=""/>
    <m/>
  </r>
  <r>
    <s v="        &quot;average_temp&quot;: 20,"/>
    <s v=""/>
    <s v=""/>
    <s v=""/>
    <s v=""/>
    <s v=""/>
    <s v=""/>
    <s v=""/>
    <s v=""/>
    <s v=""/>
    <x v="0"/>
    <s v=""/>
    <s v=""/>
    <s v=""/>
    <s v=""/>
    <m/>
  </r>
  <r>
    <s v="        &quot;average_watts&quot;: 111.1,"/>
    <s v=""/>
    <s v=""/>
    <s v=""/>
    <s v=""/>
    <s v=""/>
    <s v=""/>
    <s v=""/>
    <s v=""/>
    <s v=""/>
    <x v="0"/>
    <s v=""/>
    <s v=""/>
    <s v=""/>
    <s v=""/>
    <m/>
  </r>
  <r>
    <s v="        &quot;kilojoules&quot;: 430.5,"/>
    <s v=""/>
    <s v=""/>
    <s v=""/>
    <s v=""/>
    <s v=""/>
    <s v=""/>
    <s v=""/>
    <s v=""/>
    <s v=""/>
    <x v="0"/>
    <s v=""/>
    <s v=""/>
    <s v=""/>
    <s v=""/>
    <m/>
  </r>
  <r>
    <s v="        &quot;device_watts&quot;: fals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25.9,"/>
    <s v=""/>
    <s v=""/>
    <s v=""/>
    <s v=""/>
    <s v=""/>
    <s v=""/>
    <s v=""/>
    <s v=""/>
    <s v=""/>
    <x v="0"/>
    <s v=""/>
    <s v=""/>
    <s v=""/>
    <s v=""/>
    <m/>
  </r>
  <r>
    <s v="        &quot;max_heartrate&quot;: 162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elev_high&quot;: 258.0,"/>
    <s v=""/>
    <s v=""/>
    <s v=""/>
    <s v=""/>
    <s v=""/>
    <s v=""/>
    <s v=""/>
    <s v=""/>
    <s v=""/>
    <x v="0"/>
    <s v=""/>
    <s v=""/>
    <s v=""/>
    <s v=""/>
    <m/>
  </r>
  <r>
    <s v="        &quot;elev_low&quot;: 116.8,"/>
    <s v=""/>
    <s v=""/>
    <s v=""/>
    <s v=""/>
    <s v=""/>
    <s v=""/>
    <s v=""/>
    <s v=""/>
    <s v=""/>
    <x v="0"/>
    <s v=""/>
    <s v=""/>
    <s v=""/>
    <s v=""/>
    <m/>
  </r>
  <r>
    <s v="        &quot;pr_count&quot;: 0,"/>
    <s v=""/>
    <s v=""/>
    <s v=""/>
    <s v=""/>
    <s v=""/>
    <s v=""/>
    <s v=""/>
    <s v=""/>
    <s v=""/>
    <x v="0"/>
    <s v=""/>
    <s v=""/>
    <s v=""/>
    <s v=""/>
    <m/>
  </r>
  <r>
    <s v="        &quot;total_photo_count&quot;: 1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22.0"/>
    <s v=""/>
    <s v=""/>
    <s v=""/>
    <s v=""/>
    <s v=""/>
    <s v=""/>
    <s v=""/>
    <s v=""/>
    <s v=""/>
    <x v="0"/>
    <s v=""/>
    <s v=""/>
    <s v=""/>
    <s v=""/>
    <m/>
  </r>
  <r>
    <s v="    },"/>
    <s v=""/>
    <s v=""/>
    <s v=""/>
    <s v=""/>
    <s v=""/>
    <s v=""/>
    <s v=""/>
    <s v=""/>
    <s v=""/>
    <x v="0"/>
    <s v=""/>
    <s v=""/>
    <s v=""/>
    <s v=""/>
    <m/>
  </r>
  <r>
    <s v="    {"/>
    <s v=""/>
    <s v=""/>
    <s v=""/>
    <s v=""/>
    <s v=""/>
    <s v=""/>
    <s v=""/>
    <s v=""/>
    <s v=""/>
    <x v="0"/>
    <s v=""/>
    <s v=""/>
    <s v=""/>
    <s v=""/>
    <m/>
  </r>
  <r>
    <s v="        &quot;resource_state&quot;: 2,"/>
    <s v=""/>
    <s v=""/>
    <s v=""/>
    <s v=""/>
    <s v=""/>
    <s v=""/>
    <s v=""/>
    <s v=""/>
    <s v=""/>
    <x v="0"/>
    <s v=""/>
    <s v=""/>
    <s v=""/>
    <s v=""/>
    <m/>
  </r>
  <r>
    <s v="        &quot;athlete&quot;: {"/>
    <s v=""/>
    <s v=""/>
    <s v=""/>
    <s v=""/>
    <s v=""/>
    <s v=""/>
    <s v=""/>
    <s v=""/>
    <s v=""/>
    <x v="0"/>
    <s v=""/>
    <s v=""/>
    <s v=""/>
    <s v=""/>
    <m/>
  </r>
  <r>
    <s v="            &quot;id&quot;: 2959360,"/>
    <s v=""/>
    <s v=""/>
    <s v=""/>
    <s v=""/>
    <s v=""/>
    <s v=""/>
    <s v=""/>
    <s v=""/>
    <s v=""/>
    <x v="0"/>
    <s v=""/>
    <s v=""/>
    <s v=""/>
    <s v=""/>
    <m/>
  </r>
  <r>
    <s v="            &quot;resource_state&quot;: 1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name&quot;: &quot;Che profumo ha la ripartenza? ☕&quot;,"/>
    <s v=""/>
    <s v=""/>
    <s v=""/>
    <s v=""/>
    <s v=""/>
    <s v=""/>
    <s v=""/>
    <s v=""/>
    <s v=""/>
    <x v="0"/>
    <s v=""/>
    <s v=""/>
    <s v=""/>
    <s v=""/>
    <m/>
  </r>
  <r>
    <s v="        &quot;distance&quot;: 50137.9,"/>
    <s v="50137.9"/>
    <s v=""/>
    <s v=""/>
    <s v="50137.9"/>
    <s v=""/>
    <s v=""/>
    <s v=""/>
    <s v=""/>
    <s v=""/>
    <x v="30"/>
    <s v="Ride"/>
    <s v="50137.9"/>
    <s v="440.0"/>
    <s v="01:52:03"/>
    <m/>
  </r>
  <r>
    <s v="        &quot;moving_time&quot;: 6723,"/>
    <s v="01:52:03"/>
    <s v=""/>
    <s v=""/>
    <s v=""/>
    <s v="6723"/>
    <n v="3"/>
    <n v="52"/>
    <n v="1"/>
    <s v=""/>
    <x v="0"/>
    <s v=""/>
    <s v=""/>
    <s v=""/>
    <s v=""/>
    <m/>
  </r>
  <r>
    <s v="        &quot;elapsed_time&quot;: 7206,"/>
    <s v=""/>
    <s v=""/>
    <s v=""/>
    <s v=""/>
    <s v=""/>
    <s v=""/>
    <s v=""/>
    <s v=""/>
    <s v=""/>
    <x v="0"/>
    <s v=""/>
    <s v=""/>
    <s v=""/>
    <s v=""/>
    <m/>
  </r>
  <r>
    <s v="        &quot;total_elevation_gain&quot;: 440.0,"/>
    <s v="440.0"/>
    <s v=""/>
    <s v=""/>
    <s v=""/>
    <s v=""/>
    <s v=""/>
    <s v=""/>
    <s v=""/>
    <s v="440.0"/>
    <x v="0"/>
    <s v=""/>
    <s v=""/>
    <s v=""/>
    <s v=""/>
    <m/>
  </r>
  <r>
    <s v="        &quot;type&quot;: &quot;Ride&quot;,"/>
    <s v="Ride"/>
    <s v=""/>
    <s v="Ride"/>
    <s v=""/>
    <s v=""/>
    <s v=""/>
    <s v=""/>
    <s v=""/>
    <s v=""/>
    <x v="0"/>
    <s v=""/>
    <s v=""/>
    <s v=""/>
    <s v=""/>
    <m/>
  </r>
  <r>
    <s v="        &quot;workout_type&quot;: 10,"/>
    <s v=""/>
    <s v=""/>
    <s v=""/>
    <s v=""/>
    <s v=""/>
    <s v=""/>
    <s v=""/>
    <s v=""/>
    <s v=""/>
    <x v="0"/>
    <s v=""/>
    <s v=""/>
    <s v=""/>
    <s v=""/>
    <m/>
  </r>
  <r>
    <s v="        &quot;id&quot;: 3470023636,"/>
    <s v=""/>
    <s v=""/>
    <s v=""/>
    <s v=""/>
    <s v=""/>
    <s v=""/>
    <s v=""/>
    <s v=""/>
    <s v=""/>
    <x v="0"/>
    <s v=""/>
    <s v=""/>
    <s v=""/>
    <s v=""/>
    <m/>
  </r>
  <r>
    <s v="        &quot;external_id&quot;: &quot;garmin_push_4949587719&quot;,"/>
    <s v=""/>
    <s v=""/>
    <s v=""/>
    <s v=""/>
    <s v=""/>
    <s v=""/>
    <s v=""/>
    <s v=""/>
    <s v=""/>
    <x v="0"/>
    <s v=""/>
    <s v=""/>
    <s v=""/>
    <s v=""/>
    <m/>
  </r>
  <r>
    <s v="        &quot;upload_id&quot;: 3706023370,"/>
    <s v=""/>
    <s v=""/>
    <s v=""/>
    <s v=""/>
    <s v=""/>
    <s v=""/>
    <s v=""/>
    <s v=""/>
    <s v=""/>
    <x v="0"/>
    <s v=""/>
    <s v=""/>
    <s v=""/>
    <s v=""/>
    <m/>
  </r>
  <r>
    <s v="        &quot;start_date&quot;: &quot;2020-05-18T04:36:24Z&quot;,"/>
    <s v=""/>
    <s v=""/>
    <s v=""/>
    <s v=""/>
    <s v=""/>
    <s v=""/>
    <s v=""/>
    <s v=""/>
    <s v=""/>
    <x v="0"/>
    <s v=""/>
    <s v=""/>
    <s v=""/>
    <s v=""/>
    <m/>
  </r>
  <r>
    <s v="        &quot;start_date_local&quot;: &quot;2020-05-18T06:36:24Z&quot;,"/>
    <s v="2020-05-18"/>
    <s v="2020-05-18"/>
    <s v=""/>
    <s v=""/>
    <s v=""/>
    <s v=""/>
    <s v=""/>
    <s v=""/>
    <s v=""/>
    <x v="0"/>
    <s v=""/>
    <s v=""/>
    <s v=""/>
    <s v=""/>
    <m/>
  </r>
  <r>
    <s v="        &quot;timezone&quot;: &quot;(GMT+01:00) Europe/Rome&quot;,"/>
    <s v=""/>
    <s v=""/>
    <s v=""/>
    <s v=""/>
    <s v=""/>
    <s v=""/>
    <s v=""/>
    <s v=""/>
    <s v=""/>
    <x v="0"/>
    <s v=""/>
    <s v=""/>
    <s v=""/>
    <s v=""/>
    <m/>
  </r>
  <r>
    <s v="        &quot;utc_offset&quot;: 7200.0,"/>
    <s v=""/>
    <s v=""/>
    <s v=""/>
    <s v=""/>
    <s v=""/>
    <s v=""/>
    <s v=""/>
    <s v=""/>
    <s v=""/>
    <x v="0"/>
    <s v=""/>
    <s v=""/>
    <s v=""/>
    <s v=""/>
    <m/>
  </r>
  <r>
    <s v="        &quot;start_latlng&quot;: ["/>
    <s v=""/>
    <s v=""/>
    <s v=""/>
    <s v=""/>
    <s v=""/>
    <s v=""/>
    <s v=""/>
    <s v=""/>
    <s v=""/>
    <x v="0"/>
    <s v=""/>
    <s v=""/>
    <s v=""/>
    <s v=""/>
    <m/>
  </r>
  <r>
    <n v="45540866"/>
    <s v=""/>
    <s v=""/>
    <s v=""/>
    <s v=""/>
    <s v=""/>
    <s v=""/>
    <s v=""/>
    <s v=""/>
    <s v=""/>
    <x v="0"/>
    <s v=""/>
    <s v=""/>
    <s v=""/>
    <s v=""/>
    <m/>
  </r>
  <r>
    <n v="10881125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end_latlng&quot;: ["/>
    <s v=""/>
    <s v=""/>
    <s v=""/>
    <s v=""/>
    <s v=""/>
    <s v=""/>
    <s v=""/>
    <s v=""/>
    <s v=""/>
    <x v="0"/>
    <s v=""/>
    <s v=""/>
    <s v=""/>
    <s v=""/>
    <m/>
  </r>
  <r>
    <n v="45541423"/>
    <s v=""/>
    <s v=""/>
    <s v=""/>
    <s v=""/>
    <s v=""/>
    <s v=""/>
    <s v=""/>
    <s v=""/>
    <s v=""/>
    <x v="0"/>
    <s v=""/>
    <s v=""/>
    <s v=""/>
    <s v=""/>
    <m/>
  </r>
  <r>
    <n v="10881528"/>
    <s v=""/>
    <s v=""/>
    <s v=""/>
    <s v=""/>
    <s v=""/>
    <s v=""/>
    <s v=""/>
    <s v=""/>
    <s v=""/>
    <x v="0"/>
    <s v=""/>
    <s v=""/>
    <s v=""/>
    <s v=""/>
    <m/>
  </r>
  <r>
    <s v="        ],"/>
    <s v=""/>
    <s v=""/>
    <s v=""/>
    <s v=""/>
    <s v=""/>
    <s v=""/>
    <s v=""/>
    <s v=""/>
    <s v=""/>
    <x v="0"/>
    <s v=""/>
    <s v=""/>
    <s v=""/>
    <s v=""/>
    <m/>
  </r>
  <r>
    <s v="        &quot;location_city&quot;: null,"/>
    <s v=""/>
    <s v=""/>
    <s v=""/>
    <s v=""/>
    <s v=""/>
    <s v=""/>
    <s v=""/>
    <s v=""/>
    <s v=""/>
    <x v="0"/>
    <s v=""/>
    <s v=""/>
    <s v=""/>
    <s v=""/>
    <m/>
  </r>
  <r>
    <s v="        &quot;location_state&quot;: null,"/>
    <s v=""/>
    <s v=""/>
    <s v=""/>
    <s v=""/>
    <s v=""/>
    <s v=""/>
    <s v=""/>
    <s v=""/>
    <s v=""/>
    <x v="0"/>
    <s v=""/>
    <s v=""/>
    <s v=""/>
    <s v=""/>
    <m/>
  </r>
  <r>
    <s v="        &quot;location_country&quot;: &quot;Italy&quot;,"/>
    <s v=""/>
    <s v=""/>
    <s v=""/>
    <s v=""/>
    <s v=""/>
    <s v=""/>
    <s v=""/>
    <s v=""/>
    <s v=""/>
    <x v="0"/>
    <s v=""/>
    <s v=""/>
    <s v=""/>
    <s v=""/>
    <m/>
  </r>
  <r>
    <s v="        &quot;start_latitude&quot;: 45.540866,"/>
    <s v=""/>
    <s v=""/>
    <s v=""/>
    <s v=""/>
    <s v=""/>
    <s v=""/>
    <s v=""/>
    <s v=""/>
    <s v=""/>
    <x v="0"/>
    <s v=""/>
    <s v=""/>
    <s v=""/>
    <s v=""/>
    <m/>
  </r>
  <r>
    <s v="        &quot;start_longitude&quot;: 10.881125,"/>
    <s v=""/>
    <s v=""/>
    <s v=""/>
    <s v=""/>
    <s v=""/>
    <s v=""/>
    <s v=""/>
    <s v=""/>
    <s v=""/>
    <x v="0"/>
    <s v=""/>
    <s v=""/>
    <s v=""/>
    <s v=""/>
    <m/>
  </r>
  <r>
    <s v="        &quot;achievement_count&quot;: 0,"/>
    <s v=""/>
    <s v=""/>
    <s v=""/>
    <s v=""/>
    <s v=""/>
    <s v=""/>
    <s v=""/>
    <s v=""/>
    <s v=""/>
    <x v="0"/>
    <s v=""/>
    <s v=""/>
    <s v=""/>
    <s v=""/>
    <m/>
  </r>
  <r>
    <s v="        &quot;kudos_count&quot;: 44,"/>
    <s v=""/>
    <s v=""/>
    <s v=""/>
    <s v=""/>
    <s v=""/>
    <s v=""/>
    <s v=""/>
    <s v=""/>
    <s v=""/>
    <x v="0"/>
    <s v=""/>
    <s v=""/>
    <s v=""/>
    <s v=""/>
    <m/>
  </r>
  <r>
    <s v="        &quot;comment_count&quot;: 4,"/>
    <s v=""/>
    <s v=""/>
    <s v=""/>
    <s v=""/>
    <s v=""/>
    <s v=""/>
    <s v=""/>
    <s v=""/>
    <s v=""/>
    <x v="0"/>
    <s v=""/>
    <s v=""/>
    <s v=""/>
    <s v=""/>
    <m/>
  </r>
  <r>
    <s v="        &quot;athlete_count&quot;: 1,"/>
    <s v=""/>
    <s v=""/>
    <s v=""/>
    <s v=""/>
    <s v=""/>
    <s v=""/>
    <s v=""/>
    <s v=""/>
    <s v=""/>
    <x v="0"/>
    <s v=""/>
    <s v=""/>
    <s v=""/>
    <s v=""/>
    <m/>
  </r>
  <r>
    <s v="        &quot;photo_count&quot;: 0,"/>
    <s v=""/>
    <s v=""/>
    <s v=""/>
    <s v=""/>
    <s v=""/>
    <s v=""/>
    <s v=""/>
    <s v=""/>
    <s v=""/>
    <x v="0"/>
    <s v=""/>
    <s v=""/>
    <s v=""/>
    <s v=""/>
    <m/>
  </r>
  <r>
    <s v="        &quot;map&quot;: {"/>
    <s v=""/>
    <s v=""/>
    <s v=""/>
    <s v=""/>
    <s v=""/>
    <s v=""/>
    <s v=""/>
    <s v=""/>
    <s v=""/>
    <x v="0"/>
    <s v=""/>
    <s v=""/>
    <s v=""/>
    <s v=""/>
    <m/>
  </r>
  <r>
    <s v="            &quot;id&quot;: &quot;a3470023636&quot;,"/>
    <s v=""/>
    <s v=""/>
    <s v=""/>
    <s v=""/>
    <s v=""/>
    <s v=""/>
    <s v=""/>
    <s v=""/>
    <s v=""/>
    <x v="0"/>
    <s v=""/>
    <s v=""/>
    <s v=""/>
    <s v=""/>
    <m/>
  </r>
  <r>
    <s v="            &quot;summary_polyline&quot;: &quot;ku}tG_flaAeDqCSqCu@oAu@m@y@f@mAc@w@eAQoCVcFZo@jf@WhFiAfBBzFrApFdEnDpAfAlArB~EnAxAzj@n]F|BqBfNEvGnDvg@pDbRv@lGLtIk@dPvDv`@qBnyAw@pOc@vC^nE`A`CdNrHfB|Df@`E\\tXQlE_BjN@tJMn@dApL|@h\\k@rAw@\\oID}@\\eGg@{HdBfIr_@{@dIkBhJ^d@dW|D|EwAtACnCrBxElGD^sKa@}D|F}D`JVd@xFfBL`@GdAiLq@gD^yA[aH|D}BvBmOvDyHdL}E~CeEdHeJhDsMxHgEfDwHnJmDfHgG`IOdB\\tArC\\d@b@^xa@hD|P`Lj_@~@zEAjC|@xEJ|Fa@zCoGbRm@|CKjFj@vErBvF`DfCdCVdMO`Bl@~@jAdCtGTzAE`Bw@xDmBxC_]~QcFx@aQOqCbAqCvCyEbLkJvM_BlDy@pF[~Oe@~Cm@~@mDfBgEpEe@jEh@bL@xNe@lDuBlITRdCgAzPJrLmG|YwH|N[nTzDvG?rH}CfH{AxJ{EtOwCvRo@tc@mKvf@yQ~E{@Je@_BeGsA_MwAiIuAkNmB}Jd@{B`BeC`BeEZ}B@_ElAyFbA_Cn@qEbBsEJsF]mBsCwFeAi@mHy@aByBq@cC_@gIeCgMe@kNr@eQ_AiFj@aXgFeLYoBv@{E~AaDpHqG\\u@?_AoAmGg@yKHaToAcIY_Eb@qHVsK|@}CpLuNt@kA@y@eFmAcGaIgH\\kMkCaJwGqEcFmE{F_C_B_BG{CnAcBD{SuD_@WKs@hC_RZy@tG\\hHjDlE[v@iAqBsIR_VqAu`@y@oMU}IJoE`AuGrKeM|D_IhBsHzAoOKaFk@sDwCmGuBoAh@wDoBcEyAoAuG_AmPu@kA_DbBwsAsD{_@f@cRScI_@uDiEaUyBqZ@sDm@mDEiDp@_JnA{Gx@oB@wBlByLbF_[r@wBHyC~CcIt@i@Vp@Be@k@_AYHsCrHm@j@_KwCgCa@yK}I_D}Ap@_H`@_BpAuAMw@wDw@aD_AkE}AqCJsAd@cArDa@\\qBkAyAQ{ArEiDjCqLe@wQVuSfDoDtB_Fz@BvEw@fBB`JO^sQpB_K_@iGkByRwPeVoCgGkCaCa@{NgKiDcAsBmDkHkFu@EuDvAuEU~Df@rFcBrHlFxBjD~DxA`O|JjBXvFlCvVrCpB~A`CvH~DrG`BbBjGvBbKxCxIjAbJI\\sA`B^n@YzA`Bp@`Dj@`A&quot;,"/>
    <s v=""/>
    <s v=""/>
    <s v=""/>
    <s v=""/>
    <s v=""/>
    <s v=""/>
    <s v=""/>
    <s v=""/>
    <s v=""/>
    <x v="0"/>
    <s v=""/>
    <s v=""/>
    <s v=""/>
    <s v=""/>
    <m/>
  </r>
  <r>
    <s v="            &quot;resource_state&quot;: 2"/>
    <s v=""/>
    <s v=""/>
    <s v=""/>
    <s v=""/>
    <s v=""/>
    <s v=""/>
    <s v=""/>
    <s v=""/>
    <s v=""/>
    <x v="0"/>
    <s v=""/>
    <s v=""/>
    <s v=""/>
    <s v=""/>
    <m/>
  </r>
  <r>
    <s v="        },"/>
    <s v=""/>
    <s v=""/>
    <s v=""/>
    <s v=""/>
    <s v=""/>
    <s v=""/>
    <s v=""/>
    <s v=""/>
    <s v=""/>
    <x v="0"/>
    <s v=""/>
    <s v=""/>
    <s v=""/>
    <s v=""/>
    <m/>
  </r>
  <r>
    <s v="        &quot;trainer&quot;: false,"/>
    <s v=""/>
    <s v=""/>
    <s v=""/>
    <s v=""/>
    <s v=""/>
    <s v=""/>
    <s v=""/>
    <s v=""/>
    <s v=""/>
    <x v="0"/>
    <s v=""/>
    <s v=""/>
    <s v=""/>
    <s v=""/>
    <m/>
  </r>
  <r>
    <s v="        &quot;commute&quot;: false,"/>
    <s v=""/>
    <s v=""/>
    <s v=""/>
    <s v=""/>
    <s v=""/>
    <s v=""/>
    <s v=""/>
    <s v=""/>
    <s v=""/>
    <x v="0"/>
    <s v=""/>
    <s v=""/>
    <s v=""/>
    <s v=""/>
    <m/>
  </r>
  <r>
    <s v="        &quot;manual&quot;: false,"/>
    <s v=""/>
    <s v=""/>
    <s v=""/>
    <s v=""/>
    <s v=""/>
    <s v=""/>
    <s v=""/>
    <s v=""/>
    <s v=""/>
    <x v="0"/>
    <s v=""/>
    <s v=""/>
    <s v=""/>
    <s v=""/>
    <m/>
  </r>
  <r>
    <s v="        &quot;private&quot;: false,"/>
    <s v=""/>
    <s v=""/>
    <s v=""/>
    <s v=""/>
    <s v=""/>
    <s v=""/>
    <s v=""/>
    <s v=""/>
    <s v=""/>
    <x v="0"/>
    <s v=""/>
    <s v=""/>
    <s v=""/>
    <s v=""/>
    <m/>
  </r>
  <r>
    <s v="        &quot;visibility&quot;: &quot;everyone&quot;,"/>
    <s v=""/>
    <s v=""/>
    <s v=""/>
    <s v=""/>
    <s v=""/>
    <s v=""/>
    <s v=""/>
    <s v=""/>
    <s v=""/>
    <x v="0"/>
    <s v=""/>
    <s v=""/>
    <s v=""/>
    <s v=""/>
    <m/>
  </r>
  <r>
    <s v="        &quot;flagged&quot;: false,"/>
    <s v=""/>
    <s v=""/>
    <s v=""/>
    <s v=""/>
    <s v=""/>
    <s v=""/>
    <s v=""/>
    <s v=""/>
    <s v=""/>
    <x v="0"/>
    <s v=""/>
    <s v=""/>
    <s v=""/>
    <s v=""/>
    <m/>
  </r>
  <r>
    <s v="        &quot;gear_id&quot;: null,"/>
    <s v=""/>
    <s v=""/>
    <s v=""/>
    <s v=""/>
    <s v=""/>
    <s v=""/>
    <s v=""/>
    <s v=""/>
    <s v=""/>
    <x v="0"/>
    <s v=""/>
    <s v=""/>
    <s v=""/>
    <s v=""/>
    <m/>
  </r>
  <r>
    <s v="        &quot;from_accepted_tag&quot;: false,"/>
    <s v=""/>
    <s v=""/>
    <s v=""/>
    <s v=""/>
    <s v=""/>
    <s v=""/>
    <s v=""/>
    <s v=""/>
    <s v=""/>
    <x v="0"/>
    <s v=""/>
    <s v=""/>
    <s v=""/>
    <s v=""/>
    <m/>
  </r>
  <r>
    <s v="        &quot;upload_id_str&quot;: &quot;3706023370&quot;,"/>
    <s v=""/>
    <s v=""/>
    <s v=""/>
    <s v=""/>
    <s v=""/>
    <s v=""/>
    <s v=""/>
    <s v=""/>
    <s v=""/>
    <x v="0"/>
    <s v=""/>
    <s v=""/>
    <s v=""/>
    <s v=""/>
    <m/>
  </r>
  <r>
    <s v="        &quot;average_speed&quot;: 7.458,"/>
    <s v=""/>
    <s v=""/>
    <s v=""/>
    <s v=""/>
    <s v=""/>
    <s v=""/>
    <s v=""/>
    <s v=""/>
    <s v=""/>
    <x v="0"/>
    <s v=""/>
    <s v=""/>
    <s v=""/>
    <s v=""/>
    <m/>
  </r>
  <r>
    <s v="        &quot;max_speed&quot;: 17.0,"/>
    <s v=""/>
    <s v=""/>
    <s v=""/>
    <s v=""/>
    <s v=""/>
    <s v=""/>
    <s v=""/>
    <s v=""/>
    <s v=""/>
    <x v="0"/>
    <s v=""/>
    <s v=""/>
    <s v=""/>
    <s v=""/>
    <m/>
  </r>
  <r>
    <s v="        &quot;average_cadence&quot;: 75.4,"/>
    <s v=""/>
    <s v=""/>
    <s v=""/>
    <s v=""/>
    <s v=""/>
    <s v=""/>
    <s v=""/>
    <s v=""/>
    <s v=""/>
    <x v="0"/>
    <s v=""/>
    <s v=""/>
    <s v=""/>
    <s v=""/>
    <m/>
  </r>
  <r>
    <s v="        &quot;average_temp&quot;: 17,"/>
    <s v=""/>
    <s v=""/>
    <s v=""/>
    <s v=""/>
    <s v=""/>
    <s v=""/>
    <s v=""/>
    <s v=""/>
    <s v=""/>
    <x v="0"/>
    <s v=""/>
    <s v=""/>
    <s v=""/>
    <s v=""/>
    <m/>
  </r>
  <r>
    <s v="        &quot;average_watts&quot;: 121.5,"/>
    <s v=""/>
    <s v=""/>
    <s v=""/>
    <s v=""/>
    <s v=""/>
    <s v=""/>
    <s v=""/>
    <s v=""/>
    <s v=""/>
    <x v="0"/>
    <s v=""/>
    <s v=""/>
    <s v=""/>
    <s v=""/>
    <m/>
  </r>
  <r>
    <s v="        &quot;weighted_average_watts&quot;: 144,"/>
    <s v=""/>
    <s v=""/>
    <s v=""/>
    <s v=""/>
    <s v=""/>
    <s v=""/>
    <s v=""/>
    <s v=""/>
    <s v=""/>
    <x v="0"/>
    <s v=""/>
    <s v=""/>
    <s v=""/>
    <s v=""/>
    <m/>
  </r>
  <r>
    <s v="        &quot;kilojoules&quot;: 816.8,"/>
    <s v=""/>
    <s v=""/>
    <s v=""/>
    <s v=""/>
    <s v=""/>
    <s v=""/>
    <s v=""/>
    <s v=""/>
    <s v=""/>
    <x v="0"/>
    <s v=""/>
    <s v=""/>
    <s v=""/>
    <s v=""/>
    <m/>
  </r>
  <r>
    <s v="        &quot;device_watts&quot;: true,"/>
    <s v=""/>
    <s v=""/>
    <s v=""/>
    <s v=""/>
    <s v=""/>
    <s v=""/>
    <s v=""/>
    <s v=""/>
    <s v=""/>
    <x v="0"/>
    <s v=""/>
    <s v=""/>
    <s v=""/>
    <s v=""/>
    <m/>
  </r>
  <r>
    <s v="        &quot;has_heartrate&quot;: true,"/>
    <s v=""/>
    <s v=""/>
    <s v=""/>
    <s v=""/>
    <s v=""/>
    <s v=""/>
    <s v=""/>
    <s v=""/>
    <s v=""/>
    <x v="0"/>
    <s v=""/>
    <s v=""/>
    <s v=""/>
    <s v=""/>
    <m/>
  </r>
  <r>
    <s v="        &quot;average_heartrate&quot;: 126.8,"/>
    <s v=""/>
    <s v=""/>
    <s v=""/>
    <s v=""/>
    <s v=""/>
    <s v=""/>
    <s v=""/>
    <s v=""/>
    <s v=""/>
    <x v="0"/>
    <s v=""/>
    <s v=""/>
    <s v=""/>
    <s v=""/>
    <m/>
  </r>
  <r>
    <s v="        &quot;max_heartrate&quot;: 168.0,"/>
    <s v=""/>
    <s v=""/>
    <s v=""/>
    <s v=""/>
    <s v=""/>
    <s v=""/>
    <s v=""/>
    <s v=""/>
    <s v=""/>
    <x v="0"/>
    <s v=""/>
    <s v=""/>
    <s v=""/>
    <s v=""/>
    <m/>
  </r>
  <r>
    <s v="        &quot;heartrate_opt_out&quot;: false,"/>
    <s v=""/>
    <s v=""/>
    <s v=""/>
    <s v=""/>
    <s v=""/>
    <s v=""/>
    <s v=""/>
    <s v=""/>
    <s v=""/>
    <x v="0"/>
    <s v=""/>
    <s v=""/>
    <s v=""/>
    <s v=""/>
    <m/>
  </r>
  <r>
    <s v="        &quot;display_hide_heartrate_option&quot;: true,"/>
    <s v=""/>
    <s v=""/>
    <s v=""/>
    <s v=""/>
    <s v=""/>
    <s v=""/>
    <s v=""/>
    <s v=""/>
    <s v=""/>
    <x v="0"/>
    <s v=""/>
    <s v=""/>
    <s v=""/>
    <s v=""/>
    <m/>
  </r>
  <r>
    <s v="        &quot;max_watts&quot;: 663,"/>
    <s v=""/>
    <s v=""/>
    <s v=""/>
    <s v=""/>
    <s v=""/>
    <s v=""/>
    <s v=""/>
    <s v=""/>
    <s v=""/>
    <x v="0"/>
    <s v=""/>
    <s v=""/>
    <s v=""/>
    <s v=""/>
    <m/>
  </r>
  <r>
    <s v="        &quot;elev_high&quot;: 235.6,"/>
    <s v=""/>
    <s v=""/>
    <s v=""/>
    <s v=""/>
    <s v=""/>
    <s v=""/>
    <s v=""/>
    <s v=""/>
    <s v=""/>
    <x v="0"/>
    <s v=""/>
    <s v=""/>
    <s v=""/>
    <s v=""/>
    <m/>
  </r>
  <r>
    <s v="        &quot;elev_low&quot;: 65.6,"/>
    <s v=""/>
    <s v=""/>
    <s v=""/>
    <s v=""/>
    <s v=""/>
    <s v=""/>
    <s v=""/>
    <s v=""/>
    <s v=""/>
    <x v="0"/>
    <s v=""/>
    <s v=""/>
    <s v=""/>
    <s v=""/>
    <m/>
  </r>
  <r>
    <s v="        &quot;pr_count&quot;: 0,"/>
    <s v=""/>
    <s v=""/>
    <s v=""/>
    <s v=""/>
    <s v=""/>
    <s v=""/>
    <s v=""/>
    <s v=""/>
    <s v=""/>
    <x v="0"/>
    <s v=""/>
    <s v=""/>
    <s v=""/>
    <s v=""/>
    <m/>
  </r>
  <r>
    <s v="        &quot;total_photo_count&quot;: 1,"/>
    <s v=""/>
    <s v=""/>
    <s v=""/>
    <s v=""/>
    <s v=""/>
    <s v=""/>
    <s v=""/>
    <s v=""/>
    <s v=""/>
    <x v="0"/>
    <s v=""/>
    <s v=""/>
    <s v=""/>
    <s v=""/>
    <m/>
  </r>
  <r>
    <s v="        &quot;has_kudoed&quot;: false,"/>
    <s v=""/>
    <s v=""/>
    <s v=""/>
    <s v=""/>
    <s v=""/>
    <s v=""/>
    <s v=""/>
    <s v=""/>
    <s v=""/>
    <x v="0"/>
    <s v=""/>
    <s v=""/>
    <s v=""/>
    <s v=""/>
    <m/>
  </r>
  <r>
    <s v="        &quot;suffer_score&quot;: 34.0"/>
    <s v=""/>
    <s v=""/>
    <s v=""/>
    <s v=""/>
    <s v=""/>
    <s v=""/>
    <s v=""/>
    <s v=""/>
    <s v=""/>
    <x v="0"/>
    <s v=""/>
    <s v=""/>
    <s v=""/>
    <s v=""/>
    <m/>
  </r>
  <r>
    <s v="    }"/>
    <s v=""/>
    <s v=""/>
    <s v=""/>
    <s v=""/>
    <s v=""/>
    <s v=""/>
    <s v=""/>
    <s v=""/>
    <s v=""/>
    <x v="0"/>
    <s v=""/>
    <s v=""/>
    <s v=""/>
    <s v=""/>
    <m/>
  </r>
  <r>
    <s v="]"/>
    <s v=""/>
    <s v=""/>
    <s v=""/>
    <s v=""/>
    <s v=""/>
    <s v=""/>
    <s v=""/>
    <s v=""/>
    <s v=""/>
    <x v="0"/>
    <s v=""/>
    <s v=""/>
    <s v=""/>
    <s v="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DB4D2D-ECE8-E144-8EA9-10D510C3BE64}" name="PivotTable2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S3:S35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79">
        <item x="0"/>
        <item m="1" x="125"/>
        <item m="1" x="134"/>
        <item m="1" x="126"/>
        <item m="1" x="135"/>
        <item m="1" x="139"/>
        <item m="1" x="173"/>
        <item m="1" x="32"/>
        <item m="1" x="37"/>
        <item m="1" x="47"/>
        <item m="1" x="75"/>
        <item m="1" x="78"/>
        <item m="1" x="110"/>
        <item m="1" x="79"/>
        <item m="1" x="112"/>
        <item m="1" x="111"/>
        <item m="1" x="137"/>
        <item m="1" x="140"/>
        <item m="1" x="175"/>
        <item m="1" x="33"/>
        <item m="1" x="40"/>
        <item m="1" x="34"/>
        <item m="1" x="44"/>
        <item m="1" x="52"/>
        <item m="1" x="76"/>
        <item m="1" x="80"/>
        <item m="1" x="113"/>
        <item m="1" x="122"/>
        <item m="1" x="123"/>
        <item x="30"/>
        <item m="1" x="83"/>
        <item m="1" x="141"/>
        <item m="1" x="94"/>
        <item m="1" x="142"/>
        <item x="29"/>
        <item m="1" x="84"/>
        <item m="1" x="143"/>
        <item m="1" x="95"/>
        <item m="1" x="144"/>
        <item x="28"/>
        <item m="1" x="85"/>
        <item m="1" x="145"/>
        <item m="1" x="96"/>
        <item m="1" x="146"/>
        <item m="1" x="53"/>
        <item x="26"/>
        <item x="27"/>
        <item m="1" x="61"/>
        <item m="1" x="48"/>
        <item m="1" x="31"/>
        <item m="1" x="147"/>
        <item m="1" x="97"/>
        <item m="1" x="148"/>
        <item m="1" x="49"/>
        <item x="25"/>
        <item m="1" x="86"/>
        <item m="1" x="149"/>
        <item m="1" x="98"/>
        <item m="1" x="150"/>
        <item x="24"/>
        <item m="1" x="62"/>
        <item m="1" x="114"/>
        <item m="1" x="81"/>
        <item m="1" x="63"/>
        <item x="23"/>
        <item m="1" x="64"/>
        <item m="1" x="115"/>
        <item m="1" x="127"/>
        <item m="1" x="65"/>
        <item x="22"/>
        <item m="1" x="66"/>
        <item m="1" x="151"/>
        <item m="1" x="99"/>
        <item m="1" x="152"/>
        <item x="21"/>
        <item m="1" x="77"/>
        <item m="1" x="50"/>
        <item m="1" x="41"/>
        <item m="1" x="51"/>
        <item x="20"/>
        <item m="1" x="67"/>
        <item m="1" x="153"/>
        <item m="1" x="100"/>
        <item m="1" x="154"/>
        <item x="19"/>
        <item m="1" x="87"/>
        <item m="1" x="155"/>
        <item m="1" x="101"/>
        <item m="1" x="156"/>
        <item x="18"/>
        <item m="1" x="136"/>
        <item m="1" x="119"/>
        <item m="1" x="133"/>
        <item m="1" x="120"/>
        <item x="17"/>
        <item m="1" x="68"/>
        <item m="1" x="116"/>
        <item m="1" x="82"/>
        <item m="1" x="69"/>
        <item x="16"/>
        <item m="1" x="70"/>
        <item m="1" x="157"/>
        <item m="1" x="102"/>
        <item m="1" x="158"/>
        <item x="15"/>
        <item m="1" x="128"/>
        <item m="1" x="46"/>
        <item m="1" x="129"/>
        <item x="14"/>
        <item m="1" x="54"/>
        <item m="1" x="159"/>
        <item m="1" x="103"/>
        <item m="1" x="160"/>
        <item x="13"/>
        <item m="1" x="88"/>
        <item m="1" x="117"/>
        <item m="1" x="130"/>
        <item m="1" x="89"/>
        <item m="1" x="55"/>
        <item x="12"/>
        <item x="11"/>
        <item m="1" x="71"/>
        <item m="1" x="161"/>
        <item m="1" x="104"/>
        <item m="1" x="38"/>
        <item m="1" x="45"/>
        <item m="1" x="162"/>
        <item m="1" x="39"/>
        <item x="10"/>
        <item m="1" x="90"/>
        <item m="1" x="163"/>
        <item m="1" x="105"/>
        <item m="1" x="164"/>
        <item x="9"/>
        <item m="1" x="91"/>
        <item m="1" x="165"/>
        <item m="1" x="106"/>
        <item m="1" x="166"/>
        <item x="8"/>
        <item m="1" x="72"/>
        <item m="1" x="167"/>
        <item m="1" x="107"/>
        <item m="1" x="168"/>
        <item x="7"/>
        <item m="1" x="131"/>
        <item m="1" x="56"/>
        <item m="1" x="42"/>
        <item m="1" x="57"/>
        <item x="6"/>
        <item m="1" x="73"/>
        <item m="1" x="169"/>
        <item m="1" x="108"/>
        <item m="1" x="170"/>
        <item x="5"/>
        <item m="1" x="176"/>
        <item m="1" x="124"/>
        <item m="1" x="121"/>
        <item m="1" x="177"/>
        <item x="4"/>
        <item m="1" x="92"/>
        <item m="1" x="118"/>
        <item m="1" x="132"/>
        <item m="1" x="93"/>
        <item x="3"/>
        <item m="1" x="58"/>
        <item m="1" x="171"/>
        <item m="1" x="109"/>
        <item m="1" x="172"/>
        <item x="2"/>
        <item m="1" x="174"/>
        <item m="1" x="35"/>
        <item m="1" x="138"/>
        <item m="1" x="36"/>
        <item x="1"/>
        <item m="1" x="74"/>
        <item m="1" x="59"/>
        <item m="1" x="43"/>
        <item m="1" x="60"/>
        <item t="default"/>
      </items>
    </pivotField>
    <pivotField showAll="0"/>
    <pivotField showAll="0"/>
    <pivotField showAll="0"/>
    <pivotField showAll="0"/>
    <pivotField showAll="0"/>
  </pivotFields>
  <rowFields count="1">
    <field x="10"/>
  </rowFields>
  <rowItems count="32">
    <i>
      <x/>
    </i>
    <i>
      <x v="29"/>
    </i>
    <i>
      <x v="34"/>
    </i>
    <i>
      <x v="39"/>
    </i>
    <i>
      <x v="45"/>
    </i>
    <i>
      <x v="46"/>
    </i>
    <i>
      <x v="54"/>
    </i>
    <i>
      <x v="59"/>
    </i>
    <i>
      <x v="64"/>
    </i>
    <i>
      <x v="69"/>
    </i>
    <i>
      <x v="74"/>
    </i>
    <i>
      <x v="79"/>
    </i>
    <i>
      <x v="84"/>
    </i>
    <i>
      <x v="89"/>
    </i>
    <i>
      <x v="94"/>
    </i>
    <i>
      <x v="99"/>
    </i>
    <i>
      <x v="104"/>
    </i>
    <i>
      <x v="108"/>
    </i>
    <i>
      <x v="113"/>
    </i>
    <i>
      <x v="119"/>
    </i>
    <i>
      <x v="120"/>
    </i>
    <i>
      <x v="128"/>
    </i>
    <i>
      <x v="133"/>
    </i>
    <i>
      <x v="138"/>
    </i>
    <i>
      <x v="143"/>
    </i>
    <i>
      <x v="148"/>
    </i>
    <i>
      <x v="153"/>
    </i>
    <i>
      <x v="158"/>
    </i>
    <i>
      <x v="163"/>
    </i>
    <i>
      <x v="168"/>
    </i>
    <i>
      <x v="17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2144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B02D80-D140-9A4F-9414-87454805DE4C}" name="Table2" displayName="Table2" ref="B2:Q2147" totalsRowShown="0">
  <autoFilter ref="B2:Q2147" xr:uid="{7F657ABB-50D2-8242-9A5D-6C9C279A842E}"/>
  <tableColumns count="16">
    <tableColumn id="1" xr3:uid="{8D188863-0398-7B46-9E56-358F90F689CF}" name="JSON"/>
    <tableColumn id="14" xr3:uid="{86C4904E-A378-8A44-9059-3198DE27070B}" name="Appoggio" dataDxfId="5">
      <calculatedColumnFormula array="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calculatedColumnFormula>
    </tableColumn>
    <tableColumn id="2" xr3:uid="{A41EB73D-E074-744A-B776-450D49003C0C}" name="Date" dataDxfId="16">
      <calculatedColumnFormula>IF(ISNUMBER(SEARCH("start_date_local",Table2[[#This Row],[JSON]])),MID(Table2[[#This Row],[JSON]],SEARCH("start_date_local",Table2[[#This Row],[JSON]])+LEN("start_date_local")+4,10), "")</calculatedColumnFormula>
    </tableColumn>
    <tableColumn id="3" xr3:uid="{7D3CD9A6-2015-7F46-ADC3-2D649D6618D4}" name="type" dataDxfId="17">
      <calculatedColumnFormula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calculatedColumnFormula>
    </tableColumn>
    <tableColumn id="10" xr3:uid="{97A19C96-8CE5-EC4C-A466-AE70EB947AD4}" name="distance">
      <calculatedColumnFormula>IF(ISNUMBER(SEARCH("distance",Table2[[#This Row],[JSON]])),MID(Table2[[#This Row],[JSON]],SEARCH("distance",Table2[[#This Row],[JSON]])+LEN("distance")+3,SEARCH(",",Table2[[#This Row],[JSON]])-3-LEN("distance")-SEARCH("distance",Table2[[#This Row],[JSON]])), "")</calculatedColumnFormula>
    </tableColumn>
    <tableColumn id="4" xr3:uid="{7F23B43A-A6B5-8744-96A5-50D9ABE1418A}" name="moving_time" dataDxfId="9">
      <calculatedColumnFormula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calculatedColumnFormula>
    </tableColumn>
    <tableColumn id="17" xr3:uid="{07AF49A4-DB3B-DA4B-9EBE-18EC8CFFD247}" name="Appoggio_secondi" dataDxfId="6">
      <calculatedColumnFormula>IF(Table2[[#This Row],[moving_time]]&lt;&gt;"",FLOOR((Table2[[#This Row],[moving_time]]-(60*60*Table2[[#This Row],[Appoggio_ore]]))-(60*Table2[[#This Row],[Appoggio_ minuti]]),1),"")</calculatedColumnFormula>
    </tableColumn>
    <tableColumn id="16" xr3:uid="{34A173CC-6A84-4B46-A196-1708F8CD1A50}" name="Appoggio_ minuti" dataDxfId="7">
      <calculatedColumnFormula>IF(Table2[[#This Row],[moving_time]]&lt;&gt;"",FLOOR((Table2[[#This Row],[moving_time]]-(60*60*Table2[[#This Row],[Appoggio_ore]]))/60,1),"")</calculatedColumnFormula>
    </tableColumn>
    <tableColumn id="15" xr3:uid="{5945B88A-69F7-EB4A-A0F0-085616ECED1A}" name="Appoggio_ore" dataDxfId="8">
      <calculatedColumnFormula>IF(Table2[[#This Row],[moving_time]]&lt;&gt;"",FLOOR(Table2[[#This Row],[moving_time]]/(60*60),1),"")</calculatedColumnFormula>
    </tableColumn>
    <tableColumn id="9" xr3:uid="{F7564E40-C408-D54A-ACA9-E307E8AF4AC2}" name="elevation_gain" dataDxfId="15">
      <calculatedColumnFormula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calculatedColumnFormula>
    </tableColumn>
    <tableColumn id="13" xr3:uid="{13DA80A4-A429-4741-95AD-629D086B45E0}" name="date_to_pivot" dataDxfId="10">
      <calculatedColumnFormula>IF(AND(Table2[[#This Row],[Appoggio]]&lt;&gt;"",C13&lt;&gt;""),_xlfn.CONCAT("date",C13,"moving_time",C4,"distance",Table2[[#This Row],[Appoggio]],"elevation",C6,"type",C7),"")</calculatedColumnFormula>
    </tableColumn>
    <tableColumn id="8" xr3:uid="{F32A91D9-2BA3-C347-9850-D019CCDB285F}" name="type _to_pivot" dataDxfId="14">
      <calculatedColumnFormula>IF(Table2[[#This Row],[date_to_pivot]]&lt;&gt;"",C7,"")</calculatedColumnFormula>
    </tableColumn>
    <tableColumn id="12" xr3:uid="{8FD45AD2-F4DE-7542-AF32-E0EAA29CEB97}" name="distance_to_pivot" dataDxfId="13">
      <calculatedColumnFormula>IF(Table2[[#This Row],[date_to_pivot]]&lt;&gt;"",Table2[[#This Row],[Appoggio]],"")</calculatedColumnFormula>
    </tableColumn>
    <tableColumn id="11" xr3:uid="{7D0C206E-A7EC-E442-B4EA-2E463509A388}" name="elevation_to_pivot" dataDxfId="12">
      <calculatedColumnFormula>IF(Table2[[#This Row],[date_to_pivot]]&lt;&gt;"",C6,"")</calculatedColumnFormula>
    </tableColumn>
    <tableColumn id="7" xr3:uid="{8BD0F263-29CB-3142-BACF-C68D7AB54F7A}" name="Column52" dataDxfId="11">
      <calculatedColumnFormula>IF(Table2[[#This Row],[date_to_pivot]]&lt;&gt;"",C4,"")</calculatedColumnFormula>
    </tableColumn>
    <tableColumn id="6" xr3:uid="{8D167D70-970C-894E-9BB0-7F5106B498A9}" name="Column6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6F91D6-0430-714E-9F39-9398FE676F60}" name="Table3" displayName="Table3" ref="V3:AA34" totalsRowShown="0">
  <autoFilter ref="V3:AA34" xr:uid="{9E924A02-CA18-F441-B457-FFAC7476F88F}"/>
  <tableColumns count="6">
    <tableColumn id="1" xr3:uid="{22781112-E293-4840-93D7-2A6824B7A33F}" name="date" dataDxfId="4">
      <calculatedColumnFormula>IF(S4="","",MID(S4,SEARCH("date",S4)+LEN("date"),SEARCH("mov",S4)-1-LEN("date")))</calculatedColumnFormula>
    </tableColumn>
    <tableColumn id="2" xr3:uid="{0F1E15F4-AD8F-3842-B456-850090B85F92}" name="tempo" dataDxfId="3">
      <calculatedColumnFormula>IF(S4="","",MID(S4,SEARCH("moving_time",S4)+LEN("moving_time"),SEARCH("distance",S4)-3-LEN("moving_time")-LEN("distance")-LEN("date")))</calculatedColumnFormula>
    </tableColumn>
    <tableColumn id="3" xr3:uid="{4990627E-F9A1-CC41-B7B5-BD60C321CDA4}" name="distanza" dataDxfId="2">
      <calculatedColumnFormula>IF(S4="","",MID(S4,SEARCH("distance",S4)+LEN("distance"),SEARCH("elevation",S4)-6-LEN("moving_time")-LEN("distance")-LEN("date")-LEN("elevation")))</calculatedColumnFormula>
    </tableColumn>
    <tableColumn id="4" xr3:uid="{E0BEE6FC-421D-DE48-895D-76A9A2E93DA5}" name="elevation" dataDxfId="0">
      <calculatedColumnFormula>IF(S4="","",MID(S4,SEARCH("elevation",S4)+LEN("elevation"),SEARCH("type",S4)-2-LEN(Table3[[#This Row],[tempo]])-LEN(Table3[[#This Row],[distanza]])-LEN("moving_time")-LEN("distance")-LEN("date")-LEN("elevation")-LEN("elevation")))</calculatedColumnFormula>
    </tableColumn>
    <tableColumn id="5" xr3:uid="{3C63B8F1-8A23-F543-AA2B-A159D1BB2389}" name="mezzo" dataDxfId="1">
      <calculatedColumnFormula array="1">_xlfn.IFS(ISNUMBER(SEARCH("Ride",S4)),"ride",ISNUMBER(SEARCH("Run",S4)),"Corsa")</calculatedColumnFormula>
    </tableColumn>
    <tableColumn id="6" xr3:uid="{5D0496F4-A9B4-DB48-B2F4-9AE3A2088307}" name="Column6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2368-8B38-2E49-8344-E460C0D0E8F0}" name="Table1" displayName="Table1" ref="B2:K159" totalsRowShown="0">
  <autoFilter ref="B2:K159" xr:uid="{D64E0AF4-CBF2-A343-9F45-44DF4A34EE40}"/>
  <tableColumns count="10">
    <tableColumn id="1" xr3:uid="{E7FAB97E-8E6D-6B43-98E7-92816E2C613E}" name="Column1" dataDxfId="18">
      <calculatedColumnFormula array="1">SEARCH("start_date",Sheet1!B3:B2147)</calculatedColumnFormula>
    </tableColumn>
    <tableColumn id="2" xr3:uid="{54163919-02D0-5040-8FAE-2229BB2E8B1C}" name="Column2"/>
    <tableColumn id="3" xr3:uid="{D163D09B-591D-EC4C-B940-3EC1ACE25219}" name="Column3"/>
    <tableColumn id="4" xr3:uid="{A9A1625D-5342-B240-96A9-219E1796BAE1}" name="Column4"/>
    <tableColumn id="5" xr3:uid="{D1B9176F-A576-5B45-B01E-478F68C379FE}" name="Column5"/>
    <tableColumn id="6" xr3:uid="{7A5E56CB-27CC-9146-9868-3E443235C2BA}" name="Column6"/>
    <tableColumn id="7" xr3:uid="{0ECED965-2DD6-3548-8CC8-E68003819663}" name="Column7"/>
    <tableColumn id="8" xr3:uid="{45F6A164-C2B9-4342-8234-3E1B30E1BF2E}" name="Column8"/>
    <tableColumn id="9" xr3:uid="{18ACB989-6461-FB4A-9B7B-0F0F32344401}" name="Column9"/>
    <tableColumn id="10" xr3:uid="{D575B55D-FAEC-0044-A67F-32EA67D93443}" name="Column1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74A4-D104-2845-B8F3-AA42CFE0BE50}">
  <dimension ref="B2:AA2147"/>
  <sheetViews>
    <sheetView tabSelected="1" topLeftCell="N1" workbookViewId="0">
      <selection activeCell="W9" sqref="W9"/>
    </sheetView>
  </sheetViews>
  <sheetFormatPr baseColWidth="10" defaultRowHeight="16" x14ac:dyDescent="0.2"/>
  <cols>
    <col min="2" max="3" width="33.5" customWidth="1"/>
    <col min="4" max="4" width="23.83203125" customWidth="1"/>
    <col min="7" max="7" width="13.5" style="7" customWidth="1"/>
    <col min="8" max="10" width="13.5" style="5" customWidth="1"/>
    <col min="12" max="12" width="49.83203125" customWidth="1"/>
    <col min="19" max="19" width="69.33203125" bestFit="1" customWidth="1"/>
    <col min="20" max="20" width="15.5" bestFit="1" customWidth="1"/>
    <col min="21" max="21" width="4.33203125" bestFit="1" customWidth="1"/>
    <col min="22" max="22" width="10.83203125" bestFit="1" customWidth="1"/>
    <col min="23" max="23" width="10.83203125" style="8"/>
    <col min="24" max="25" width="10.83203125" style="9"/>
  </cols>
  <sheetData>
    <row r="2" spans="2:27" x14ac:dyDescent="0.2">
      <c r="B2" t="s">
        <v>868</v>
      </c>
      <c r="C2" t="s">
        <v>878</v>
      </c>
      <c r="D2" t="s">
        <v>867</v>
      </c>
      <c r="E2" t="s">
        <v>866</v>
      </c>
      <c r="F2" t="s">
        <v>870</v>
      </c>
      <c r="G2" s="7" t="s">
        <v>869</v>
      </c>
      <c r="H2" s="5" t="s">
        <v>886</v>
      </c>
      <c r="I2" s="5" t="s">
        <v>884</v>
      </c>
      <c r="J2" s="5" t="s">
        <v>885</v>
      </c>
      <c r="K2" t="s">
        <v>871</v>
      </c>
      <c r="L2" t="s">
        <v>875</v>
      </c>
      <c r="M2" t="s">
        <v>874</v>
      </c>
      <c r="N2" t="s">
        <v>876</v>
      </c>
      <c r="O2" t="s">
        <v>877</v>
      </c>
      <c r="P2" t="s">
        <v>865</v>
      </c>
      <c r="Q2" t="s">
        <v>860</v>
      </c>
    </row>
    <row r="3" spans="2:27" x14ac:dyDescent="0.2">
      <c r="B3" t="s">
        <v>0</v>
      </c>
      <c r="C3" t="str" cm="1">
        <f t="array" ref="C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" t="str">
        <f>IF(ISNUMBER(SEARCH("start_date_local",Table2[[#This Row],[JSON]])),MID(Table2[[#This Row],[JSON]],SEARCH("start_date_local",Table2[[#This Row],[JSON]])+LEN("start_date_local")+4,10), "")</f>
        <v/>
      </c>
      <c r="E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" s="5" t="str">
        <f>IF(Table2[[#This Row],[moving_time]]&lt;&gt;"",FLOOR((Table2[[#This Row],[moving_time]]-(60*60*Table2[[#This Row],[Appoggio_ore]]))-(60*Table2[[#This Row],[Appoggio_ minuti]]),1),"")</f>
        <v/>
      </c>
      <c r="I3" s="5" t="str">
        <f>IF(Table2[[#This Row],[moving_time]]&lt;&gt;"",FLOOR((Table2[[#This Row],[moving_time]]-(60*60*Table2[[#This Row],[Appoggio_ore]]))/60,1),"")</f>
        <v/>
      </c>
      <c r="J3" s="5" t="str">
        <f>IF(Table2[[#This Row],[moving_time]]&lt;&gt;"",FLOOR(Table2[[#This Row],[moving_time]]/(60*60),1),"")</f>
        <v/>
      </c>
      <c r="K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" t="str">
        <f>IF(AND(Table2[[#This Row],[Appoggio]]&lt;&gt;"",C13&lt;&gt;""),_xlfn.CONCAT("date",C13,"moving_time",C4,"distance",Table2[[#This Row],[Appoggio]],"elevation",C6,"type",C7),"")</f>
        <v/>
      </c>
      <c r="M3" t="str">
        <f>IF(Table2[[#This Row],[date_to_pivot]]&lt;&gt;"",C7,"")</f>
        <v/>
      </c>
      <c r="N3" t="str">
        <f>IF(Table2[[#This Row],[date_to_pivot]]&lt;&gt;"",Table2[[#This Row],[Appoggio]],"")</f>
        <v/>
      </c>
      <c r="O3" t="str">
        <f>IF(Table2[[#This Row],[date_to_pivot]]&lt;&gt;"",C6,"")</f>
        <v/>
      </c>
      <c r="P3" t="str">
        <f>IF(Table2[[#This Row],[date_to_pivot]]&lt;&gt;"",C4,"")</f>
        <v/>
      </c>
      <c r="S3" s="3" t="s">
        <v>872</v>
      </c>
      <c r="V3" s="6" t="s">
        <v>879</v>
      </c>
      <c r="W3" s="8" t="s">
        <v>880</v>
      </c>
      <c r="X3" s="9" t="s">
        <v>881</v>
      </c>
      <c r="Y3" s="9" t="s">
        <v>882</v>
      </c>
      <c r="Z3" t="s">
        <v>883</v>
      </c>
      <c r="AA3" t="s">
        <v>860</v>
      </c>
    </row>
    <row r="4" spans="2:27" x14ac:dyDescent="0.2">
      <c r="B4" t="s">
        <v>1</v>
      </c>
      <c r="C4" t="str" cm="1">
        <f t="array" ref="C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" t="str">
        <f>IF(ISNUMBER(SEARCH("start_date_local",Table2[[#This Row],[JSON]])),MID(Table2[[#This Row],[JSON]],SEARCH("start_date_local",Table2[[#This Row],[JSON]])+LEN("start_date_local")+4,10), "")</f>
        <v/>
      </c>
      <c r="E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" s="5" t="str">
        <f>IF(Table2[[#This Row],[moving_time]]&lt;&gt;"",FLOOR((Table2[[#This Row],[moving_time]]-(60*60*Table2[[#This Row],[Appoggio_ore]]))-(60*Table2[[#This Row],[Appoggio_ minuti]]),1),"")</f>
        <v/>
      </c>
      <c r="I4" s="5" t="str">
        <f>IF(Table2[[#This Row],[moving_time]]&lt;&gt;"",FLOOR((Table2[[#This Row],[moving_time]]-(60*60*Table2[[#This Row],[Appoggio_ore]]))/60,1),"")</f>
        <v/>
      </c>
      <c r="J4" s="5" t="str">
        <f>IF(Table2[[#This Row],[moving_time]]&lt;&gt;"",FLOOR(Table2[[#This Row],[moving_time]]/(60*60),1),"")</f>
        <v/>
      </c>
      <c r="K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" t="str">
        <f>IF(AND(Table2[[#This Row],[Appoggio]]&lt;&gt;"",C14&lt;&gt;""),_xlfn.CONCAT("date",C14,"moving_time",C5,"distance",Table2[[#This Row],[Appoggio]],"elevation",C7,"type",C8),"")</f>
        <v/>
      </c>
      <c r="M4" t="str">
        <f>IF(Table2[[#This Row],[date_to_pivot]]&lt;&gt;"",C8,"")</f>
        <v/>
      </c>
      <c r="N4" t="str">
        <f>IF(Table2[[#This Row],[date_to_pivot]]&lt;&gt;"",Table2[[#This Row],[Appoggio]],"")</f>
        <v/>
      </c>
      <c r="O4" t="str">
        <f>IF(Table2[[#This Row],[date_to_pivot]]&lt;&gt;"",C7,"")</f>
        <v/>
      </c>
      <c r="P4" t="str">
        <f>IF(Table2[[#This Row],[date_to_pivot]]&lt;&gt;"",C5,"")</f>
        <v/>
      </c>
      <c r="S4" s="4"/>
      <c r="V4" s="6" t="str">
        <f>IF(S4="","",MID(S4,SEARCH("date",S4)+LEN("date"),SEARCH("mov",S4)-1-LEN("date")))</f>
        <v/>
      </c>
      <c r="W4" s="8" t="str">
        <f>IF(S4="","",MID(S4,SEARCH("moving_time",S4)+LEN("moving_time"),SEARCH("distance",S4)-3-LEN("moving_time")-LEN("distance")-LEN("date")))</f>
        <v/>
      </c>
      <c r="X4" s="9" t="str">
        <f>IF(S4="","",MID(S4,SEARCH("distance",S4)+LEN("distance"),SEARCH("elevation",S4)-3-LEN(Table3[[#This Row],[tempo]])-LEN("moving_time")-LEN("distance")-LEN("date")-LEN("elevation")))</f>
        <v/>
      </c>
      <c r="Y4" s="9" t="str">
        <f>IF(S4="","",MID(S4,SEARCH("elevation",S4)+LEN("elevation"),SEARCH("type",S4)-2-LEN(Table3[[#This Row],[tempo]])-LEN(Table3[[#This Row],[distanza]])-LEN("moving_time")-LEN("distance")-LEN("date")-LEN("elevation")-LEN("elevation")))</f>
        <v/>
      </c>
      <c r="Z4" t="e" cm="1">
        <f t="array" ref="Z4">_xlfn.IFS(ISNUMBER(SEARCH("Ride",S4)),"ride",ISNUMBER(SEARCH("Run",S4)),"Corsa")</f>
        <v>#N/A</v>
      </c>
    </row>
    <row r="5" spans="2:27" x14ac:dyDescent="0.2">
      <c r="B5" t="s">
        <v>2</v>
      </c>
      <c r="C5" t="str" cm="1">
        <f t="array" ref="C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" t="str">
        <f>IF(ISNUMBER(SEARCH("start_date_local",Table2[[#This Row],[JSON]])),MID(Table2[[#This Row],[JSON]],SEARCH("start_date_local",Table2[[#This Row],[JSON]])+LEN("start_date_local")+4,10), "")</f>
        <v/>
      </c>
      <c r="E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" s="5" t="str">
        <f>IF(Table2[[#This Row],[moving_time]]&lt;&gt;"",FLOOR((Table2[[#This Row],[moving_time]]-(60*60*Table2[[#This Row],[Appoggio_ore]]))-(60*Table2[[#This Row],[Appoggio_ minuti]]),1),"")</f>
        <v/>
      </c>
      <c r="I5" s="5" t="str">
        <f>IF(Table2[[#This Row],[moving_time]]&lt;&gt;"",FLOOR((Table2[[#This Row],[moving_time]]-(60*60*Table2[[#This Row],[Appoggio_ore]]))/60,1),"")</f>
        <v/>
      </c>
      <c r="J5" s="5" t="str">
        <f>IF(Table2[[#This Row],[moving_time]]&lt;&gt;"",FLOOR(Table2[[#This Row],[moving_time]]/(60*60),1),"")</f>
        <v/>
      </c>
      <c r="K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" t="str">
        <f>IF(AND(Table2[[#This Row],[Appoggio]]&lt;&gt;"",C15&lt;&gt;""),_xlfn.CONCAT("date",C15,"moving_time",C6,"distance",Table2[[#This Row],[Appoggio]],"elevation",C8,"type",C9),"")</f>
        <v/>
      </c>
      <c r="M5" t="str">
        <f>IF(Table2[[#This Row],[date_to_pivot]]&lt;&gt;"",C9,"")</f>
        <v/>
      </c>
      <c r="N5" t="str">
        <f>IF(Table2[[#This Row],[date_to_pivot]]&lt;&gt;"",Table2[[#This Row],[Appoggio]],"")</f>
        <v/>
      </c>
      <c r="O5" t="str">
        <f>IF(Table2[[#This Row],[date_to_pivot]]&lt;&gt;"",C8,"")</f>
        <v/>
      </c>
      <c r="P5" t="str">
        <f>IF(Table2[[#This Row],[date_to_pivot]]&lt;&gt;"",C6,"")</f>
        <v/>
      </c>
      <c r="S5" s="4" t="s">
        <v>888</v>
      </c>
      <c r="V5" s="6" t="str">
        <f t="shared" ref="V5:V36" si="0">IF(S5="","",MID(S5,SEARCH("date",S5)+LEN("date"),SEARCH("mov",S5)-1-LEN("date")))</f>
        <v>2020-05-18</v>
      </c>
      <c r="W5" s="8" t="str">
        <f t="shared" ref="W5:W34" si="1">IF(S5="","",MID(S5,SEARCH("moving_time",S5)+LEN("moving_time"),SEARCH("distance",S5)-3-LEN("moving_time")-LEN("distance")-LEN("date")))</f>
        <v>01:52:03</v>
      </c>
      <c r="X5" s="9" t="str">
        <f>IF(S5="","",MID(S5,SEARCH("distance",S5)+LEN("distance"),SEARCH("elevation",S5)-2-LEN(Table3[[#This Row],[tempo]])-LEN("moving_time")-LEN("distance")-LEN("date")-LEN("elevation")))</f>
        <v>50137.9</v>
      </c>
      <c r="Y5" s="9" t="str">
        <f>IF(S5="","",MID(S5,SEARCH("elevation",S5)+LEN("elevation"),SEARCH("type",S5)-2-LEN(Table3[[#This Row],[tempo]])-LEN(Table3[[#This Row],[distanza]])-LEN("moving_time")-LEN("distance")-LEN("date")-LEN("elevation")-LEN("elevation")))</f>
        <v>440.0</v>
      </c>
      <c r="Z5" t="str" cm="1">
        <f t="array" ref="Z5">_xlfn.IFS(ISNUMBER(SEARCH("Ride",S5)),"ride",ISNUMBER(SEARCH("Run",S5)),"Corsa")</f>
        <v>ride</v>
      </c>
    </row>
    <row r="6" spans="2:27" x14ac:dyDescent="0.2">
      <c r="B6" t="s">
        <v>3</v>
      </c>
      <c r="C6" t="str" cm="1">
        <f t="array" ref="C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" t="str">
        <f>IF(ISNUMBER(SEARCH("start_date_local",Table2[[#This Row],[JSON]])),MID(Table2[[#This Row],[JSON]],SEARCH("start_date_local",Table2[[#This Row],[JSON]])+LEN("start_date_local")+4,10), "")</f>
        <v/>
      </c>
      <c r="E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" s="5" t="str">
        <f>IF(Table2[[#This Row],[moving_time]]&lt;&gt;"",FLOOR((Table2[[#This Row],[moving_time]]-(60*60*Table2[[#This Row],[Appoggio_ore]]))-(60*Table2[[#This Row],[Appoggio_ minuti]]),1),"")</f>
        <v/>
      </c>
      <c r="I6" s="5" t="str">
        <f>IF(Table2[[#This Row],[moving_time]]&lt;&gt;"",FLOOR((Table2[[#This Row],[moving_time]]-(60*60*Table2[[#This Row],[Appoggio_ore]]))/60,1),"")</f>
        <v/>
      </c>
      <c r="J6" s="5" t="str">
        <f>IF(Table2[[#This Row],[moving_time]]&lt;&gt;"",FLOOR(Table2[[#This Row],[moving_time]]/(60*60),1),"")</f>
        <v/>
      </c>
      <c r="K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" t="str">
        <f>IF(AND(Table2[[#This Row],[Appoggio]]&lt;&gt;"",C16&lt;&gt;""),_xlfn.CONCAT("date",C16,"moving_time",C7,"distance",Table2[[#This Row],[Appoggio]],"elevation",C9,"type",C10),"")</f>
        <v/>
      </c>
      <c r="M6" t="str">
        <f>IF(Table2[[#This Row],[date_to_pivot]]&lt;&gt;"",C10,"")</f>
        <v/>
      </c>
      <c r="N6" t="str">
        <f>IF(Table2[[#This Row],[date_to_pivot]]&lt;&gt;"",Table2[[#This Row],[Appoggio]],"")</f>
        <v/>
      </c>
      <c r="O6" t="str">
        <f>IF(Table2[[#This Row],[date_to_pivot]]&lt;&gt;"",C9,"")</f>
        <v/>
      </c>
      <c r="P6" t="str">
        <f>IF(Table2[[#This Row],[date_to_pivot]]&lt;&gt;"",C7,"")</f>
        <v/>
      </c>
      <c r="S6" s="4" t="s">
        <v>889</v>
      </c>
      <c r="V6" s="6" t="str">
        <f t="shared" si="0"/>
        <v>2020-05-19</v>
      </c>
      <c r="W6" s="8" t="str">
        <f t="shared" si="1"/>
        <v>01:04:36</v>
      </c>
      <c r="X6" s="9" t="str">
        <f>IF(S6="","",MID(S6,SEARCH("distance",S6)+LEN("distance"),SEARCH("elevation",S6)-2-LEN(Table3[[#This Row],[tempo]])-LEN("moving_time")-LEN("distance")-LEN("date")-LEN("elevation")))</f>
        <v>23789.4</v>
      </c>
      <c r="Y6" s="9" t="str">
        <f>IF(S6="","",MID(S6,SEARCH("elevation",S6)+LEN("elevation"),SEARCH("type",S6)-2-LEN(Table3[[#This Row],[tempo]])-LEN(Table3[[#This Row],[distanza]])-LEN("moving_time")-LEN("distance")-LEN("date")-LEN("elevation")-LEN("elevation")))</f>
        <v>348.0</v>
      </c>
      <c r="Z6" t="str" cm="1">
        <f t="array" ref="Z6">_xlfn.IFS(ISNUMBER(SEARCH("Ride",S6)),"ride",ISNUMBER(SEARCH("Run",S6)),"Corsa")</f>
        <v>ride</v>
      </c>
    </row>
    <row r="7" spans="2:27" x14ac:dyDescent="0.2">
      <c r="B7" t="s">
        <v>4</v>
      </c>
      <c r="C7" t="str" cm="1">
        <f t="array" ref="C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" t="str">
        <f>IF(ISNUMBER(SEARCH("start_date_local",Table2[[#This Row],[JSON]])),MID(Table2[[#This Row],[JSON]],SEARCH("start_date_local",Table2[[#This Row],[JSON]])+LEN("start_date_local")+4,10), "")</f>
        <v/>
      </c>
      <c r="E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" s="5" t="str">
        <f>IF(Table2[[#This Row],[moving_time]]&lt;&gt;"",FLOOR((Table2[[#This Row],[moving_time]]-(60*60*Table2[[#This Row],[Appoggio_ore]]))-(60*Table2[[#This Row],[Appoggio_ minuti]]),1),"")</f>
        <v/>
      </c>
      <c r="I7" s="5" t="str">
        <f>IF(Table2[[#This Row],[moving_time]]&lt;&gt;"",FLOOR((Table2[[#This Row],[moving_time]]-(60*60*Table2[[#This Row],[Appoggio_ore]]))/60,1),"")</f>
        <v/>
      </c>
      <c r="J7" s="5" t="str">
        <f>IF(Table2[[#This Row],[moving_time]]&lt;&gt;"",FLOOR(Table2[[#This Row],[moving_time]]/(60*60),1),"")</f>
        <v/>
      </c>
      <c r="K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" t="str">
        <f>IF(AND(Table2[[#This Row],[Appoggio]]&lt;&gt;"",C17&lt;&gt;""),_xlfn.CONCAT("date",C17,"moving_time",C8,"distance",Table2[[#This Row],[Appoggio]],"elevation",C10,"type",C11),"")</f>
        <v/>
      </c>
      <c r="M7" t="str">
        <f>IF(Table2[[#This Row],[date_to_pivot]]&lt;&gt;"",C11,"")</f>
        <v/>
      </c>
      <c r="N7" t="str">
        <f>IF(Table2[[#This Row],[date_to_pivot]]&lt;&gt;"",Table2[[#This Row],[Appoggio]],"")</f>
        <v/>
      </c>
      <c r="O7" t="str">
        <f>IF(Table2[[#This Row],[date_to_pivot]]&lt;&gt;"",C10,"")</f>
        <v/>
      </c>
      <c r="P7" t="str">
        <f>IF(Table2[[#This Row],[date_to_pivot]]&lt;&gt;"",C8,"")</f>
        <v/>
      </c>
      <c r="S7" s="4" t="s">
        <v>890</v>
      </c>
      <c r="V7" s="6" t="str">
        <f t="shared" si="0"/>
        <v>2020-05-20</v>
      </c>
      <c r="W7" s="8" t="str">
        <f t="shared" si="1"/>
        <v>01:01:41</v>
      </c>
      <c r="X7" s="9" t="str">
        <f>IF(S7="","",MID(S7,SEARCH("distance",S7)+LEN("distance"),SEARCH("elevation",S7)-2-LEN(Table3[[#This Row],[tempo]])-LEN("moving_time")-LEN("distance")-LEN("date")-LEN("elevation")))</f>
        <v>26355.5</v>
      </c>
      <c r="Y7" s="9" t="str">
        <f>IF(S7="","",MID(S7,SEARCH("elevation",S7)+LEN("elevation"),SEARCH("type",S7)-2-LEN(Table3[[#This Row],[tempo]])-LEN(Table3[[#This Row],[distanza]])-LEN("moving_time")-LEN("distance")-LEN("date")-LEN("elevation")-LEN("elevation")))</f>
        <v>467.0</v>
      </c>
      <c r="Z7" t="str" cm="1">
        <f t="array" ref="Z7">_xlfn.IFS(ISNUMBER(SEARCH("Ride",S7)),"ride",ISNUMBER(SEARCH("Run",S7)),"Corsa")</f>
        <v>ride</v>
      </c>
    </row>
    <row r="8" spans="2:27" x14ac:dyDescent="0.2">
      <c r="B8" t="s">
        <v>5</v>
      </c>
      <c r="C8" t="str" cm="1">
        <f t="array" ref="C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" t="str">
        <f>IF(ISNUMBER(SEARCH("start_date_local",Table2[[#This Row],[JSON]])),MID(Table2[[#This Row],[JSON]],SEARCH("start_date_local",Table2[[#This Row],[JSON]])+LEN("start_date_local")+4,10), "")</f>
        <v/>
      </c>
      <c r="E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" s="5" t="str">
        <f>IF(Table2[[#This Row],[moving_time]]&lt;&gt;"",FLOOR((Table2[[#This Row],[moving_time]]-(60*60*Table2[[#This Row],[Appoggio_ore]]))-(60*Table2[[#This Row],[Appoggio_ minuti]]),1),"")</f>
        <v/>
      </c>
      <c r="I8" s="5" t="str">
        <f>IF(Table2[[#This Row],[moving_time]]&lt;&gt;"",FLOOR((Table2[[#This Row],[moving_time]]-(60*60*Table2[[#This Row],[Appoggio_ore]]))/60,1),"")</f>
        <v/>
      </c>
      <c r="J8" s="5" t="str">
        <f>IF(Table2[[#This Row],[moving_time]]&lt;&gt;"",FLOOR(Table2[[#This Row],[moving_time]]/(60*60),1),"")</f>
        <v/>
      </c>
      <c r="K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" t="str">
        <f>IF(AND(Table2[[#This Row],[Appoggio]]&lt;&gt;"",C18&lt;&gt;""),_xlfn.CONCAT("date",C18,"moving_time",C9,"distance",Table2[[#This Row],[Appoggio]],"elevation",C11,"type",C12),"")</f>
        <v/>
      </c>
      <c r="M8" t="str">
        <f>IF(Table2[[#This Row],[date_to_pivot]]&lt;&gt;"",C12,"")</f>
        <v/>
      </c>
      <c r="N8" t="str">
        <f>IF(Table2[[#This Row],[date_to_pivot]]&lt;&gt;"",Table2[[#This Row],[Appoggio]],"")</f>
        <v/>
      </c>
      <c r="O8" t="str">
        <f>IF(Table2[[#This Row],[date_to_pivot]]&lt;&gt;"",C11,"")</f>
        <v/>
      </c>
      <c r="P8" t="str">
        <f>IF(Table2[[#This Row],[date_to_pivot]]&lt;&gt;"",C9,"")</f>
        <v/>
      </c>
      <c r="S8" s="4" t="s">
        <v>891</v>
      </c>
      <c r="V8" s="6" t="str">
        <f t="shared" si="0"/>
        <v>2020-05-21</v>
      </c>
      <c r="W8" s="8" t="str">
        <f t="shared" si="1"/>
        <v>00:18:20</v>
      </c>
      <c r="X8" s="9" t="str">
        <f>IF(S8="","",MID(S8,SEARCH("distance",S8)+LEN("distance"),SEARCH("elevation",S8)-2-LEN(Table3[[#This Row],[tempo]])-LEN("moving_time")-LEN("distance")-LEN("date")-LEN("elevation")))</f>
        <v>6873.7</v>
      </c>
      <c r="Y8" s="9" t="str">
        <f>IF(S8="","",MID(S8,SEARCH("elevation",S8)+LEN("elevation"),SEARCH("type",S8)-2-LEN(Table3[[#This Row],[tempo]])-LEN(Table3[[#This Row],[distanza]])-LEN("moving_time")-LEN("distance")-LEN("date")-LEN("elevation")-LEN("elevation")))</f>
        <v>65.0</v>
      </c>
      <c r="Z8" t="str" cm="1">
        <f t="array" ref="Z8">_xlfn.IFS(ISNUMBER(SEARCH("Ride",S8)),"ride",ISNUMBER(SEARCH("Run",S8)),"Corsa")</f>
        <v>ride</v>
      </c>
    </row>
    <row r="9" spans="2:27" x14ac:dyDescent="0.2">
      <c r="B9" t="s">
        <v>6</v>
      </c>
      <c r="C9" t="str" cm="1">
        <f t="array" ref="C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" t="str">
        <f>IF(ISNUMBER(SEARCH("start_date_local",Table2[[#This Row],[JSON]])),MID(Table2[[#This Row],[JSON]],SEARCH("start_date_local",Table2[[#This Row],[JSON]])+LEN("start_date_local")+4,10), "")</f>
        <v/>
      </c>
      <c r="E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" s="5" t="str">
        <f>IF(Table2[[#This Row],[moving_time]]&lt;&gt;"",FLOOR((Table2[[#This Row],[moving_time]]-(60*60*Table2[[#This Row],[Appoggio_ore]]))-(60*Table2[[#This Row],[Appoggio_ minuti]]),1),"")</f>
        <v/>
      </c>
      <c r="I9" s="5" t="str">
        <f>IF(Table2[[#This Row],[moving_time]]&lt;&gt;"",FLOOR((Table2[[#This Row],[moving_time]]-(60*60*Table2[[#This Row],[Appoggio_ore]]))/60,1),"")</f>
        <v/>
      </c>
      <c r="J9" s="5" t="str">
        <f>IF(Table2[[#This Row],[moving_time]]&lt;&gt;"",FLOOR(Table2[[#This Row],[moving_time]]/(60*60),1),"")</f>
        <v/>
      </c>
      <c r="K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" t="str">
        <f>IF(AND(Table2[[#This Row],[Appoggio]]&lt;&gt;"",C19&lt;&gt;""),_xlfn.CONCAT("date",C19,"moving_time",C10,"distance",Table2[[#This Row],[Appoggio]],"elevation",C12,"type",C13),"")</f>
        <v/>
      </c>
      <c r="M9" t="str">
        <f>IF(Table2[[#This Row],[date_to_pivot]]&lt;&gt;"",C13,"")</f>
        <v/>
      </c>
      <c r="N9" t="str">
        <f>IF(Table2[[#This Row],[date_to_pivot]]&lt;&gt;"",Table2[[#This Row],[Appoggio]],"")</f>
        <v/>
      </c>
      <c r="O9" t="str">
        <f>IF(Table2[[#This Row],[date_to_pivot]]&lt;&gt;"",C12,"")</f>
        <v/>
      </c>
      <c r="P9" t="str">
        <f>IF(Table2[[#This Row],[date_to_pivot]]&lt;&gt;"",C10,"")</f>
        <v/>
      </c>
      <c r="S9" s="4" t="s">
        <v>892</v>
      </c>
      <c r="V9" s="6" t="str">
        <f t="shared" si="0"/>
        <v>2020-05-21</v>
      </c>
      <c r="W9" s="8" t="str">
        <f t="shared" si="1"/>
        <v>01:28:25</v>
      </c>
      <c r="X9" s="9" t="str">
        <f>IF(S9="","",MID(S9,SEARCH("distance",S9)+LEN("distance"),SEARCH("elevation",S9)-2-LEN(Table3[[#This Row],[tempo]])-LEN("moving_time")-LEN("distance")-LEN("date")-LEN("elevation")))</f>
        <v>39125.1</v>
      </c>
      <c r="Y9" s="9" t="str">
        <f>IF(S9="","",MID(S9,SEARCH("elevation",S9)+LEN("elevation"),SEARCH("type",S9)-2-LEN(Table3[[#This Row],[tempo]])-LEN(Table3[[#This Row],[distanza]])-LEN("moving_time")-LEN("distance")-LEN("date")-LEN("elevation")-LEN("elevation")))</f>
        <v>589.0</v>
      </c>
      <c r="Z9" t="str" cm="1">
        <f t="array" ref="Z9">_xlfn.IFS(ISNUMBER(SEARCH("Ride",S9)),"ride",ISNUMBER(SEARCH("Run",S9)),"Corsa")</f>
        <v>ride</v>
      </c>
    </row>
    <row r="10" spans="2:27" x14ac:dyDescent="0.2">
      <c r="B10" t="s">
        <v>7</v>
      </c>
      <c r="C10" t="str" cm="1">
        <f t="array" ref="C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" t="str">
        <f>IF(ISNUMBER(SEARCH("start_date_local",Table2[[#This Row],[JSON]])),MID(Table2[[#This Row],[JSON]],SEARCH("start_date_local",Table2[[#This Row],[JSON]])+LEN("start_date_local")+4,10), "")</f>
        <v/>
      </c>
      <c r="E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" s="5" t="str">
        <f>IF(Table2[[#This Row],[moving_time]]&lt;&gt;"",FLOOR((Table2[[#This Row],[moving_time]]-(60*60*Table2[[#This Row],[Appoggio_ore]]))-(60*Table2[[#This Row],[Appoggio_ minuti]]),1),"")</f>
        <v/>
      </c>
      <c r="I10" s="5" t="str">
        <f>IF(Table2[[#This Row],[moving_time]]&lt;&gt;"",FLOOR((Table2[[#This Row],[moving_time]]-(60*60*Table2[[#This Row],[Appoggio_ore]]))/60,1),"")</f>
        <v/>
      </c>
      <c r="J10" s="5" t="str">
        <f>IF(Table2[[#This Row],[moving_time]]&lt;&gt;"",FLOOR(Table2[[#This Row],[moving_time]]/(60*60),1),"")</f>
        <v/>
      </c>
      <c r="K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" t="str">
        <f>IF(AND(Table2[[#This Row],[Appoggio]]&lt;&gt;"",C20&lt;&gt;""),_xlfn.CONCAT("date",C20,"moving_time",C11,"distance",Table2[[#This Row],[Appoggio]],"elevation",C13,"type",C14),"")</f>
        <v/>
      </c>
      <c r="M10" t="str">
        <f>IF(Table2[[#This Row],[date_to_pivot]]&lt;&gt;"",C14,"")</f>
        <v/>
      </c>
      <c r="N10" t="str">
        <f>IF(Table2[[#This Row],[date_to_pivot]]&lt;&gt;"",Table2[[#This Row],[Appoggio]],"")</f>
        <v/>
      </c>
      <c r="O10" t="str">
        <f>IF(Table2[[#This Row],[date_to_pivot]]&lt;&gt;"",C13,"")</f>
        <v/>
      </c>
      <c r="P10" t="str">
        <f>IF(Table2[[#This Row],[date_to_pivot]]&lt;&gt;"",C11,"")</f>
        <v/>
      </c>
      <c r="S10" s="4" t="s">
        <v>893</v>
      </c>
      <c r="V10" s="6" t="str">
        <f t="shared" si="0"/>
        <v>2020-05-22</v>
      </c>
      <c r="W10" s="8" t="str">
        <f t="shared" si="1"/>
        <v>02:00:43</v>
      </c>
      <c r="X10" s="9" t="str">
        <f>IF(S10="","",MID(S10,SEARCH("distance",S10)+LEN("distance"),SEARCH("elevation",S10)-2-LEN(Table3[[#This Row],[tempo]])-LEN("moving_time")-LEN("distance")-LEN("date")-LEN("elevation")))</f>
        <v>60894.9</v>
      </c>
      <c r="Y10" s="9" t="str">
        <f>IF(S10="","",MID(S10,SEARCH("elevation",S10)+LEN("elevation"),SEARCH("type",S10)-2-LEN(Table3[[#This Row],[tempo]])-LEN(Table3[[#This Row],[distanza]])-LEN("moving_time")-LEN("distance")-LEN("date")-LEN("elevation")-LEN("elevation")))</f>
        <v>553.0</v>
      </c>
      <c r="Z10" t="str" cm="1">
        <f t="array" ref="Z10">_xlfn.IFS(ISNUMBER(SEARCH("Ride",S10)),"ride",ISNUMBER(SEARCH("Run",S10)),"Corsa")</f>
        <v>ride</v>
      </c>
    </row>
    <row r="11" spans="2:27" x14ac:dyDescent="0.2">
      <c r="B11" t="s">
        <v>8</v>
      </c>
      <c r="C11" t="str" cm="1">
        <f t="array" ref="C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53630.6</v>
      </c>
      <c r="D11" t="str">
        <f>IF(ISNUMBER(SEARCH("start_date_local",Table2[[#This Row],[JSON]])),MID(Table2[[#This Row],[JSON]],SEARCH("start_date_local",Table2[[#This Row],[JSON]])+LEN("start_date_local")+4,10), "")</f>
        <v/>
      </c>
      <c r="E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53630.6</v>
      </c>
      <c r="G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" s="5" t="str">
        <f>IF(Table2[[#This Row],[moving_time]]&lt;&gt;"",FLOOR((Table2[[#This Row],[moving_time]]-(60*60*Table2[[#This Row],[Appoggio_ore]]))-(60*Table2[[#This Row],[Appoggio_ minuti]]),1),"")</f>
        <v/>
      </c>
      <c r="I11" s="5" t="str">
        <f>IF(Table2[[#This Row],[moving_time]]&lt;&gt;"",FLOOR((Table2[[#This Row],[moving_time]]-(60*60*Table2[[#This Row],[Appoggio_ore]]))/60,1),"")</f>
        <v/>
      </c>
      <c r="J11" s="5" t="str">
        <f>IF(Table2[[#This Row],[moving_time]]&lt;&gt;"",FLOOR(Table2[[#This Row],[moving_time]]/(60*60),1),"")</f>
        <v/>
      </c>
      <c r="K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" t="str">
        <f>IF(AND(Table2[[#This Row],[Appoggio]]&lt;&gt;"",C21&lt;&gt;""),_xlfn.CONCAT("date",C21,"moving_time",C12,"distance",Table2[[#This Row],[Appoggio]],"elevation",C14,"type",C15),"")</f>
        <v>date2020-06-17moving_time02:09:30distance53630.6elevation1224.0typeRide</v>
      </c>
      <c r="M11" t="str">
        <f>IF(Table2[[#This Row],[date_to_pivot]]&lt;&gt;"",C15,"")</f>
        <v>Ride</v>
      </c>
      <c r="N11" t="str">
        <f>IF(Table2[[#This Row],[date_to_pivot]]&lt;&gt;"",Table2[[#This Row],[Appoggio]],"")</f>
        <v>53630.6</v>
      </c>
      <c r="O11" t="str">
        <f>IF(Table2[[#This Row],[date_to_pivot]]&lt;&gt;"",C14,"")</f>
        <v>1224.0</v>
      </c>
      <c r="P11" t="str">
        <f>IF(Table2[[#This Row],[date_to_pivot]]&lt;&gt;"",C12,"")</f>
        <v>02:09:30</v>
      </c>
      <c r="S11" s="4" t="s">
        <v>894</v>
      </c>
      <c r="V11" s="6" t="str">
        <f t="shared" si="0"/>
        <v>2020-05-23</v>
      </c>
      <c r="W11" s="8" t="str">
        <f t="shared" si="1"/>
        <v>06:24:58</v>
      </c>
      <c r="X11" s="9" t="str">
        <f>IF(S11="","",MID(S11,SEARCH("distance",S11)+LEN("distance"),SEARCH("elevation",S11)-2-LEN(Table3[[#This Row],[tempo]])-LEN("moving_time")-LEN("distance")-LEN("date")-LEN("elevation")))</f>
        <v>158093.0</v>
      </c>
      <c r="Y11" s="9" t="str">
        <f>IF(S11="","",MID(S11,SEARCH("elevation",S11)+LEN("elevation"),SEARCH("type",S11)-2-LEN(Table3[[#This Row],[tempo]])-LEN(Table3[[#This Row],[distanza]])-LEN("moving_time")-LEN("distance")-LEN("date")-LEN("elevation")-LEN("elevation")))</f>
        <v>3709.0</v>
      </c>
      <c r="Z11" t="str" cm="1">
        <f t="array" ref="Z11">_xlfn.IFS(ISNUMBER(SEARCH("Ride",S11)),"ride",ISNUMBER(SEARCH("Run",S11)),"Corsa")</f>
        <v>ride</v>
      </c>
    </row>
    <row r="12" spans="2:27" x14ac:dyDescent="0.2">
      <c r="B12" t="s">
        <v>9</v>
      </c>
      <c r="C12" t="str" cm="1">
        <f t="array" ref="C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02:09:30</v>
      </c>
      <c r="D12" t="str">
        <f>IF(ISNUMBER(SEARCH("start_date_local",Table2[[#This Row],[JSON]])),MID(Table2[[#This Row],[JSON]],SEARCH("start_date_local",Table2[[#This Row],[JSON]])+LEN("start_date_local")+4,10), "")</f>
        <v/>
      </c>
      <c r="E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7770</v>
      </c>
      <c r="H12" s="5">
        <f>IF(Table2[[#This Row],[moving_time]]&lt;&gt;"",FLOOR((Table2[[#This Row],[moving_time]]-(60*60*Table2[[#This Row],[Appoggio_ore]]))-(60*Table2[[#This Row],[Appoggio_ minuti]]),1),"")</f>
        <v>30</v>
      </c>
      <c r="I12" s="5">
        <f>IF(Table2[[#This Row],[moving_time]]&lt;&gt;"",FLOOR((Table2[[#This Row],[moving_time]]-(60*60*Table2[[#This Row],[Appoggio_ore]]))/60,1),"")</f>
        <v>9</v>
      </c>
      <c r="J12" s="5">
        <f>IF(Table2[[#This Row],[moving_time]]&lt;&gt;"",FLOOR(Table2[[#This Row],[moving_time]]/(60*60),1),"")</f>
        <v>2</v>
      </c>
      <c r="K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" t="str">
        <f>IF(AND(Table2[[#This Row],[Appoggio]]&lt;&gt;"",C22&lt;&gt;""),_xlfn.CONCAT("date",C22,"moving_time",C13,"distance",Table2[[#This Row],[Appoggio]],"elevation",C15,"type",C16),"")</f>
        <v/>
      </c>
      <c r="M12" t="str">
        <f>IF(Table2[[#This Row],[date_to_pivot]]&lt;&gt;"",C16,"")</f>
        <v/>
      </c>
      <c r="N12" t="str">
        <f>IF(Table2[[#This Row],[date_to_pivot]]&lt;&gt;"",Table2[[#This Row],[Appoggio]],"")</f>
        <v/>
      </c>
      <c r="O12" t="str">
        <f>IF(Table2[[#This Row],[date_to_pivot]]&lt;&gt;"",C15,"")</f>
        <v/>
      </c>
      <c r="P12" t="str">
        <f>IF(Table2[[#This Row],[date_to_pivot]]&lt;&gt;"",C13,"")</f>
        <v/>
      </c>
      <c r="S12" s="4" t="s">
        <v>895</v>
      </c>
      <c r="V12" s="6" t="str">
        <f t="shared" si="0"/>
        <v>2020-05-24</v>
      </c>
      <c r="W12" s="8" t="str">
        <f t="shared" si="1"/>
        <v>09:04:57</v>
      </c>
      <c r="X12" s="9" t="str">
        <f>IF(S12="","",MID(S12,SEARCH("distance",S12)+LEN("distance"),SEARCH("elevation",S12)-2-LEN(Table3[[#This Row],[tempo]])-LEN("moving_time")-LEN("distance")-LEN("date")-LEN("elevation")))</f>
        <v>210082.0</v>
      </c>
      <c r="Y12" s="9" t="str">
        <f>IF(S12="","",MID(S12,SEARCH("elevation",S12)+LEN("elevation"),SEARCH("type",S12)-2-LEN(Table3[[#This Row],[tempo]])-LEN(Table3[[#This Row],[distanza]])-LEN("moving_time")-LEN("distance")-LEN("date")-LEN("elevation")-LEN("elevation")))</f>
        <v>5164.0</v>
      </c>
      <c r="Z12" t="str" cm="1">
        <f t="array" ref="Z12">_xlfn.IFS(ISNUMBER(SEARCH("Ride",S12)),"ride",ISNUMBER(SEARCH("Run",S12)),"Corsa")</f>
        <v>ride</v>
      </c>
    </row>
    <row r="13" spans="2:27" x14ac:dyDescent="0.2">
      <c r="B13" t="s">
        <v>10</v>
      </c>
      <c r="C13" t="str" cm="1">
        <f t="array" ref="C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" t="str">
        <f>IF(ISNUMBER(SEARCH("start_date_local",Table2[[#This Row],[JSON]])),MID(Table2[[#This Row],[JSON]],SEARCH("start_date_local",Table2[[#This Row],[JSON]])+LEN("start_date_local")+4,10), "")</f>
        <v/>
      </c>
      <c r="E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" s="5" t="str">
        <f>IF(Table2[[#This Row],[moving_time]]&lt;&gt;"",FLOOR((Table2[[#This Row],[moving_time]]-(60*60*Table2[[#This Row],[Appoggio_ore]]))-(60*Table2[[#This Row],[Appoggio_ minuti]]),1),"")</f>
        <v/>
      </c>
      <c r="I13" s="5" t="str">
        <f>IF(Table2[[#This Row],[moving_time]]&lt;&gt;"",FLOOR((Table2[[#This Row],[moving_time]]-(60*60*Table2[[#This Row],[Appoggio_ore]]))/60,1),"")</f>
        <v/>
      </c>
      <c r="J13" s="5" t="str">
        <f>IF(Table2[[#This Row],[moving_time]]&lt;&gt;"",FLOOR(Table2[[#This Row],[moving_time]]/(60*60),1),"")</f>
        <v/>
      </c>
      <c r="K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" t="str">
        <f>IF(AND(Table2[[#This Row],[Appoggio]]&lt;&gt;"",C23&lt;&gt;""),_xlfn.CONCAT("date",C23,"moving_time",C14,"distance",Table2[[#This Row],[Appoggio]],"elevation",C16,"type",C17),"")</f>
        <v/>
      </c>
      <c r="M13" t="str">
        <f>IF(Table2[[#This Row],[date_to_pivot]]&lt;&gt;"",C17,"")</f>
        <v/>
      </c>
      <c r="N13" t="str">
        <f>IF(Table2[[#This Row],[date_to_pivot]]&lt;&gt;"",Table2[[#This Row],[Appoggio]],"")</f>
        <v/>
      </c>
      <c r="O13" t="str">
        <f>IF(Table2[[#This Row],[date_to_pivot]]&lt;&gt;"",C16,"")</f>
        <v/>
      </c>
      <c r="P13" t="str">
        <f>IF(Table2[[#This Row],[date_to_pivot]]&lt;&gt;"",C14,"")</f>
        <v/>
      </c>
      <c r="S13" s="4" t="s">
        <v>896</v>
      </c>
      <c r="V13" s="6" t="str">
        <f t="shared" si="0"/>
        <v>2020-05-25</v>
      </c>
      <c r="W13" s="8" t="str">
        <f t="shared" si="1"/>
        <v>01:10:35</v>
      </c>
      <c r="X13" s="9" t="str">
        <f>IF(S13="","",MID(S13,SEARCH("distance",S13)+LEN("distance"),SEARCH("elevation",S13)-2-LEN(Table3[[#This Row],[tempo]])-LEN("moving_time")-LEN("distance")-LEN("date")-LEN("elevation")))</f>
        <v>31232.7</v>
      </c>
      <c r="Y13" s="9" t="str">
        <f>IF(S13="","",MID(S13,SEARCH("elevation",S13)+LEN("elevation"),SEARCH("type",S13)-2-LEN(Table3[[#This Row],[tempo]])-LEN(Table3[[#This Row],[distanza]])-LEN("moving_time")-LEN("distance")-LEN("date")-LEN("elevation")-LEN("elevation")))</f>
        <v>217.0</v>
      </c>
      <c r="Z13" t="str" cm="1">
        <f t="array" ref="Z13">_xlfn.IFS(ISNUMBER(SEARCH("Ride",S13)),"ride",ISNUMBER(SEARCH("Run",S13)),"Corsa")</f>
        <v>ride</v>
      </c>
    </row>
    <row r="14" spans="2:27" x14ac:dyDescent="0.2">
      <c r="B14" t="s">
        <v>11</v>
      </c>
      <c r="C14" t="str" cm="1">
        <f t="array" ref="C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1224.0</v>
      </c>
      <c r="D14" t="str">
        <f>IF(ISNUMBER(SEARCH("start_date_local",Table2[[#This Row],[JSON]])),MID(Table2[[#This Row],[JSON]],SEARCH("start_date_local",Table2[[#This Row],[JSON]])+LEN("start_date_local")+4,10), "")</f>
        <v/>
      </c>
      <c r="E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" s="5" t="str">
        <f>IF(Table2[[#This Row],[moving_time]]&lt;&gt;"",FLOOR((Table2[[#This Row],[moving_time]]-(60*60*Table2[[#This Row],[Appoggio_ore]]))-(60*Table2[[#This Row],[Appoggio_ minuti]]),1),"")</f>
        <v/>
      </c>
      <c r="I14" s="5" t="str">
        <f>IF(Table2[[#This Row],[moving_time]]&lt;&gt;"",FLOOR((Table2[[#This Row],[moving_time]]-(60*60*Table2[[#This Row],[Appoggio_ore]]))/60,1),"")</f>
        <v/>
      </c>
      <c r="J14" s="5" t="str">
        <f>IF(Table2[[#This Row],[moving_time]]&lt;&gt;"",FLOOR(Table2[[#This Row],[moving_time]]/(60*60),1),"")</f>
        <v/>
      </c>
      <c r="K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1224.0</v>
      </c>
      <c r="L14" t="str">
        <f>IF(AND(Table2[[#This Row],[Appoggio]]&lt;&gt;"",C24&lt;&gt;""),_xlfn.CONCAT("date",C24,"moving_time",C15,"distance",Table2[[#This Row],[Appoggio]],"elevation",C17,"type",C18),"")</f>
        <v/>
      </c>
      <c r="M14" t="str">
        <f>IF(Table2[[#This Row],[date_to_pivot]]&lt;&gt;"",C18,"")</f>
        <v/>
      </c>
      <c r="N14" t="str">
        <f>IF(Table2[[#This Row],[date_to_pivot]]&lt;&gt;"",Table2[[#This Row],[Appoggio]],"")</f>
        <v/>
      </c>
      <c r="O14" t="str">
        <f>IF(Table2[[#This Row],[date_to_pivot]]&lt;&gt;"",C17,"")</f>
        <v/>
      </c>
      <c r="P14" t="str">
        <f>IF(Table2[[#This Row],[date_to_pivot]]&lt;&gt;"",C15,"")</f>
        <v/>
      </c>
      <c r="S14" s="4" t="s">
        <v>897</v>
      </c>
      <c r="V14" s="6" t="str">
        <f t="shared" si="0"/>
        <v>2020-05-26</v>
      </c>
      <c r="W14" s="8" t="str">
        <f t="shared" si="1"/>
        <v>01:16:32</v>
      </c>
      <c r="X14" s="9" t="str">
        <f>IF(S14="","",MID(S14,SEARCH("distance",S14)+LEN("distance"),SEARCH("elevation",S14)-2-LEN(Table3[[#This Row],[tempo]])-LEN("moving_time")-LEN("distance")-LEN("date")-LEN("elevation")))</f>
        <v>14013.8</v>
      </c>
      <c r="Y14" s="9" t="str">
        <f>IF(S14="","",MID(S14,SEARCH("elevation",S14)+LEN("elevation"),SEARCH("type",S14)-2-LEN(Table3[[#This Row],[tempo]])-LEN(Table3[[#This Row],[distanza]])-LEN("moving_time")-LEN("distance")-LEN("date")-LEN("elevation")-LEN("elevation")))</f>
        <v>349.6</v>
      </c>
      <c r="Z14" t="str" cm="1">
        <f t="array" ref="Z14">_xlfn.IFS(ISNUMBER(SEARCH("Ride",S14)),"ride",ISNUMBER(SEARCH("Run",S14)),"Corsa")</f>
        <v>Corsa</v>
      </c>
    </row>
    <row r="15" spans="2:27" x14ac:dyDescent="0.2">
      <c r="B15" t="s">
        <v>12</v>
      </c>
      <c r="C15" t="str" cm="1">
        <f t="array" ref="C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15" t="str">
        <f>IF(ISNUMBER(SEARCH("start_date_local",Table2[[#This Row],[JSON]])),MID(Table2[[#This Row],[JSON]],SEARCH("start_date_local",Table2[[#This Row],[JSON]])+LEN("start_date_local")+4,10), "")</f>
        <v/>
      </c>
      <c r="E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" s="5" t="str">
        <f>IF(Table2[[#This Row],[moving_time]]&lt;&gt;"",FLOOR((Table2[[#This Row],[moving_time]]-(60*60*Table2[[#This Row],[Appoggio_ore]]))-(60*Table2[[#This Row],[Appoggio_ minuti]]),1),"")</f>
        <v/>
      </c>
      <c r="I15" s="5" t="str">
        <f>IF(Table2[[#This Row],[moving_time]]&lt;&gt;"",FLOOR((Table2[[#This Row],[moving_time]]-(60*60*Table2[[#This Row],[Appoggio_ore]]))/60,1),"")</f>
        <v/>
      </c>
      <c r="J15" s="5" t="str">
        <f>IF(Table2[[#This Row],[moving_time]]&lt;&gt;"",FLOOR(Table2[[#This Row],[moving_time]]/(60*60),1),"")</f>
        <v/>
      </c>
      <c r="K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" t="str">
        <f>IF(AND(Table2[[#This Row],[Appoggio]]&lt;&gt;"",C25&lt;&gt;""),_xlfn.CONCAT("date",C25,"moving_time",C16,"distance",Table2[[#This Row],[Appoggio]],"elevation",C18,"type",C19),"")</f>
        <v/>
      </c>
      <c r="M15" t="str">
        <f>IF(Table2[[#This Row],[date_to_pivot]]&lt;&gt;"",C19,"")</f>
        <v/>
      </c>
      <c r="N15" t="str">
        <f>IF(Table2[[#This Row],[date_to_pivot]]&lt;&gt;"",Table2[[#This Row],[Appoggio]],"")</f>
        <v/>
      </c>
      <c r="O15" t="str">
        <f>IF(Table2[[#This Row],[date_to_pivot]]&lt;&gt;"",C18,"")</f>
        <v/>
      </c>
      <c r="P15" t="str">
        <f>IF(Table2[[#This Row],[date_to_pivot]]&lt;&gt;"",C16,"")</f>
        <v/>
      </c>
      <c r="S15" s="4" t="s">
        <v>898</v>
      </c>
      <c r="V15" s="6" t="str">
        <f t="shared" si="0"/>
        <v>2020-05-27</v>
      </c>
      <c r="W15" s="8" t="str">
        <f t="shared" si="1"/>
        <v>01:55:11</v>
      </c>
      <c r="X15" s="9" t="str">
        <f>IF(S15="","",MID(S15,SEARCH("distance",S15)+LEN("distance"),SEARCH("elevation",S15)-2-LEN(Table3[[#This Row],[tempo]])-LEN("moving_time")-LEN("distance")-LEN("date")-LEN("elevation")))</f>
        <v>53036.6</v>
      </c>
      <c r="Y15" s="9" t="str">
        <f>IF(S15="","",MID(S15,SEARCH("elevation",S15)+LEN("elevation"),SEARCH("type",S15)-2-LEN(Table3[[#This Row],[tempo]])-LEN(Table3[[#This Row],[distanza]])-LEN("moving_time")-LEN("distance")-LEN("date")-LEN("elevation")-LEN("elevation")))</f>
        <v>465.0</v>
      </c>
      <c r="Z15" t="str" cm="1">
        <f t="array" ref="Z15">_xlfn.IFS(ISNUMBER(SEARCH("Ride",S15)),"ride",ISNUMBER(SEARCH("Run",S15)),"Corsa")</f>
        <v>ride</v>
      </c>
    </row>
    <row r="16" spans="2:27" x14ac:dyDescent="0.2">
      <c r="B16" t="s">
        <v>13</v>
      </c>
      <c r="C16" t="str" cm="1">
        <f t="array" ref="C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" t="str">
        <f>IF(ISNUMBER(SEARCH("start_date_local",Table2[[#This Row],[JSON]])),MID(Table2[[#This Row],[JSON]],SEARCH("start_date_local",Table2[[#This Row],[JSON]])+LEN("start_date_local")+4,10), "")</f>
        <v/>
      </c>
      <c r="E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" s="5" t="str">
        <f>IF(Table2[[#This Row],[moving_time]]&lt;&gt;"",FLOOR((Table2[[#This Row],[moving_time]]-(60*60*Table2[[#This Row],[Appoggio_ore]]))-(60*Table2[[#This Row],[Appoggio_ minuti]]),1),"")</f>
        <v/>
      </c>
      <c r="I16" s="5" t="str">
        <f>IF(Table2[[#This Row],[moving_time]]&lt;&gt;"",FLOOR((Table2[[#This Row],[moving_time]]-(60*60*Table2[[#This Row],[Appoggio_ore]]))/60,1),"")</f>
        <v/>
      </c>
      <c r="J16" s="5" t="str">
        <f>IF(Table2[[#This Row],[moving_time]]&lt;&gt;"",FLOOR(Table2[[#This Row],[moving_time]]/(60*60),1),"")</f>
        <v/>
      </c>
      <c r="K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" t="str">
        <f>IF(AND(Table2[[#This Row],[Appoggio]]&lt;&gt;"",C26&lt;&gt;""),_xlfn.CONCAT("date",C26,"moving_time",C17,"distance",Table2[[#This Row],[Appoggio]],"elevation",C19,"type",C20),"")</f>
        <v/>
      </c>
      <c r="M16" t="str">
        <f>IF(Table2[[#This Row],[date_to_pivot]]&lt;&gt;"",C20,"")</f>
        <v/>
      </c>
      <c r="N16" t="str">
        <f>IF(Table2[[#This Row],[date_to_pivot]]&lt;&gt;"",Table2[[#This Row],[Appoggio]],"")</f>
        <v/>
      </c>
      <c r="O16" t="str">
        <f>IF(Table2[[#This Row],[date_to_pivot]]&lt;&gt;"",C19,"")</f>
        <v/>
      </c>
      <c r="P16" t="str">
        <f>IF(Table2[[#This Row],[date_to_pivot]]&lt;&gt;"",C17,"")</f>
        <v/>
      </c>
      <c r="S16" s="4" t="s">
        <v>899</v>
      </c>
      <c r="V16" s="6" t="str">
        <f t="shared" si="0"/>
        <v>2020-05-28</v>
      </c>
      <c r="W16" s="8" t="str">
        <f t="shared" si="1"/>
        <v>01:41:03</v>
      </c>
      <c r="X16" s="9" t="str">
        <f>IF(S16="","",MID(S16,SEARCH("distance",S16)+LEN("distance"),SEARCH("elevation",S16)-2-LEN(Table3[[#This Row],[tempo]])-LEN("moving_time")-LEN("distance")-LEN("date")-LEN("elevation")))</f>
        <v>44282.9</v>
      </c>
      <c r="Y16" s="9" t="str">
        <f>IF(S16="","",MID(S16,SEARCH("elevation",S16)+LEN("elevation"),SEARCH("type",S16)-2-LEN(Table3[[#This Row],[tempo]])-LEN(Table3[[#This Row],[distanza]])-LEN("moving_time")-LEN("distance")-LEN("date")-LEN("elevation")-LEN("elevation")))</f>
        <v>547.0</v>
      </c>
      <c r="Z16" t="str" cm="1">
        <f t="array" ref="Z16">_xlfn.IFS(ISNUMBER(SEARCH("Ride",S16)),"ride",ISNUMBER(SEARCH("Run",S16)),"Corsa")</f>
        <v>ride</v>
      </c>
    </row>
    <row r="17" spans="2:26" x14ac:dyDescent="0.2">
      <c r="B17" t="s">
        <v>14</v>
      </c>
      <c r="C17" t="str" cm="1">
        <f t="array" ref="C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" t="str">
        <f>IF(ISNUMBER(SEARCH("start_date_local",Table2[[#This Row],[JSON]])),MID(Table2[[#This Row],[JSON]],SEARCH("start_date_local",Table2[[#This Row],[JSON]])+LEN("start_date_local")+4,10), "")</f>
        <v/>
      </c>
      <c r="E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" s="5" t="str">
        <f>IF(Table2[[#This Row],[moving_time]]&lt;&gt;"",FLOOR((Table2[[#This Row],[moving_time]]-(60*60*Table2[[#This Row],[Appoggio_ore]]))-(60*Table2[[#This Row],[Appoggio_ minuti]]),1),"")</f>
        <v/>
      </c>
      <c r="I17" s="5" t="str">
        <f>IF(Table2[[#This Row],[moving_time]]&lt;&gt;"",FLOOR((Table2[[#This Row],[moving_time]]-(60*60*Table2[[#This Row],[Appoggio_ore]]))/60,1),"")</f>
        <v/>
      </c>
      <c r="J17" s="5" t="str">
        <f>IF(Table2[[#This Row],[moving_time]]&lt;&gt;"",FLOOR(Table2[[#This Row],[moving_time]]/(60*60),1),"")</f>
        <v/>
      </c>
      <c r="K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" t="str">
        <f>IF(AND(Table2[[#This Row],[Appoggio]]&lt;&gt;"",C27&lt;&gt;""),_xlfn.CONCAT("date",C27,"moving_time",C18,"distance",Table2[[#This Row],[Appoggio]],"elevation",C20,"type",C21),"")</f>
        <v/>
      </c>
      <c r="M17" t="str">
        <f>IF(Table2[[#This Row],[date_to_pivot]]&lt;&gt;"",C21,"")</f>
        <v/>
      </c>
      <c r="N17" t="str">
        <f>IF(Table2[[#This Row],[date_to_pivot]]&lt;&gt;"",Table2[[#This Row],[Appoggio]],"")</f>
        <v/>
      </c>
      <c r="O17" t="str">
        <f>IF(Table2[[#This Row],[date_to_pivot]]&lt;&gt;"",C20,"")</f>
        <v/>
      </c>
      <c r="P17" t="str">
        <f>IF(Table2[[#This Row],[date_to_pivot]]&lt;&gt;"",C18,"")</f>
        <v/>
      </c>
      <c r="S17" s="4" t="s">
        <v>900</v>
      </c>
      <c r="V17" s="6" t="str">
        <f t="shared" si="0"/>
        <v>2020-05-29</v>
      </c>
      <c r="W17" s="8" t="str">
        <f t="shared" si="1"/>
        <v>02:01:59</v>
      </c>
      <c r="X17" s="9" t="str">
        <f>IF(S17="","",MID(S17,SEARCH("distance",S17)+LEN("distance"),SEARCH("elevation",S17)-2-LEN(Table3[[#This Row],[tempo]])-LEN("moving_time")-LEN("distance")-LEN("date")-LEN("elevation")))</f>
        <v>26020.7</v>
      </c>
      <c r="Y17" s="9" t="str">
        <f>IF(S17="","",MID(S17,SEARCH("elevation",S17)+LEN("elevation"),SEARCH("type",S17)-2-LEN(Table3[[#This Row],[tempo]])-LEN(Table3[[#This Row],[distanza]])-LEN("moving_time")-LEN("distance")-LEN("date")-LEN("elevation")-LEN("elevation")))</f>
        <v>233.2</v>
      </c>
      <c r="Z17" t="str" cm="1">
        <f t="array" ref="Z17">_xlfn.IFS(ISNUMBER(SEARCH("Ride",S17)),"ride",ISNUMBER(SEARCH("Run",S17)),"Corsa")</f>
        <v>Corsa</v>
      </c>
    </row>
    <row r="18" spans="2:26" x14ac:dyDescent="0.2">
      <c r="B18" t="s">
        <v>15</v>
      </c>
      <c r="C18" t="str" cm="1">
        <f t="array" ref="C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" t="str">
        <f>IF(ISNUMBER(SEARCH("start_date_local",Table2[[#This Row],[JSON]])),MID(Table2[[#This Row],[JSON]],SEARCH("start_date_local",Table2[[#This Row],[JSON]])+LEN("start_date_local")+4,10), "")</f>
        <v/>
      </c>
      <c r="E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" s="5" t="str">
        <f>IF(Table2[[#This Row],[moving_time]]&lt;&gt;"",FLOOR((Table2[[#This Row],[moving_time]]-(60*60*Table2[[#This Row],[Appoggio_ore]]))-(60*Table2[[#This Row],[Appoggio_ minuti]]),1),"")</f>
        <v/>
      </c>
      <c r="I18" s="5" t="str">
        <f>IF(Table2[[#This Row],[moving_time]]&lt;&gt;"",FLOOR((Table2[[#This Row],[moving_time]]-(60*60*Table2[[#This Row],[Appoggio_ore]]))/60,1),"")</f>
        <v/>
      </c>
      <c r="J18" s="5" t="str">
        <f>IF(Table2[[#This Row],[moving_time]]&lt;&gt;"",FLOOR(Table2[[#This Row],[moving_time]]/(60*60),1),"")</f>
        <v/>
      </c>
      <c r="K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" t="str">
        <f>IF(AND(Table2[[#This Row],[Appoggio]]&lt;&gt;"",C28&lt;&gt;""),_xlfn.CONCAT("date",C28,"moving_time",C19,"distance",Table2[[#This Row],[Appoggio]],"elevation",C21,"type",C22),"")</f>
        <v/>
      </c>
      <c r="M18" t="str">
        <f>IF(Table2[[#This Row],[date_to_pivot]]&lt;&gt;"",C22,"")</f>
        <v/>
      </c>
      <c r="N18" t="str">
        <f>IF(Table2[[#This Row],[date_to_pivot]]&lt;&gt;"",Table2[[#This Row],[Appoggio]],"")</f>
        <v/>
      </c>
      <c r="O18" t="str">
        <f>IF(Table2[[#This Row],[date_to_pivot]]&lt;&gt;"",C21,"")</f>
        <v/>
      </c>
      <c r="P18" t="str">
        <f>IF(Table2[[#This Row],[date_to_pivot]]&lt;&gt;"",C19,"")</f>
        <v/>
      </c>
      <c r="S18" s="4" t="s">
        <v>901</v>
      </c>
      <c r="V18" s="6" t="str">
        <f t="shared" si="0"/>
        <v>2020-05-30</v>
      </c>
      <c r="W18" s="8" t="str">
        <f t="shared" si="1"/>
        <v>04:23:56</v>
      </c>
      <c r="X18" s="9" t="str">
        <f>IF(S18="","",MID(S18,SEARCH("distance",S18)+LEN("distance"),SEARCH("elevation",S18)-2-LEN(Table3[[#This Row],[tempo]])-LEN("moving_time")-LEN("distance")-LEN("date")-LEN("elevation")))</f>
        <v>115523.0</v>
      </c>
      <c r="Y18" s="9" t="str">
        <f>IF(S18="","",MID(S18,SEARCH("elevation",S18)+LEN("elevation"),SEARCH("type",S18)-2-LEN(Table3[[#This Row],[tempo]])-LEN(Table3[[#This Row],[distanza]])-LEN("moving_time")-LEN("distance")-LEN("date")-LEN("elevation")-LEN("elevation")))</f>
        <v>2289.0</v>
      </c>
      <c r="Z18" t="str" cm="1">
        <f t="array" ref="Z18">_xlfn.IFS(ISNUMBER(SEARCH("Ride",S18)),"ride",ISNUMBER(SEARCH("Run",S18)),"Corsa")</f>
        <v>ride</v>
      </c>
    </row>
    <row r="19" spans="2:26" x14ac:dyDescent="0.2">
      <c r="B19" t="s">
        <v>16</v>
      </c>
      <c r="C19" t="str" cm="1">
        <f t="array" ref="C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" t="str">
        <f>IF(ISNUMBER(SEARCH("start_date_local",Table2[[#This Row],[JSON]])),MID(Table2[[#This Row],[JSON]],SEARCH("start_date_local",Table2[[#This Row],[JSON]])+LEN("start_date_local")+4,10), "")</f>
        <v/>
      </c>
      <c r="E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" s="5" t="str">
        <f>IF(Table2[[#This Row],[moving_time]]&lt;&gt;"",FLOOR((Table2[[#This Row],[moving_time]]-(60*60*Table2[[#This Row],[Appoggio_ore]]))-(60*Table2[[#This Row],[Appoggio_ minuti]]),1),"")</f>
        <v/>
      </c>
      <c r="I19" s="5" t="str">
        <f>IF(Table2[[#This Row],[moving_time]]&lt;&gt;"",FLOOR((Table2[[#This Row],[moving_time]]-(60*60*Table2[[#This Row],[Appoggio_ore]]))/60,1),"")</f>
        <v/>
      </c>
      <c r="J19" s="5" t="str">
        <f>IF(Table2[[#This Row],[moving_time]]&lt;&gt;"",FLOOR(Table2[[#This Row],[moving_time]]/(60*60),1),"")</f>
        <v/>
      </c>
      <c r="K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" t="str">
        <f>IF(AND(Table2[[#This Row],[Appoggio]]&lt;&gt;"",C29&lt;&gt;""),_xlfn.CONCAT("date",C29,"moving_time",C20,"distance",Table2[[#This Row],[Appoggio]],"elevation",C22,"type",C23),"")</f>
        <v/>
      </c>
      <c r="M19" t="str">
        <f>IF(Table2[[#This Row],[date_to_pivot]]&lt;&gt;"",C23,"")</f>
        <v/>
      </c>
      <c r="N19" t="str">
        <f>IF(Table2[[#This Row],[date_to_pivot]]&lt;&gt;"",Table2[[#This Row],[Appoggio]],"")</f>
        <v/>
      </c>
      <c r="O19" t="str">
        <f>IF(Table2[[#This Row],[date_to_pivot]]&lt;&gt;"",C22,"")</f>
        <v/>
      </c>
      <c r="P19" t="str">
        <f>IF(Table2[[#This Row],[date_to_pivot]]&lt;&gt;"",C20,"")</f>
        <v/>
      </c>
      <c r="S19" s="4" t="s">
        <v>902</v>
      </c>
      <c r="V19" s="6" t="str">
        <f t="shared" si="0"/>
        <v>2020-05-31</v>
      </c>
      <c r="W19" s="8" t="str">
        <f t="shared" si="1"/>
        <v>01:58:25</v>
      </c>
      <c r="X19" s="9" t="str">
        <f>IF(S19="","",MID(S19,SEARCH("distance",S19)+LEN("distance"),SEARCH("elevation",S19)-2-LEN(Table3[[#This Row],[tempo]])-LEN("moving_time")-LEN("distance")-LEN("date")-LEN("elevation")))</f>
        <v>47396.1</v>
      </c>
      <c r="Y19" s="9" t="str">
        <f>IF(S19="","",MID(S19,SEARCH("elevation",S19)+LEN("elevation"),SEARCH("type",S19)-2-LEN(Table3[[#This Row],[tempo]])-LEN(Table3[[#This Row],[distanza]])-LEN("moving_time")-LEN("distance")-LEN("date")-LEN("elevation")-LEN("elevation")))</f>
        <v>881.0</v>
      </c>
      <c r="Z19" t="str" cm="1">
        <f t="array" ref="Z19">_xlfn.IFS(ISNUMBER(SEARCH("Ride",S19)),"ride",ISNUMBER(SEARCH("Run",S19)),"Corsa")</f>
        <v>ride</v>
      </c>
    </row>
    <row r="20" spans="2:26" x14ac:dyDescent="0.2">
      <c r="B20" t="s">
        <v>17</v>
      </c>
      <c r="C20" t="str" cm="1">
        <f t="array" ref="C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" t="str">
        <f>IF(ISNUMBER(SEARCH("start_date_local",Table2[[#This Row],[JSON]])),MID(Table2[[#This Row],[JSON]],SEARCH("start_date_local",Table2[[#This Row],[JSON]])+LEN("start_date_local")+4,10), "")</f>
        <v/>
      </c>
      <c r="E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" s="5" t="str">
        <f>IF(Table2[[#This Row],[moving_time]]&lt;&gt;"",FLOOR((Table2[[#This Row],[moving_time]]-(60*60*Table2[[#This Row],[Appoggio_ore]]))-(60*Table2[[#This Row],[Appoggio_ minuti]]),1),"")</f>
        <v/>
      </c>
      <c r="I20" s="5" t="str">
        <f>IF(Table2[[#This Row],[moving_time]]&lt;&gt;"",FLOOR((Table2[[#This Row],[moving_time]]-(60*60*Table2[[#This Row],[Appoggio_ore]]))/60,1),"")</f>
        <v/>
      </c>
      <c r="J20" s="5" t="str">
        <f>IF(Table2[[#This Row],[moving_time]]&lt;&gt;"",FLOOR(Table2[[#This Row],[moving_time]]/(60*60),1),"")</f>
        <v/>
      </c>
      <c r="K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" t="str">
        <f>IF(AND(Table2[[#This Row],[Appoggio]]&lt;&gt;"",C30&lt;&gt;""),_xlfn.CONCAT("date",C30,"moving_time",C21,"distance",Table2[[#This Row],[Appoggio]],"elevation",C23,"type",C24),"")</f>
        <v/>
      </c>
      <c r="M20" t="str">
        <f>IF(Table2[[#This Row],[date_to_pivot]]&lt;&gt;"",C24,"")</f>
        <v/>
      </c>
      <c r="N20" t="str">
        <f>IF(Table2[[#This Row],[date_to_pivot]]&lt;&gt;"",Table2[[#This Row],[Appoggio]],"")</f>
        <v/>
      </c>
      <c r="O20" t="str">
        <f>IF(Table2[[#This Row],[date_to_pivot]]&lt;&gt;"",C23,"")</f>
        <v/>
      </c>
      <c r="P20" t="str">
        <f>IF(Table2[[#This Row],[date_to_pivot]]&lt;&gt;"",C21,"")</f>
        <v/>
      </c>
      <c r="S20" s="4" t="s">
        <v>887</v>
      </c>
      <c r="V20" s="6" t="str">
        <f t="shared" si="0"/>
        <v>2020-06-01</v>
      </c>
      <c r="W20" s="8" t="str">
        <f t="shared" si="1"/>
        <v>21:35:30</v>
      </c>
      <c r="X20" s="9" t="str">
        <f>IF(S20="","",MID(S20,SEARCH("distance",S20)+LEN("distance"),SEARCH("elevation",S20)-2-LEN(Table3[[#This Row],[tempo]])-LEN("moving_time")-LEN("distance")-LEN("date")-LEN("elevation")))</f>
        <v>438025.0</v>
      </c>
      <c r="Y20" s="9" t="str">
        <f>IF(S20="","",MID(S20,SEARCH("elevation",S20)+LEN("elevation"),SEARCH("type",S20)-2-LEN(Table3[[#This Row],[tempo]])-LEN(Table3[[#This Row],[distanza]])-LEN("moving_time")-LEN("distance")-LEN("date")-LEN("elevation")-LEN("elevation")))</f>
        <v>10610.0</v>
      </c>
      <c r="Z20" t="str" cm="1">
        <f t="array" ref="Z20">_xlfn.IFS(ISNUMBER(SEARCH("Ride",S20)),"ride",ISNUMBER(SEARCH("Run",S20)),"Corsa")</f>
        <v>ride</v>
      </c>
    </row>
    <row r="21" spans="2:26" x14ac:dyDescent="0.2">
      <c r="B21" t="s">
        <v>18</v>
      </c>
      <c r="C21" t="str" cm="1">
        <f t="array" ref="C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2020-06-17</v>
      </c>
      <c r="D21" t="str">
        <f>IF(ISNUMBER(SEARCH("start_date_local",Table2[[#This Row],[JSON]])),MID(Table2[[#This Row],[JSON]],SEARCH("start_date_local",Table2[[#This Row],[JSON]])+LEN("start_date_local")+4,10), "")</f>
        <v>2020-06-17</v>
      </c>
      <c r="E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" s="5" t="str">
        <f>IF(Table2[[#This Row],[moving_time]]&lt;&gt;"",FLOOR((Table2[[#This Row],[moving_time]]-(60*60*Table2[[#This Row],[Appoggio_ore]]))-(60*Table2[[#This Row],[Appoggio_ minuti]]),1),"")</f>
        <v/>
      </c>
      <c r="I21" s="5" t="str">
        <f>IF(Table2[[#This Row],[moving_time]]&lt;&gt;"",FLOOR((Table2[[#This Row],[moving_time]]-(60*60*Table2[[#This Row],[Appoggio_ore]]))/60,1),"")</f>
        <v/>
      </c>
      <c r="J21" s="5" t="str">
        <f>IF(Table2[[#This Row],[moving_time]]&lt;&gt;"",FLOOR(Table2[[#This Row],[moving_time]]/(60*60),1),"")</f>
        <v/>
      </c>
      <c r="K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" t="str">
        <f>IF(AND(Table2[[#This Row],[Appoggio]]&lt;&gt;"",C31&lt;&gt;""),_xlfn.CONCAT("date",C31,"moving_time",C22,"distance",Table2[[#This Row],[Appoggio]],"elevation",C24,"type",C25),"")</f>
        <v/>
      </c>
      <c r="M21" t="str">
        <f>IF(Table2[[#This Row],[date_to_pivot]]&lt;&gt;"",C25,"")</f>
        <v/>
      </c>
      <c r="N21" t="str">
        <f>IF(Table2[[#This Row],[date_to_pivot]]&lt;&gt;"",Table2[[#This Row],[Appoggio]],"")</f>
        <v/>
      </c>
      <c r="O21" t="str">
        <f>IF(Table2[[#This Row],[date_to_pivot]]&lt;&gt;"",C24,"")</f>
        <v/>
      </c>
      <c r="P21" t="str">
        <f>IF(Table2[[#This Row],[date_to_pivot]]&lt;&gt;"",C22,"")</f>
        <v/>
      </c>
      <c r="S21" s="4" t="s">
        <v>903</v>
      </c>
      <c r="V21" s="6" t="str">
        <f t="shared" si="0"/>
        <v>2020-06-05</v>
      </c>
      <c r="W21" s="8" t="str">
        <f t="shared" si="1"/>
        <v>01:06:03</v>
      </c>
      <c r="X21" s="9" t="str">
        <f>IF(S21="","",MID(S21,SEARCH("distance",S21)+LEN("distance"),SEARCH("elevation",S21)-2-LEN(Table3[[#This Row],[tempo]])-LEN("moving_time")-LEN("distance")-LEN("date")-LEN("elevation")))</f>
        <v>31761.3</v>
      </c>
      <c r="Y21" s="9" t="str">
        <f>IF(S21="","",MID(S21,SEARCH("elevation",S21)+LEN("elevation"),SEARCH("type",S21)-2-LEN(Table3[[#This Row],[tempo]])-LEN(Table3[[#This Row],[distanza]])-LEN("moving_time")-LEN("distance")-LEN("date")-LEN("elevation")-LEN("elevation")))</f>
        <v>216.0</v>
      </c>
      <c r="Z21" t="str" cm="1">
        <f t="array" ref="Z21">_xlfn.IFS(ISNUMBER(SEARCH("Ride",S21)),"ride",ISNUMBER(SEARCH("Run",S21)),"Corsa")</f>
        <v>ride</v>
      </c>
    </row>
    <row r="22" spans="2:26" x14ac:dyDescent="0.2">
      <c r="B22" t="s">
        <v>19</v>
      </c>
      <c r="C22" t="str" cm="1">
        <f t="array" ref="C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2" t="str">
        <f>IF(ISNUMBER(SEARCH("start_date_local",Table2[[#This Row],[JSON]])),MID(Table2[[#This Row],[JSON]],SEARCH("start_date_local",Table2[[#This Row],[JSON]])+LEN("start_date_local")+4,10), "")</f>
        <v/>
      </c>
      <c r="E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" s="5" t="str">
        <f>IF(Table2[[#This Row],[moving_time]]&lt;&gt;"",FLOOR((Table2[[#This Row],[moving_time]]-(60*60*Table2[[#This Row],[Appoggio_ore]]))-(60*Table2[[#This Row],[Appoggio_ minuti]]),1),"")</f>
        <v/>
      </c>
      <c r="I22" s="5" t="str">
        <f>IF(Table2[[#This Row],[moving_time]]&lt;&gt;"",FLOOR((Table2[[#This Row],[moving_time]]-(60*60*Table2[[#This Row],[Appoggio_ore]]))/60,1),"")</f>
        <v/>
      </c>
      <c r="J22" s="5" t="str">
        <f>IF(Table2[[#This Row],[moving_time]]&lt;&gt;"",FLOOR(Table2[[#This Row],[moving_time]]/(60*60),1),"")</f>
        <v/>
      </c>
      <c r="K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" t="str">
        <f>IF(AND(Table2[[#This Row],[Appoggio]]&lt;&gt;"",C32&lt;&gt;""),_xlfn.CONCAT("date",C32,"moving_time",C23,"distance",Table2[[#This Row],[Appoggio]],"elevation",C25,"type",C26),"")</f>
        <v/>
      </c>
      <c r="M22" t="str">
        <f>IF(Table2[[#This Row],[date_to_pivot]]&lt;&gt;"",C26,"")</f>
        <v/>
      </c>
      <c r="N22" t="str">
        <f>IF(Table2[[#This Row],[date_to_pivot]]&lt;&gt;"",Table2[[#This Row],[Appoggio]],"")</f>
        <v/>
      </c>
      <c r="O22" t="str">
        <f>IF(Table2[[#This Row],[date_to_pivot]]&lt;&gt;"",C25,"")</f>
        <v/>
      </c>
      <c r="P22" t="str">
        <f>IF(Table2[[#This Row],[date_to_pivot]]&lt;&gt;"",C23,"")</f>
        <v/>
      </c>
      <c r="S22" s="4" t="s">
        <v>904</v>
      </c>
      <c r="V22" s="6" t="str">
        <f t="shared" si="0"/>
        <v>2020-06-06</v>
      </c>
      <c r="W22" s="8" t="str">
        <f t="shared" si="1"/>
        <v>03:50:41</v>
      </c>
      <c r="X22" s="9" t="str">
        <f>IF(S22="","",MID(S22,SEARCH("distance",S22)+LEN("distance"),SEARCH("elevation",S22)-2-LEN(Table3[[#This Row],[tempo]])-LEN("moving_time")-LEN("distance")-LEN("date")-LEN("elevation")))</f>
        <v>93728.3</v>
      </c>
      <c r="Y22" s="9" t="str">
        <f>IF(S22="","",MID(S22,SEARCH("elevation",S22)+LEN("elevation"),SEARCH("type",S22)-2-LEN(Table3[[#This Row],[tempo]])-LEN(Table3[[#This Row],[distanza]])-LEN("moving_time")-LEN("distance")-LEN("date")-LEN("elevation")-LEN("elevation")))</f>
        <v>1589.0</v>
      </c>
      <c r="Z22" t="str" cm="1">
        <f t="array" ref="Z22">_xlfn.IFS(ISNUMBER(SEARCH("Ride",S22)),"ride",ISNUMBER(SEARCH("Run",S22)),"Corsa")</f>
        <v>ride</v>
      </c>
    </row>
    <row r="23" spans="2:26" x14ac:dyDescent="0.2">
      <c r="B23" t="s">
        <v>20</v>
      </c>
      <c r="C23" t="str" cm="1">
        <f t="array" ref="C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3" t="str">
        <f>IF(ISNUMBER(SEARCH("start_date_local",Table2[[#This Row],[JSON]])),MID(Table2[[#This Row],[JSON]],SEARCH("start_date_local",Table2[[#This Row],[JSON]])+LEN("start_date_local")+4,10), "")</f>
        <v/>
      </c>
      <c r="E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" s="5" t="str">
        <f>IF(Table2[[#This Row],[moving_time]]&lt;&gt;"",FLOOR((Table2[[#This Row],[moving_time]]-(60*60*Table2[[#This Row],[Appoggio_ore]]))-(60*Table2[[#This Row],[Appoggio_ minuti]]),1),"")</f>
        <v/>
      </c>
      <c r="I23" s="5" t="str">
        <f>IF(Table2[[#This Row],[moving_time]]&lt;&gt;"",FLOOR((Table2[[#This Row],[moving_time]]-(60*60*Table2[[#This Row],[Appoggio_ore]]))/60,1),"")</f>
        <v/>
      </c>
      <c r="J23" s="5" t="str">
        <f>IF(Table2[[#This Row],[moving_time]]&lt;&gt;"",FLOOR(Table2[[#This Row],[moving_time]]/(60*60),1),"")</f>
        <v/>
      </c>
      <c r="K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" t="str">
        <f>IF(AND(Table2[[#This Row],[Appoggio]]&lt;&gt;"",C33&lt;&gt;""),_xlfn.CONCAT("date",C33,"moving_time",C24,"distance",Table2[[#This Row],[Appoggio]],"elevation",C26,"type",C27),"")</f>
        <v/>
      </c>
      <c r="M23" t="str">
        <f>IF(Table2[[#This Row],[date_to_pivot]]&lt;&gt;"",C27,"")</f>
        <v/>
      </c>
      <c r="N23" t="str">
        <f>IF(Table2[[#This Row],[date_to_pivot]]&lt;&gt;"",Table2[[#This Row],[Appoggio]],"")</f>
        <v/>
      </c>
      <c r="O23" t="str">
        <f>IF(Table2[[#This Row],[date_to_pivot]]&lt;&gt;"",C26,"")</f>
        <v/>
      </c>
      <c r="P23" t="str">
        <f>IF(Table2[[#This Row],[date_to_pivot]]&lt;&gt;"",C24,"")</f>
        <v/>
      </c>
      <c r="S23" s="4" t="s">
        <v>905</v>
      </c>
      <c r="V23" s="6" t="str">
        <f t="shared" si="0"/>
        <v>2020-06-07</v>
      </c>
      <c r="W23" s="8" t="str">
        <f t="shared" si="1"/>
        <v>00:16:13</v>
      </c>
      <c r="X23" s="9" t="str">
        <f>IF(S23="","",MID(S23,SEARCH("distance",S23)+LEN("distance"),SEARCH("elevation",S23)-2-LEN(Table3[[#This Row],[tempo]])-LEN("moving_time")-LEN("distance")-LEN("date")-LEN("elevation")))</f>
        <v>8424.3</v>
      </c>
      <c r="Y23" s="9" t="str">
        <f>IF(S23="","",MID(S23,SEARCH("elevation",S23)+LEN("elevation"),SEARCH("type",S23)-2-LEN(Table3[[#This Row],[tempo]])-LEN(Table3[[#This Row],[distanza]])-LEN("moving_time")-LEN("distance")-LEN("date")-LEN("elevation")-LEN("elevation")))</f>
        <v>23.0</v>
      </c>
      <c r="Z23" t="str" cm="1">
        <f t="array" ref="Z23">_xlfn.IFS(ISNUMBER(SEARCH("Ride",S23)),"ride",ISNUMBER(SEARCH("Run",S23)),"Corsa")</f>
        <v>ride</v>
      </c>
    </row>
    <row r="24" spans="2:26" x14ac:dyDescent="0.2">
      <c r="B24" t="s">
        <v>21</v>
      </c>
      <c r="C24" t="str" cm="1">
        <f t="array" ref="C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4" t="str">
        <f>IF(ISNUMBER(SEARCH("start_date_local",Table2[[#This Row],[JSON]])),MID(Table2[[#This Row],[JSON]],SEARCH("start_date_local",Table2[[#This Row],[JSON]])+LEN("start_date_local")+4,10), "")</f>
        <v/>
      </c>
      <c r="E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" s="5" t="str">
        <f>IF(Table2[[#This Row],[moving_time]]&lt;&gt;"",FLOOR((Table2[[#This Row],[moving_time]]-(60*60*Table2[[#This Row],[Appoggio_ore]]))-(60*Table2[[#This Row],[Appoggio_ minuti]]),1),"")</f>
        <v/>
      </c>
      <c r="I24" s="5" t="str">
        <f>IF(Table2[[#This Row],[moving_time]]&lt;&gt;"",FLOOR((Table2[[#This Row],[moving_time]]-(60*60*Table2[[#This Row],[Appoggio_ore]]))/60,1),"")</f>
        <v/>
      </c>
      <c r="J24" s="5" t="str">
        <f>IF(Table2[[#This Row],[moving_time]]&lt;&gt;"",FLOOR(Table2[[#This Row],[moving_time]]/(60*60),1),"")</f>
        <v/>
      </c>
      <c r="K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" t="str">
        <f>IF(AND(Table2[[#This Row],[Appoggio]]&lt;&gt;"",C34&lt;&gt;""),_xlfn.CONCAT("date",C34,"moving_time",C25,"distance",Table2[[#This Row],[Appoggio]],"elevation",C27,"type",C28),"")</f>
        <v/>
      </c>
      <c r="M24" t="str">
        <f>IF(Table2[[#This Row],[date_to_pivot]]&lt;&gt;"",C28,"")</f>
        <v/>
      </c>
      <c r="N24" t="str">
        <f>IF(Table2[[#This Row],[date_to_pivot]]&lt;&gt;"",Table2[[#This Row],[Appoggio]],"")</f>
        <v/>
      </c>
      <c r="O24" t="str">
        <f>IF(Table2[[#This Row],[date_to_pivot]]&lt;&gt;"",C27,"")</f>
        <v/>
      </c>
      <c r="P24" t="str">
        <f>IF(Table2[[#This Row],[date_to_pivot]]&lt;&gt;"",C25,"")</f>
        <v/>
      </c>
      <c r="S24" s="4" t="s">
        <v>906</v>
      </c>
      <c r="V24" s="6" t="str">
        <f t="shared" si="0"/>
        <v>2020-06-07</v>
      </c>
      <c r="W24" s="8" t="str">
        <f t="shared" si="1"/>
        <v>01:38:12</v>
      </c>
      <c r="X24" s="9" t="str">
        <f>IF(S24="","",MID(S24,SEARCH("distance",S24)+LEN("distance"),SEARCH("elevation",S24)-2-LEN(Table3[[#This Row],[tempo]])-LEN("moving_time")-LEN("distance")-LEN("date")-LEN("elevation")))</f>
        <v>27253.2</v>
      </c>
      <c r="Y24" s="9" t="str">
        <f>IF(S24="","",MID(S24,SEARCH("elevation",S24)+LEN("elevation"),SEARCH("type",S24)-2-LEN(Table3[[#This Row],[tempo]])-LEN(Table3[[#This Row],[distanza]])-LEN("moving_time")-LEN("distance")-LEN("date")-LEN("elevation")-LEN("elevation")))</f>
        <v>752.0</v>
      </c>
      <c r="Z24" t="str" cm="1">
        <f t="array" ref="Z24">_xlfn.IFS(ISNUMBER(SEARCH("Ride",S24)),"ride",ISNUMBER(SEARCH("Run",S24)),"Corsa")</f>
        <v>ride</v>
      </c>
    </row>
    <row r="25" spans="2:26" x14ac:dyDescent="0.2">
      <c r="B25" s="1">
        <v>45541687</v>
      </c>
      <c r="C25" s="1" t="str" cm="1">
        <f t="array" ref="C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5" t="str">
        <f>IF(ISNUMBER(SEARCH("start_date_local",Table2[[#This Row],[JSON]])),MID(Table2[[#This Row],[JSON]],SEARCH("start_date_local",Table2[[#This Row],[JSON]])+LEN("start_date_local")+4,10), "")</f>
        <v/>
      </c>
      <c r="E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" s="5" t="str">
        <f>IF(Table2[[#This Row],[moving_time]]&lt;&gt;"",FLOOR((Table2[[#This Row],[moving_time]]-(60*60*Table2[[#This Row],[Appoggio_ore]]))-(60*Table2[[#This Row],[Appoggio_ minuti]]),1),"")</f>
        <v/>
      </c>
      <c r="I25" s="5" t="str">
        <f>IF(Table2[[#This Row],[moving_time]]&lt;&gt;"",FLOOR((Table2[[#This Row],[moving_time]]-(60*60*Table2[[#This Row],[Appoggio_ore]]))/60,1),"")</f>
        <v/>
      </c>
      <c r="J25" s="5" t="str">
        <f>IF(Table2[[#This Row],[moving_time]]&lt;&gt;"",FLOOR(Table2[[#This Row],[moving_time]]/(60*60),1),"")</f>
        <v/>
      </c>
      <c r="K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" t="str">
        <f>IF(AND(Table2[[#This Row],[Appoggio]]&lt;&gt;"",C35&lt;&gt;""),_xlfn.CONCAT("date",C35,"moving_time",C26,"distance",Table2[[#This Row],[Appoggio]],"elevation",C28,"type",C29),"")</f>
        <v/>
      </c>
      <c r="M25" t="str">
        <f>IF(Table2[[#This Row],[date_to_pivot]]&lt;&gt;"",C29,"")</f>
        <v/>
      </c>
      <c r="N25" t="str">
        <f>IF(Table2[[#This Row],[date_to_pivot]]&lt;&gt;"",Table2[[#This Row],[Appoggio]],"")</f>
        <v/>
      </c>
      <c r="O25" t="str">
        <f>IF(Table2[[#This Row],[date_to_pivot]]&lt;&gt;"",C28,"")</f>
        <v/>
      </c>
      <c r="P25" t="str">
        <f>IF(Table2[[#This Row],[date_to_pivot]]&lt;&gt;"",C26,"")</f>
        <v/>
      </c>
      <c r="S25" s="4" t="s">
        <v>907</v>
      </c>
      <c r="V25" s="6" t="str">
        <f t="shared" si="0"/>
        <v>2020-06-08</v>
      </c>
      <c r="W25" s="8" t="str">
        <f t="shared" si="1"/>
        <v>01:02:55</v>
      </c>
      <c r="X25" s="9" t="str">
        <f>IF(S25="","",MID(S25,SEARCH("distance",S25)+LEN("distance"),SEARCH("elevation",S25)-2-LEN(Table3[[#This Row],[tempo]])-LEN("moving_time")-LEN("distance")-LEN("date")-LEN("elevation")))</f>
        <v>16294.2</v>
      </c>
      <c r="Y25" s="9" t="str">
        <f>IF(S25="","",MID(S25,SEARCH("elevation",S25)+LEN("elevation"),SEARCH("type",S25)-2-LEN(Table3[[#This Row],[tempo]])-LEN(Table3[[#This Row],[distanza]])-LEN("moving_time")-LEN("distance")-LEN("date")-LEN("elevation")-LEN("elevation")))</f>
        <v>531.0</v>
      </c>
      <c r="Z25" t="str" cm="1">
        <f t="array" ref="Z25">_xlfn.IFS(ISNUMBER(SEARCH("Ride",S25)),"ride",ISNUMBER(SEARCH("Run",S25)),"Corsa")</f>
        <v>ride</v>
      </c>
    </row>
    <row r="26" spans="2:26" x14ac:dyDescent="0.2">
      <c r="B26" s="2">
        <v>10882356</v>
      </c>
      <c r="C26" s="2" t="str" cm="1">
        <f t="array" ref="C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6" t="str">
        <f>IF(ISNUMBER(SEARCH("start_date_local",Table2[[#This Row],[JSON]])),MID(Table2[[#This Row],[JSON]],SEARCH("start_date_local",Table2[[#This Row],[JSON]])+LEN("start_date_local")+4,10), "")</f>
        <v/>
      </c>
      <c r="E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" s="5" t="str">
        <f>IF(Table2[[#This Row],[moving_time]]&lt;&gt;"",FLOOR((Table2[[#This Row],[moving_time]]-(60*60*Table2[[#This Row],[Appoggio_ore]]))-(60*Table2[[#This Row],[Appoggio_ minuti]]),1),"")</f>
        <v/>
      </c>
      <c r="I26" s="5" t="str">
        <f>IF(Table2[[#This Row],[moving_time]]&lt;&gt;"",FLOOR((Table2[[#This Row],[moving_time]]-(60*60*Table2[[#This Row],[Appoggio_ore]]))/60,1),"")</f>
        <v/>
      </c>
      <c r="J26" s="5" t="str">
        <f>IF(Table2[[#This Row],[moving_time]]&lt;&gt;"",FLOOR(Table2[[#This Row],[moving_time]]/(60*60),1),"")</f>
        <v/>
      </c>
      <c r="K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" t="str">
        <f>IF(AND(Table2[[#This Row],[Appoggio]]&lt;&gt;"",C36&lt;&gt;""),_xlfn.CONCAT("date",C36,"moving_time",C27,"distance",Table2[[#This Row],[Appoggio]],"elevation",C29,"type",C30),"")</f>
        <v/>
      </c>
      <c r="M26" t="str">
        <f>IF(Table2[[#This Row],[date_to_pivot]]&lt;&gt;"",C30,"")</f>
        <v/>
      </c>
      <c r="N26" t="str">
        <f>IF(Table2[[#This Row],[date_to_pivot]]&lt;&gt;"",Table2[[#This Row],[Appoggio]],"")</f>
        <v/>
      </c>
      <c r="O26" t="str">
        <f>IF(Table2[[#This Row],[date_to_pivot]]&lt;&gt;"",C29,"")</f>
        <v/>
      </c>
      <c r="P26" t="str">
        <f>IF(Table2[[#This Row],[date_to_pivot]]&lt;&gt;"",C27,"")</f>
        <v/>
      </c>
      <c r="S26" s="4" t="s">
        <v>908</v>
      </c>
      <c r="V26" s="6" t="str">
        <f t="shared" si="0"/>
        <v>2020-06-09</v>
      </c>
      <c r="W26" s="8" t="str">
        <f t="shared" si="1"/>
        <v>01:03:22</v>
      </c>
      <c r="X26" s="9" t="str">
        <f>IF(S26="","",MID(S26,SEARCH("distance",S26)+LEN("distance"),SEARCH("elevation",S26)-2-LEN(Table3[[#This Row],[tempo]])-LEN("moving_time")-LEN("distance")-LEN("date")-LEN("elevation")))</f>
        <v>18166.0</v>
      </c>
      <c r="Y26" s="9" t="str">
        <f>IF(S26="","",MID(S26,SEARCH("elevation",S26)+LEN("elevation"),SEARCH("type",S26)-2-LEN(Table3[[#This Row],[tempo]])-LEN(Table3[[#This Row],[distanza]])-LEN("moving_time")-LEN("distance")-LEN("date")-LEN("elevation")-LEN("elevation")))</f>
        <v>558.0</v>
      </c>
      <c r="Z26" t="str" cm="1">
        <f t="array" ref="Z26">_xlfn.IFS(ISNUMBER(SEARCH("Ride",S26)),"ride",ISNUMBER(SEARCH("Run",S26)),"Corsa")</f>
        <v>ride</v>
      </c>
    </row>
    <row r="27" spans="2:26" x14ac:dyDescent="0.2">
      <c r="B27" t="s">
        <v>22</v>
      </c>
      <c r="C27" t="str" cm="1">
        <f t="array" ref="C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7" t="str">
        <f>IF(ISNUMBER(SEARCH("start_date_local",Table2[[#This Row],[JSON]])),MID(Table2[[#This Row],[JSON]],SEARCH("start_date_local",Table2[[#This Row],[JSON]])+LEN("start_date_local")+4,10), "")</f>
        <v/>
      </c>
      <c r="E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" s="5" t="str">
        <f>IF(Table2[[#This Row],[moving_time]]&lt;&gt;"",FLOOR((Table2[[#This Row],[moving_time]]-(60*60*Table2[[#This Row],[Appoggio_ore]]))-(60*Table2[[#This Row],[Appoggio_ minuti]]),1),"")</f>
        <v/>
      </c>
      <c r="I27" s="5" t="str">
        <f>IF(Table2[[#This Row],[moving_time]]&lt;&gt;"",FLOOR((Table2[[#This Row],[moving_time]]-(60*60*Table2[[#This Row],[Appoggio_ore]]))/60,1),"")</f>
        <v/>
      </c>
      <c r="J27" s="5" t="str">
        <f>IF(Table2[[#This Row],[moving_time]]&lt;&gt;"",FLOOR(Table2[[#This Row],[moving_time]]/(60*60),1),"")</f>
        <v/>
      </c>
      <c r="K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" t="str">
        <f>IF(AND(Table2[[#This Row],[Appoggio]]&lt;&gt;"",C37&lt;&gt;""),_xlfn.CONCAT("date",C37,"moving_time",C28,"distance",Table2[[#This Row],[Appoggio]],"elevation",C30,"type",C31),"")</f>
        <v/>
      </c>
      <c r="M27" t="str">
        <f>IF(Table2[[#This Row],[date_to_pivot]]&lt;&gt;"",C31,"")</f>
        <v/>
      </c>
      <c r="N27" t="str">
        <f>IF(Table2[[#This Row],[date_to_pivot]]&lt;&gt;"",Table2[[#This Row],[Appoggio]],"")</f>
        <v/>
      </c>
      <c r="O27" t="str">
        <f>IF(Table2[[#This Row],[date_to_pivot]]&lt;&gt;"",C30,"")</f>
        <v/>
      </c>
      <c r="P27" t="str">
        <f>IF(Table2[[#This Row],[date_to_pivot]]&lt;&gt;"",C28,"")</f>
        <v/>
      </c>
      <c r="S27" s="4" t="s">
        <v>909</v>
      </c>
      <c r="V27" s="6" t="str">
        <f t="shared" si="0"/>
        <v>2020-06-10</v>
      </c>
      <c r="W27" s="8" t="str">
        <f t="shared" si="1"/>
        <v>01:11:28</v>
      </c>
      <c r="X27" s="9" t="str">
        <f>IF(S27="","",MID(S27,SEARCH("distance",S27)+LEN("distance"),SEARCH("elevation",S27)-2-LEN(Table3[[#This Row],[tempo]])-LEN("moving_time")-LEN("distance")-LEN("date")-LEN("elevation")))</f>
        <v>22592.3</v>
      </c>
      <c r="Y27" s="9" t="str">
        <f>IF(S27="","",MID(S27,SEARCH("elevation",S27)+LEN("elevation"),SEARCH("type",S27)-2-LEN(Table3[[#This Row],[tempo]])-LEN(Table3[[#This Row],[distanza]])-LEN("moving_time")-LEN("distance")-LEN("date")-LEN("elevation")-LEN("elevation")))</f>
        <v>582.0</v>
      </c>
      <c r="Z27" t="str" cm="1">
        <f t="array" ref="Z27">_xlfn.IFS(ISNUMBER(SEARCH("Ride",S27)),"ride",ISNUMBER(SEARCH("Run",S27)),"Corsa")</f>
        <v>ride</v>
      </c>
    </row>
    <row r="28" spans="2:26" x14ac:dyDescent="0.2">
      <c r="B28" t="s">
        <v>23</v>
      </c>
      <c r="C28" t="str" cm="1">
        <f t="array" ref="C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8" t="str">
        <f>IF(ISNUMBER(SEARCH("start_date_local",Table2[[#This Row],[JSON]])),MID(Table2[[#This Row],[JSON]],SEARCH("start_date_local",Table2[[#This Row],[JSON]])+LEN("start_date_local")+4,10), "")</f>
        <v/>
      </c>
      <c r="E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" s="5" t="str">
        <f>IF(Table2[[#This Row],[moving_time]]&lt;&gt;"",FLOOR((Table2[[#This Row],[moving_time]]-(60*60*Table2[[#This Row],[Appoggio_ore]]))-(60*Table2[[#This Row],[Appoggio_ minuti]]),1),"")</f>
        <v/>
      </c>
      <c r="I28" s="5" t="str">
        <f>IF(Table2[[#This Row],[moving_time]]&lt;&gt;"",FLOOR((Table2[[#This Row],[moving_time]]-(60*60*Table2[[#This Row],[Appoggio_ore]]))/60,1),"")</f>
        <v/>
      </c>
      <c r="J28" s="5" t="str">
        <f>IF(Table2[[#This Row],[moving_time]]&lt;&gt;"",FLOOR(Table2[[#This Row],[moving_time]]/(60*60),1),"")</f>
        <v/>
      </c>
      <c r="K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" t="str">
        <f>IF(AND(Table2[[#This Row],[Appoggio]]&lt;&gt;"",C38&lt;&gt;""),_xlfn.CONCAT("date",C38,"moving_time",C29,"distance",Table2[[#This Row],[Appoggio]],"elevation",C31,"type",C32),"")</f>
        <v/>
      </c>
      <c r="M28" t="str">
        <f>IF(Table2[[#This Row],[date_to_pivot]]&lt;&gt;"",C32,"")</f>
        <v/>
      </c>
      <c r="N28" t="str">
        <f>IF(Table2[[#This Row],[date_to_pivot]]&lt;&gt;"",Table2[[#This Row],[Appoggio]],"")</f>
        <v/>
      </c>
      <c r="O28" t="str">
        <f>IF(Table2[[#This Row],[date_to_pivot]]&lt;&gt;"",C31,"")</f>
        <v/>
      </c>
      <c r="P28" t="str">
        <f>IF(Table2[[#This Row],[date_to_pivot]]&lt;&gt;"",C29,"")</f>
        <v/>
      </c>
      <c r="S28" s="4" t="s">
        <v>910</v>
      </c>
      <c r="V28" s="6" t="str">
        <f t="shared" si="0"/>
        <v>2020-06-11</v>
      </c>
      <c r="W28" s="8" t="str">
        <f t="shared" si="1"/>
        <v>01:54:14</v>
      </c>
      <c r="X28" s="9" t="str">
        <f>IF(S28="","",MID(S28,SEARCH("distance",S28)+LEN("distance"),SEARCH("elevation",S28)-2-LEN(Table3[[#This Row],[tempo]])-LEN("moving_time")-LEN("distance")-LEN("date")-LEN("elevation")))</f>
        <v>31061.6</v>
      </c>
      <c r="Y28" s="9" t="str">
        <f>IF(S28="","",MID(S28,SEARCH("elevation",S28)+LEN("elevation"),SEARCH("type",S28)-2-LEN(Table3[[#This Row],[tempo]])-LEN(Table3[[#This Row],[distanza]])-LEN("moving_time")-LEN("distance")-LEN("date")-LEN("elevation")-LEN("elevation")))</f>
        <v>1004.0</v>
      </c>
      <c r="Z28" t="str" cm="1">
        <f t="array" ref="Z28">_xlfn.IFS(ISNUMBER(SEARCH("Ride",S28)),"ride",ISNUMBER(SEARCH("Run",S28)),"Corsa")</f>
        <v>ride</v>
      </c>
    </row>
    <row r="29" spans="2:26" x14ac:dyDescent="0.2">
      <c r="B29" s="1">
        <v>45541323</v>
      </c>
      <c r="C29" s="1" t="str" cm="1">
        <f t="array" ref="C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9" t="str">
        <f>IF(ISNUMBER(SEARCH("start_date_local",Table2[[#This Row],[JSON]])),MID(Table2[[#This Row],[JSON]],SEARCH("start_date_local",Table2[[#This Row],[JSON]])+LEN("start_date_local")+4,10), "")</f>
        <v/>
      </c>
      <c r="E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" s="5" t="str">
        <f>IF(Table2[[#This Row],[moving_time]]&lt;&gt;"",FLOOR((Table2[[#This Row],[moving_time]]-(60*60*Table2[[#This Row],[Appoggio_ore]]))-(60*Table2[[#This Row],[Appoggio_ minuti]]),1),"")</f>
        <v/>
      </c>
      <c r="I29" s="5" t="str">
        <f>IF(Table2[[#This Row],[moving_time]]&lt;&gt;"",FLOOR((Table2[[#This Row],[moving_time]]-(60*60*Table2[[#This Row],[Appoggio_ore]]))/60,1),"")</f>
        <v/>
      </c>
      <c r="J29" s="5" t="str">
        <f>IF(Table2[[#This Row],[moving_time]]&lt;&gt;"",FLOOR(Table2[[#This Row],[moving_time]]/(60*60),1),"")</f>
        <v/>
      </c>
      <c r="K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" t="str">
        <f>IF(AND(Table2[[#This Row],[Appoggio]]&lt;&gt;"",C39&lt;&gt;""),_xlfn.CONCAT("date",C39,"moving_time",C30,"distance",Table2[[#This Row],[Appoggio]],"elevation",C32,"type",C33),"")</f>
        <v/>
      </c>
      <c r="M29" t="str">
        <f>IF(Table2[[#This Row],[date_to_pivot]]&lt;&gt;"",C33,"")</f>
        <v/>
      </c>
      <c r="N29" t="str">
        <f>IF(Table2[[#This Row],[date_to_pivot]]&lt;&gt;"",Table2[[#This Row],[Appoggio]],"")</f>
        <v/>
      </c>
      <c r="O29" t="str">
        <f>IF(Table2[[#This Row],[date_to_pivot]]&lt;&gt;"",C32,"")</f>
        <v/>
      </c>
      <c r="P29" t="str">
        <f>IF(Table2[[#This Row],[date_to_pivot]]&lt;&gt;"",C30,"")</f>
        <v/>
      </c>
      <c r="S29" s="4" t="s">
        <v>911</v>
      </c>
      <c r="V29" s="6" t="str">
        <f t="shared" si="0"/>
        <v>2020-06-12</v>
      </c>
      <c r="W29" s="8" t="str">
        <f t="shared" si="1"/>
        <v>01:40:25</v>
      </c>
      <c r="X29" s="9" t="str">
        <f>IF(S29="","",MID(S29,SEARCH("distance",S29)+LEN("distance"),SEARCH("elevation",S29)-2-LEN(Table3[[#This Row],[tempo]])-LEN("moving_time")-LEN("distance")-LEN("date")-LEN("elevation")))</f>
        <v>30301.0</v>
      </c>
      <c r="Y29" s="9" t="str">
        <f>IF(S29="","",MID(S29,SEARCH("elevation",S29)+LEN("elevation"),SEARCH("type",S29)-2-LEN(Table3[[#This Row],[tempo]])-LEN(Table3[[#This Row],[distanza]])-LEN("moving_time")-LEN("distance")-LEN("date")-LEN("elevation")-LEN("elevation")))</f>
        <v>651.0</v>
      </c>
      <c r="Z29" t="str" cm="1">
        <f t="array" ref="Z29">_xlfn.IFS(ISNUMBER(SEARCH("Ride",S29)),"ride",ISNUMBER(SEARCH("Run",S29)),"Corsa")</f>
        <v>ride</v>
      </c>
    </row>
    <row r="30" spans="2:26" x14ac:dyDescent="0.2">
      <c r="B30" s="2">
        <v>10881544</v>
      </c>
      <c r="C30" s="2" t="str" cm="1">
        <f t="array" ref="C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0" t="str">
        <f>IF(ISNUMBER(SEARCH("start_date_local",Table2[[#This Row],[JSON]])),MID(Table2[[#This Row],[JSON]],SEARCH("start_date_local",Table2[[#This Row],[JSON]])+LEN("start_date_local")+4,10), "")</f>
        <v/>
      </c>
      <c r="E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" s="5" t="str">
        <f>IF(Table2[[#This Row],[moving_time]]&lt;&gt;"",FLOOR((Table2[[#This Row],[moving_time]]-(60*60*Table2[[#This Row],[Appoggio_ore]]))-(60*Table2[[#This Row],[Appoggio_ minuti]]),1),"")</f>
        <v/>
      </c>
      <c r="I30" s="5" t="str">
        <f>IF(Table2[[#This Row],[moving_time]]&lt;&gt;"",FLOOR((Table2[[#This Row],[moving_time]]-(60*60*Table2[[#This Row],[Appoggio_ore]]))/60,1),"")</f>
        <v/>
      </c>
      <c r="J30" s="5" t="str">
        <f>IF(Table2[[#This Row],[moving_time]]&lt;&gt;"",FLOOR(Table2[[#This Row],[moving_time]]/(60*60),1),"")</f>
        <v/>
      </c>
      <c r="K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" t="str">
        <f>IF(AND(Table2[[#This Row],[Appoggio]]&lt;&gt;"",C40&lt;&gt;""),_xlfn.CONCAT("date",C40,"moving_time",C31,"distance",Table2[[#This Row],[Appoggio]],"elevation",C33,"type",C34),"")</f>
        <v/>
      </c>
      <c r="M30" t="str">
        <f>IF(Table2[[#This Row],[date_to_pivot]]&lt;&gt;"",C34,"")</f>
        <v/>
      </c>
      <c r="N30" t="str">
        <f>IF(Table2[[#This Row],[date_to_pivot]]&lt;&gt;"",Table2[[#This Row],[Appoggio]],"")</f>
        <v/>
      </c>
      <c r="O30" t="str">
        <f>IF(Table2[[#This Row],[date_to_pivot]]&lt;&gt;"",C33,"")</f>
        <v/>
      </c>
      <c r="P30" t="str">
        <f>IF(Table2[[#This Row],[date_to_pivot]]&lt;&gt;"",C31,"")</f>
        <v/>
      </c>
      <c r="S30" s="4" t="s">
        <v>912</v>
      </c>
      <c r="V30" s="6" t="str">
        <f t="shared" si="0"/>
        <v>2020-06-13</v>
      </c>
      <c r="W30" s="8" t="str">
        <f t="shared" si="1"/>
        <v>07:16:21</v>
      </c>
      <c r="X30" s="9" t="str">
        <f>IF(S30="","",MID(S30,SEARCH("distance",S30)+LEN("distance"),SEARCH("elevation",S30)-2-LEN(Table3[[#This Row],[tempo]])-LEN("moving_time")-LEN("distance")-LEN("date")-LEN("elevation")))</f>
        <v>170091.0</v>
      </c>
      <c r="Y30" s="9" t="str">
        <f>IF(S30="","",MID(S30,SEARCH("elevation",S30)+LEN("elevation"),SEARCH("type",S30)-2-LEN(Table3[[#This Row],[tempo]])-LEN(Table3[[#This Row],[distanza]])-LEN("moving_time")-LEN("distance")-LEN("date")-LEN("elevation")-LEN("elevation")))</f>
        <v>4617.3</v>
      </c>
      <c r="Z30" t="str" cm="1">
        <f t="array" ref="Z30">_xlfn.IFS(ISNUMBER(SEARCH("Ride",S30)),"ride",ISNUMBER(SEARCH("Run",S30)),"Corsa")</f>
        <v>ride</v>
      </c>
    </row>
    <row r="31" spans="2:26" x14ac:dyDescent="0.2">
      <c r="B31" t="s">
        <v>22</v>
      </c>
      <c r="C31" t="str" cm="1">
        <f t="array" ref="C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1" t="str">
        <f>IF(ISNUMBER(SEARCH("start_date_local",Table2[[#This Row],[JSON]])),MID(Table2[[#This Row],[JSON]],SEARCH("start_date_local",Table2[[#This Row],[JSON]])+LEN("start_date_local")+4,10), "")</f>
        <v/>
      </c>
      <c r="E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" s="5" t="str">
        <f>IF(Table2[[#This Row],[moving_time]]&lt;&gt;"",FLOOR((Table2[[#This Row],[moving_time]]-(60*60*Table2[[#This Row],[Appoggio_ore]]))-(60*Table2[[#This Row],[Appoggio_ minuti]]),1),"")</f>
        <v/>
      </c>
      <c r="I31" s="5" t="str">
        <f>IF(Table2[[#This Row],[moving_time]]&lt;&gt;"",FLOOR((Table2[[#This Row],[moving_time]]-(60*60*Table2[[#This Row],[Appoggio_ore]]))/60,1),"")</f>
        <v/>
      </c>
      <c r="J31" s="5" t="str">
        <f>IF(Table2[[#This Row],[moving_time]]&lt;&gt;"",FLOOR(Table2[[#This Row],[moving_time]]/(60*60),1),"")</f>
        <v/>
      </c>
      <c r="K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" t="str">
        <f>IF(AND(Table2[[#This Row],[Appoggio]]&lt;&gt;"",C41&lt;&gt;""),_xlfn.CONCAT("date",C41,"moving_time",C32,"distance",Table2[[#This Row],[Appoggio]],"elevation",C34,"type",C35),"")</f>
        <v/>
      </c>
      <c r="M31" t="str">
        <f>IF(Table2[[#This Row],[date_to_pivot]]&lt;&gt;"",C35,"")</f>
        <v/>
      </c>
      <c r="N31" t="str">
        <f>IF(Table2[[#This Row],[date_to_pivot]]&lt;&gt;"",Table2[[#This Row],[Appoggio]],"")</f>
        <v/>
      </c>
      <c r="O31" t="str">
        <f>IF(Table2[[#This Row],[date_to_pivot]]&lt;&gt;"",C34,"")</f>
        <v/>
      </c>
      <c r="P31" t="str">
        <f>IF(Table2[[#This Row],[date_to_pivot]]&lt;&gt;"",C32,"")</f>
        <v/>
      </c>
      <c r="S31" s="4" t="s">
        <v>913</v>
      </c>
      <c r="V31" s="6" t="str">
        <f t="shared" si="0"/>
        <v>2020-06-14</v>
      </c>
      <c r="W31" s="8" t="str">
        <f t="shared" si="1"/>
        <v>04:20:24</v>
      </c>
      <c r="X31" s="9" t="str">
        <f>IF(S31="","",MID(S31,SEARCH("distance",S31)+LEN("distance"),SEARCH("elevation",S31)-2-LEN(Table3[[#This Row],[tempo]])-LEN("moving_time")-LEN("distance")-LEN("date")-LEN("elevation")))</f>
        <v>83069.3</v>
      </c>
      <c r="Y31" s="9" t="str">
        <f>IF(S31="","",MID(S31,SEARCH("elevation",S31)+LEN("elevation"),SEARCH("type",S31)-2-LEN(Table3[[#This Row],[tempo]])-LEN(Table3[[#This Row],[distanza]])-LEN("moving_time")-LEN("distance")-LEN("date")-LEN("elevation")-LEN("elevation")))</f>
        <v>1886.0</v>
      </c>
      <c r="Z31" t="str" cm="1">
        <f t="array" ref="Z31">_xlfn.IFS(ISNUMBER(SEARCH("Ride",S31)),"ride",ISNUMBER(SEARCH("Run",S31)),"Corsa")</f>
        <v>ride</v>
      </c>
    </row>
    <row r="32" spans="2:26" x14ac:dyDescent="0.2">
      <c r="B32" t="s">
        <v>24</v>
      </c>
      <c r="C32" t="str" cm="1">
        <f t="array" ref="C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2" t="str">
        <f>IF(ISNUMBER(SEARCH("start_date_local",Table2[[#This Row],[JSON]])),MID(Table2[[#This Row],[JSON]],SEARCH("start_date_local",Table2[[#This Row],[JSON]])+LEN("start_date_local")+4,10), "")</f>
        <v/>
      </c>
      <c r="E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" s="5" t="str">
        <f>IF(Table2[[#This Row],[moving_time]]&lt;&gt;"",FLOOR((Table2[[#This Row],[moving_time]]-(60*60*Table2[[#This Row],[Appoggio_ore]]))-(60*Table2[[#This Row],[Appoggio_ minuti]]),1),"")</f>
        <v/>
      </c>
      <c r="I32" s="5" t="str">
        <f>IF(Table2[[#This Row],[moving_time]]&lt;&gt;"",FLOOR((Table2[[#This Row],[moving_time]]-(60*60*Table2[[#This Row],[Appoggio_ore]]))/60,1),"")</f>
        <v/>
      </c>
      <c r="J32" s="5" t="str">
        <f>IF(Table2[[#This Row],[moving_time]]&lt;&gt;"",FLOOR(Table2[[#This Row],[moving_time]]/(60*60),1),"")</f>
        <v/>
      </c>
      <c r="K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" t="str">
        <f>IF(AND(Table2[[#This Row],[Appoggio]]&lt;&gt;"",C42&lt;&gt;""),_xlfn.CONCAT("date",C42,"moving_time",C33,"distance",Table2[[#This Row],[Appoggio]],"elevation",C35,"type",C36),"")</f>
        <v/>
      </c>
      <c r="M32" t="str">
        <f>IF(Table2[[#This Row],[date_to_pivot]]&lt;&gt;"",C36,"")</f>
        <v/>
      </c>
      <c r="N32" t="str">
        <f>IF(Table2[[#This Row],[date_to_pivot]]&lt;&gt;"",Table2[[#This Row],[Appoggio]],"")</f>
        <v/>
      </c>
      <c r="O32" t="str">
        <f>IF(Table2[[#This Row],[date_to_pivot]]&lt;&gt;"",C35,"")</f>
        <v/>
      </c>
      <c r="P32" t="str">
        <f>IF(Table2[[#This Row],[date_to_pivot]]&lt;&gt;"",C33,"")</f>
        <v/>
      </c>
      <c r="S32" s="4" t="s">
        <v>914</v>
      </c>
      <c r="V32" s="6" t="str">
        <f t="shared" si="0"/>
        <v>2020-06-15</v>
      </c>
      <c r="W32" s="8" t="str">
        <f t="shared" si="1"/>
        <v>01:07:07</v>
      </c>
      <c r="X32" s="9" t="str">
        <f>IF(S32="","",MID(S32,SEARCH("distance",S32)+LEN("distance"),SEARCH("elevation",S32)-2-LEN(Table3[[#This Row],[tempo]])-LEN("moving_time")-LEN("distance")-LEN("date")-LEN("elevation")))</f>
        <v>29856.4</v>
      </c>
      <c r="Y32" s="9" t="str">
        <f>IF(S32="","",MID(S32,SEARCH("elevation",S32)+LEN("elevation"),SEARCH("type",S32)-2-LEN(Table3[[#This Row],[tempo]])-LEN(Table3[[#This Row],[distanza]])-LEN("moving_time")-LEN("distance")-LEN("date")-LEN("elevation")-LEN("elevation")))</f>
        <v>234.0</v>
      </c>
      <c r="Z32" t="str" cm="1">
        <f t="array" ref="Z32">_xlfn.IFS(ISNUMBER(SEARCH("Ride",S32)),"ride",ISNUMBER(SEARCH("Run",S32)),"Corsa")</f>
        <v>ride</v>
      </c>
    </row>
    <row r="33" spans="2:26" x14ac:dyDescent="0.2">
      <c r="B33" t="s">
        <v>25</v>
      </c>
      <c r="C33" t="str" cm="1">
        <f t="array" ref="C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3" t="str">
        <f>IF(ISNUMBER(SEARCH("start_date_local",Table2[[#This Row],[JSON]])),MID(Table2[[#This Row],[JSON]],SEARCH("start_date_local",Table2[[#This Row],[JSON]])+LEN("start_date_local")+4,10), "")</f>
        <v/>
      </c>
      <c r="E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" s="5" t="str">
        <f>IF(Table2[[#This Row],[moving_time]]&lt;&gt;"",FLOOR((Table2[[#This Row],[moving_time]]-(60*60*Table2[[#This Row],[Appoggio_ore]]))-(60*Table2[[#This Row],[Appoggio_ minuti]]),1),"")</f>
        <v/>
      </c>
      <c r="I33" s="5" t="str">
        <f>IF(Table2[[#This Row],[moving_time]]&lt;&gt;"",FLOOR((Table2[[#This Row],[moving_time]]-(60*60*Table2[[#This Row],[Appoggio_ore]]))/60,1),"")</f>
        <v/>
      </c>
      <c r="J33" s="5" t="str">
        <f>IF(Table2[[#This Row],[moving_time]]&lt;&gt;"",FLOOR(Table2[[#This Row],[moving_time]]/(60*60),1),"")</f>
        <v/>
      </c>
      <c r="K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" t="str">
        <f>IF(AND(Table2[[#This Row],[Appoggio]]&lt;&gt;"",C43&lt;&gt;""),_xlfn.CONCAT("date",C43,"moving_time",C34,"distance",Table2[[#This Row],[Appoggio]],"elevation",C36,"type",C37),"")</f>
        <v/>
      </c>
      <c r="M33" t="str">
        <f>IF(Table2[[#This Row],[date_to_pivot]]&lt;&gt;"",C37,"")</f>
        <v/>
      </c>
      <c r="N33" t="str">
        <f>IF(Table2[[#This Row],[date_to_pivot]]&lt;&gt;"",Table2[[#This Row],[Appoggio]],"")</f>
        <v/>
      </c>
      <c r="O33" t="str">
        <f>IF(Table2[[#This Row],[date_to_pivot]]&lt;&gt;"",C36,"")</f>
        <v/>
      </c>
      <c r="P33" t="str">
        <f>IF(Table2[[#This Row],[date_to_pivot]]&lt;&gt;"",C34,"")</f>
        <v/>
      </c>
      <c r="S33" s="4" t="s">
        <v>915</v>
      </c>
      <c r="V33" s="6" t="str">
        <f t="shared" si="0"/>
        <v>2020-06-16</v>
      </c>
      <c r="W33" s="8" t="str">
        <f t="shared" si="1"/>
        <v>01:03:12</v>
      </c>
      <c r="X33" s="9" t="str">
        <f>IF(S33="","",MID(S33,SEARCH("distance",S33)+LEN("distance"),SEARCH("elevation",S33)-2-LEN(Table3[[#This Row],[tempo]])-LEN("moving_time")-LEN("distance")-LEN("date")-LEN("elevation")))</f>
        <v>12138.6</v>
      </c>
      <c r="Y33" s="9" t="str">
        <f>IF(S33="","",MID(S33,SEARCH("elevation",S33)+LEN("elevation"),SEARCH("type",S33)-2-LEN(Table3[[#This Row],[tempo]])-LEN(Table3[[#This Row],[distanza]])-LEN("moving_time")-LEN("distance")-LEN("date")-LEN("elevation")-LEN("elevation")))</f>
        <v>313.8</v>
      </c>
      <c r="Z33" t="str" cm="1">
        <f t="array" ref="Z33">_xlfn.IFS(ISNUMBER(SEARCH("Ride",S33)),"ride",ISNUMBER(SEARCH("Run",S33)),"Corsa")</f>
        <v>Corsa</v>
      </c>
    </row>
    <row r="34" spans="2:26" x14ac:dyDescent="0.2">
      <c r="B34" t="s">
        <v>26</v>
      </c>
      <c r="C34" t="str" cm="1">
        <f t="array" ref="C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4" t="str">
        <f>IF(ISNUMBER(SEARCH("start_date_local",Table2[[#This Row],[JSON]])),MID(Table2[[#This Row],[JSON]],SEARCH("start_date_local",Table2[[#This Row],[JSON]])+LEN("start_date_local")+4,10), "")</f>
        <v/>
      </c>
      <c r="E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" s="5" t="str">
        <f>IF(Table2[[#This Row],[moving_time]]&lt;&gt;"",FLOOR((Table2[[#This Row],[moving_time]]-(60*60*Table2[[#This Row],[Appoggio_ore]]))-(60*Table2[[#This Row],[Appoggio_ minuti]]),1),"")</f>
        <v/>
      </c>
      <c r="I34" s="5" t="str">
        <f>IF(Table2[[#This Row],[moving_time]]&lt;&gt;"",FLOOR((Table2[[#This Row],[moving_time]]-(60*60*Table2[[#This Row],[Appoggio_ore]]))/60,1),"")</f>
        <v/>
      </c>
      <c r="J34" s="5" t="str">
        <f>IF(Table2[[#This Row],[moving_time]]&lt;&gt;"",FLOOR(Table2[[#This Row],[moving_time]]/(60*60),1),"")</f>
        <v/>
      </c>
      <c r="K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" t="str">
        <f>IF(AND(Table2[[#This Row],[Appoggio]]&lt;&gt;"",C44&lt;&gt;""),_xlfn.CONCAT("date",C44,"moving_time",C35,"distance",Table2[[#This Row],[Appoggio]],"elevation",C37,"type",C38),"")</f>
        <v/>
      </c>
      <c r="M34" t="str">
        <f>IF(Table2[[#This Row],[date_to_pivot]]&lt;&gt;"",C38,"")</f>
        <v/>
      </c>
      <c r="N34" t="str">
        <f>IF(Table2[[#This Row],[date_to_pivot]]&lt;&gt;"",Table2[[#This Row],[Appoggio]],"")</f>
        <v/>
      </c>
      <c r="O34" t="str">
        <f>IF(Table2[[#This Row],[date_to_pivot]]&lt;&gt;"",C37,"")</f>
        <v/>
      </c>
      <c r="P34" t="str">
        <f>IF(Table2[[#This Row],[date_to_pivot]]&lt;&gt;"",C35,"")</f>
        <v/>
      </c>
      <c r="S34" s="4" t="s">
        <v>916</v>
      </c>
      <c r="V34" s="6" t="str">
        <f t="shared" si="0"/>
        <v>2020-06-17</v>
      </c>
      <c r="W34" s="8" t="str">
        <f t="shared" si="1"/>
        <v>02:09:30</v>
      </c>
      <c r="X34" s="9" t="str">
        <f>IF(S34="","",MID(S34,SEARCH("distance",S34)+LEN("distance"),SEARCH("elevation",S34)-2-LEN(Table3[[#This Row],[tempo]])-LEN("moving_time")-LEN("distance")-LEN("date")-LEN("elevation")))</f>
        <v>53630.6</v>
      </c>
      <c r="Y34" s="9" t="str">
        <f>IF(S34="","",MID(S34,SEARCH("elevation",S34)+LEN("elevation"),SEARCH("type",S34)-2-LEN(Table3[[#This Row],[tempo]])-LEN(Table3[[#This Row],[distanza]])-LEN("moving_time")-LEN("distance")-LEN("date")-LEN("elevation")-LEN("elevation")))</f>
        <v>1224.0</v>
      </c>
      <c r="Z34" t="str" cm="1">
        <f t="array" ref="Z34">_xlfn.IFS(ISNUMBER(SEARCH("Ride",S34)),"ride",ISNUMBER(SEARCH("Run",S34)),"Corsa")</f>
        <v>ride</v>
      </c>
    </row>
    <row r="35" spans="2:26" x14ac:dyDescent="0.2">
      <c r="B35" t="s">
        <v>27</v>
      </c>
      <c r="C35" t="str" cm="1">
        <f t="array" ref="C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5" t="str">
        <f>IF(ISNUMBER(SEARCH("start_date_local",Table2[[#This Row],[JSON]])),MID(Table2[[#This Row],[JSON]],SEARCH("start_date_local",Table2[[#This Row],[JSON]])+LEN("start_date_local")+4,10), "")</f>
        <v/>
      </c>
      <c r="E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" s="5" t="str">
        <f>IF(Table2[[#This Row],[moving_time]]&lt;&gt;"",FLOOR((Table2[[#This Row],[moving_time]]-(60*60*Table2[[#This Row],[Appoggio_ore]]))-(60*Table2[[#This Row],[Appoggio_ minuti]]),1),"")</f>
        <v/>
      </c>
      <c r="I35" s="5" t="str">
        <f>IF(Table2[[#This Row],[moving_time]]&lt;&gt;"",FLOOR((Table2[[#This Row],[moving_time]]-(60*60*Table2[[#This Row],[Appoggio_ore]]))/60,1),"")</f>
        <v/>
      </c>
      <c r="J35" s="5" t="str">
        <f>IF(Table2[[#This Row],[moving_time]]&lt;&gt;"",FLOOR(Table2[[#This Row],[moving_time]]/(60*60),1),"")</f>
        <v/>
      </c>
      <c r="K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" t="str">
        <f>IF(AND(Table2[[#This Row],[Appoggio]]&lt;&gt;"",C45&lt;&gt;""),_xlfn.CONCAT("date",C45,"moving_time",C36,"distance",Table2[[#This Row],[Appoggio]],"elevation",C38,"type",C39),"")</f>
        <v/>
      </c>
      <c r="M35" t="str">
        <f>IF(Table2[[#This Row],[date_to_pivot]]&lt;&gt;"",C39,"")</f>
        <v/>
      </c>
      <c r="N35" t="str">
        <f>IF(Table2[[#This Row],[date_to_pivot]]&lt;&gt;"",Table2[[#This Row],[Appoggio]],"")</f>
        <v/>
      </c>
      <c r="O35" t="str">
        <f>IF(Table2[[#This Row],[date_to_pivot]]&lt;&gt;"",C38,"")</f>
        <v/>
      </c>
      <c r="P35" t="str">
        <f>IF(Table2[[#This Row],[date_to_pivot]]&lt;&gt;"",C36,"")</f>
        <v/>
      </c>
      <c r="S35" s="4" t="s">
        <v>873</v>
      </c>
    </row>
    <row r="36" spans="2:26" x14ac:dyDescent="0.2">
      <c r="B36" t="s">
        <v>28</v>
      </c>
      <c r="C36" t="str" cm="1">
        <f t="array" ref="C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6" t="str">
        <f>IF(ISNUMBER(SEARCH("start_date_local",Table2[[#This Row],[JSON]])),MID(Table2[[#This Row],[JSON]],SEARCH("start_date_local",Table2[[#This Row],[JSON]])+LEN("start_date_local")+4,10), "")</f>
        <v/>
      </c>
      <c r="E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" s="5" t="str">
        <f>IF(Table2[[#This Row],[moving_time]]&lt;&gt;"",FLOOR((Table2[[#This Row],[moving_time]]-(60*60*Table2[[#This Row],[Appoggio_ore]]))-(60*Table2[[#This Row],[Appoggio_ minuti]]),1),"")</f>
        <v/>
      </c>
      <c r="I36" s="5" t="str">
        <f>IF(Table2[[#This Row],[moving_time]]&lt;&gt;"",FLOOR((Table2[[#This Row],[moving_time]]-(60*60*Table2[[#This Row],[Appoggio_ore]]))/60,1),"")</f>
        <v/>
      </c>
      <c r="J36" s="5" t="str">
        <f>IF(Table2[[#This Row],[moving_time]]&lt;&gt;"",FLOOR(Table2[[#This Row],[moving_time]]/(60*60),1),"")</f>
        <v/>
      </c>
      <c r="K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" t="str">
        <f>IF(AND(Table2[[#This Row],[Appoggio]]&lt;&gt;"",C46&lt;&gt;""),_xlfn.CONCAT("date",C46,"moving_time",C37,"distance",Table2[[#This Row],[Appoggio]],"elevation",C39,"type",C40),"")</f>
        <v/>
      </c>
      <c r="M36" t="str">
        <f>IF(Table2[[#This Row],[date_to_pivot]]&lt;&gt;"",C40,"")</f>
        <v/>
      </c>
      <c r="N36" t="str">
        <f>IF(Table2[[#This Row],[date_to_pivot]]&lt;&gt;"",Table2[[#This Row],[Appoggio]],"")</f>
        <v/>
      </c>
      <c r="O36" t="str">
        <f>IF(Table2[[#This Row],[date_to_pivot]]&lt;&gt;"",C39,"")</f>
        <v/>
      </c>
      <c r="P36" t="str">
        <f>IF(Table2[[#This Row],[date_to_pivot]]&lt;&gt;"",C37,"")</f>
        <v/>
      </c>
      <c r="V36" t="str">
        <f t="shared" si="0"/>
        <v/>
      </c>
    </row>
    <row r="37" spans="2:26" x14ac:dyDescent="0.2">
      <c r="B37" t="s">
        <v>29</v>
      </c>
      <c r="C37" t="str" cm="1">
        <f t="array" ref="C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7" t="str">
        <f>IF(ISNUMBER(SEARCH("start_date_local",Table2[[#This Row],[JSON]])),MID(Table2[[#This Row],[JSON]],SEARCH("start_date_local",Table2[[#This Row],[JSON]])+LEN("start_date_local")+4,10), "")</f>
        <v/>
      </c>
      <c r="E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" s="5" t="str">
        <f>IF(Table2[[#This Row],[moving_time]]&lt;&gt;"",FLOOR((Table2[[#This Row],[moving_time]]-(60*60*Table2[[#This Row],[Appoggio_ore]]))-(60*Table2[[#This Row],[Appoggio_ minuti]]),1),"")</f>
        <v/>
      </c>
      <c r="I37" s="5" t="str">
        <f>IF(Table2[[#This Row],[moving_time]]&lt;&gt;"",FLOOR((Table2[[#This Row],[moving_time]]-(60*60*Table2[[#This Row],[Appoggio_ore]]))/60,1),"")</f>
        <v/>
      </c>
      <c r="J37" s="5" t="str">
        <f>IF(Table2[[#This Row],[moving_time]]&lt;&gt;"",FLOOR(Table2[[#This Row],[moving_time]]/(60*60),1),"")</f>
        <v/>
      </c>
      <c r="K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" t="str">
        <f>IF(AND(Table2[[#This Row],[Appoggio]]&lt;&gt;"",C47&lt;&gt;""),_xlfn.CONCAT("date",C47,"moving_time",C38,"distance",Table2[[#This Row],[Appoggio]],"elevation",C40,"type",C41),"")</f>
        <v/>
      </c>
      <c r="M37" t="str">
        <f>IF(Table2[[#This Row],[date_to_pivot]]&lt;&gt;"",C41,"")</f>
        <v/>
      </c>
      <c r="N37" t="str">
        <f>IF(Table2[[#This Row],[date_to_pivot]]&lt;&gt;"",Table2[[#This Row],[Appoggio]],"")</f>
        <v/>
      </c>
      <c r="O37" t="str">
        <f>IF(Table2[[#This Row],[date_to_pivot]]&lt;&gt;"",C40,"")</f>
        <v/>
      </c>
      <c r="P37" t="str">
        <f>IF(Table2[[#This Row],[date_to_pivot]]&lt;&gt;"",C38,"")</f>
        <v/>
      </c>
    </row>
    <row r="38" spans="2:26" x14ac:dyDescent="0.2">
      <c r="B38" t="s">
        <v>30</v>
      </c>
      <c r="C38" t="str" cm="1">
        <f t="array" ref="C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8" t="str">
        <f>IF(ISNUMBER(SEARCH("start_date_local",Table2[[#This Row],[JSON]])),MID(Table2[[#This Row],[JSON]],SEARCH("start_date_local",Table2[[#This Row],[JSON]])+LEN("start_date_local")+4,10), "")</f>
        <v/>
      </c>
      <c r="E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" s="5" t="str">
        <f>IF(Table2[[#This Row],[moving_time]]&lt;&gt;"",FLOOR((Table2[[#This Row],[moving_time]]-(60*60*Table2[[#This Row],[Appoggio_ore]]))-(60*Table2[[#This Row],[Appoggio_ minuti]]),1),"")</f>
        <v/>
      </c>
      <c r="I38" s="5" t="str">
        <f>IF(Table2[[#This Row],[moving_time]]&lt;&gt;"",FLOOR((Table2[[#This Row],[moving_time]]-(60*60*Table2[[#This Row],[Appoggio_ore]]))/60,1),"")</f>
        <v/>
      </c>
      <c r="J38" s="5" t="str">
        <f>IF(Table2[[#This Row],[moving_time]]&lt;&gt;"",FLOOR(Table2[[#This Row],[moving_time]]/(60*60),1),"")</f>
        <v/>
      </c>
      <c r="K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" t="str">
        <f>IF(AND(Table2[[#This Row],[Appoggio]]&lt;&gt;"",C48&lt;&gt;""),_xlfn.CONCAT("date",C48,"moving_time",C39,"distance",Table2[[#This Row],[Appoggio]],"elevation",C41,"type",C42),"")</f>
        <v/>
      </c>
      <c r="M38" t="str">
        <f>IF(Table2[[#This Row],[date_to_pivot]]&lt;&gt;"",C42,"")</f>
        <v/>
      </c>
      <c r="N38" t="str">
        <f>IF(Table2[[#This Row],[date_to_pivot]]&lt;&gt;"",Table2[[#This Row],[Appoggio]],"")</f>
        <v/>
      </c>
      <c r="O38" t="str">
        <f>IF(Table2[[#This Row],[date_to_pivot]]&lt;&gt;"",C41,"")</f>
        <v/>
      </c>
      <c r="P38" t="str">
        <f>IF(Table2[[#This Row],[date_to_pivot]]&lt;&gt;"",C39,"")</f>
        <v/>
      </c>
    </row>
    <row r="39" spans="2:26" x14ac:dyDescent="0.2">
      <c r="B39" t="s">
        <v>31</v>
      </c>
      <c r="C39" t="str" cm="1">
        <f t="array" ref="C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9" t="str">
        <f>IF(ISNUMBER(SEARCH("start_date_local",Table2[[#This Row],[JSON]])),MID(Table2[[#This Row],[JSON]],SEARCH("start_date_local",Table2[[#This Row],[JSON]])+LEN("start_date_local")+4,10), "")</f>
        <v/>
      </c>
      <c r="E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" s="5" t="str">
        <f>IF(Table2[[#This Row],[moving_time]]&lt;&gt;"",FLOOR((Table2[[#This Row],[moving_time]]-(60*60*Table2[[#This Row],[Appoggio_ore]]))-(60*Table2[[#This Row],[Appoggio_ minuti]]),1),"")</f>
        <v/>
      </c>
      <c r="I39" s="5" t="str">
        <f>IF(Table2[[#This Row],[moving_time]]&lt;&gt;"",FLOOR((Table2[[#This Row],[moving_time]]-(60*60*Table2[[#This Row],[Appoggio_ore]]))/60,1),"")</f>
        <v/>
      </c>
      <c r="J39" s="5" t="str">
        <f>IF(Table2[[#This Row],[moving_time]]&lt;&gt;"",FLOOR(Table2[[#This Row],[moving_time]]/(60*60),1),"")</f>
        <v/>
      </c>
      <c r="K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" t="str">
        <f>IF(AND(Table2[[#This Row],[Appoggio]]&lt;&gt;"",C49&lt;&gt;""),_xlfn.CONCAT("date",C49,"moving_time",C40,"distance",Table2[[#This Row],[Appoggio]],"elevation",C42,"type",C43),"")</f>
        <v/>
      </c>
      <c r="M39" t="str">
        <f>IF(Table2[[#This Row],[date_to_pivot]]&lt;&gt;"",C43,"")</f>
        <v/>
      </c>
      <c r="N39" t="str">
        <f>IF(Table2[[#This Row],[date_to_pivot]]&lt;&gt;"",Table2[[#This Row],[Appoggio]],"")</f>
        <v/>
      </c>
      <c r="O39" t="str">
        <f>IF(Table2[[#This Row],[date_to_pivot]]&lt;&gt;"",C42,"")</f>
        <v/>
      </c>
      <c r="P39" t="str">
        <f>IF(Table2[[#This Row],[date_to_pivot]]&lt;&gt;"",C40,"")</f>
        <v/>
      </c>
    </row>
    <row r="40" spans="2:26" x14ac:dyDescent="0.2">
      <c r="B40" t="s">
        <v>32</v>
      </c>
      <c r="C40" t="str" cm="1">
        <f t="array" ref="C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0" t="str">
        <f>IF(ISNUMBER(SEARCH("start_date_local",Table2[[#This Row],[JSON]])),MID(Table2[[#This Row],[JSON]],SEARCH("start_date_local",Table2[[#This Row],[JSON]])+LEN("start_date_local")+4,10), "")</f>
        <v/>
      </c>
      <c r="E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" s="5" t="str">
        <f>IF(Table2[[#This Row],[moving_time]]&lt;&gt;"",FLOOR((Table2[[#This Row],[moving_time]]-(60*60*Table2[[#This Row],[Appoggio_ore]]))-(60*Table2[[#This Row],[Appoggio_ minuti]]),1),"")</f>
        <v/>
      </c>
      <c r="I40" s="5" t="str">
        <f>IF(Table2[[#This Row],[moving_time]]&lt;&gt;"",FLOOR((Table2[[#This Row],[moving_time]]-(60*60*Table2[[#This Row],[Appoggio_ore]]))/60,1),"")</f>
        <v/>
      </c>
      <c r="J40" s="5" t="str">
        <f>IF(Table2[[#This Row],[moving_time]]&lt;&gt;"",FLOOR(Table2[[#This Row],[moving_time]]/(60*60),1),"")</f>
        <v/>
      </c>
      <c r="K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" t="str">
        <f>IF(AND(Table2[[#This Row],[Appoggio]]&lt;&gt;"",C50&lt;&gt;""),_xlfn.CONCAT("date",C50,"moving_time",C41,"distance",Table2[[#This Row],[Appoggio]],"elevation",C43,"type",C44),"")</f>
        <v/>
      </c>
      <c r="M40" t="str">
        <f>IF(Table2[[#This Row],[date_to_pivot]]&lt;&gt;"",C44,"")</f>
        <v/>
      </c>
      <c r="N40" t="str">
        <f>IF(Table2[[#This Row],[date_to_pivot]]&lt;&gt;"",Table2[[#This Row],[Appoggio]],"")</f>
        <v/>
      </c>
      <c r="O40" t="str">
        <f>IF(Table2[[#This Row],[date_to_pivot]]&lt;&gt;"",C43,"")</f>
        <v/>
      </c>
      <c r="P40" t="str">
        <f>IF(Table2[[#This Row],[date_to_pivot]]&lt;&gt;"",C41,"")</f>
        <v/>
      </c>
    </row>
    <row r="41" spans="2:26" x14ac:dyDescent="0.2">
      <c r="B41" t="s">
        <v>33</v>
      </c>
      <c r="C41" t="str" cm="1">
        <f t="array" ref="C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1" t="str">
        <f>IF(ISNUMBER(SEARCH("start_date_local",Table2[[#This Row],[JSON]])),MID(Table2[[#This Row],[JSON]],SEARCH("start_date_local",Table2[[#This Row],[JSON]])+LEN("start_date_local")+4,10), "")</f>
        <v/>
      </c>
      <c r="E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" s="5" t="str">
        <f>IF(Table2[[#This Row],[moving_time]]&lt;&gt;"",FLOOR((Table2[[#This Row],[moving_time]]-(60*60*Table2[[#This Row],[Appoggio_ore]]))-(60*Table2[[#This Row],[Appoggio_ minuti]]),1),"")</f>
        <v/>
      </c>
      <c r="I41" s="5" t="str">
        <f>IF(Table2[[#This Row],[moving_time]]&lt;&gt;"",FLOOR((Table2[[#This Row],[moving_time]]-(60*60*Table2[[#This Row],[Appoggio_ore]]))/60,1),"")</f>
        <v/>
      </c>
      <c r="J41" s="5" t="str">
        <f>IF(Table2[[#This Row],[moving_time]]&lt;&gt;"",FLOOR(Table2[[#This Row],[moving_time]]/(60*60),1),"")</f>
        <v/>
      </c>
      <c r="K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" t="str">
        <f>IF(AND(Table2[[#This Row],[Appoggio]]&lt;&gt;"",C51&lt;&gt;""),_xlfn.CONCAT("date",C51,"moving_time",C42,"distance",Table2[[#This Row],[Appoggio]],"elevation",C44,"type",C45),"")</f>
        <v/>
      </c>
      <c r="M41" t="str">
        <f>IF(Table2[[#This Row],[date_to_pivot]]&lt;&gt;"",C45,"")</f>
        <v/>
      </c>
      <c r="N41" t="str">
        <f>IF(Table2[[#This Row],[date_to_pivot]]&lt;&gt;"",Table2[[#This Row],[Appoggio]],"")</f>
        <v/>
      </c>
      <c r="O41" t="str">
        <f>IF(Table2[[#This Row],[date_to_pivot]]&lt;&gt;"",C44,"")</f>
        <v/>
      </c>
      <c r="P41" t="str">
        <f>IF(Table2[[#This Row],[date_to_pivot]]&lt;&gt;"",C42,"")</f>
        <v/>
      </c>
    </row>
    <row r="42" spans="2:26" x14ac:dyDescent="0.2">
      <c r="B42" t="s">
        <v>34</v>
      </c>
      <c r="C42" t="str" cm="1">
        <f t="array" ref="C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2" t="str">
        <f>IF(ISNUMBER(SEARCH("start_date_local",Table2[[#This Row],[JSON]])),MID(Table2[[#This Row],[JSON]],SEARCH("start_date_local",Table2[[#This Row],[JSON]])+LEN("start_date_local")+4,10), "")</f>
        <v/>
      </c>
      <c r="E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" s="5" t="str">
        <f>IF(Table2[[#This Row],[moving_time]]&lt;&gt;"",FLOOR((Table2[[#This Row],[moving_time]]-(60*60*Table2[[#This Row],[Appoggio_ore]]))-(60*Table2[[#This Row],[Appoggio_ minuti]]),1),"")</f>
        <v/>
      </c>
      <c r="I42" s="5" t="str">
        <f>IF(Table2[[#This Row],[moving_time]]&lt;&gt;"",FLOOR((Table2[[#This Row],[moving_time]]-(60*60*Table2[[#This Row],[Appoggio_ore]]))/60,1),"")</f>
        <v/>
      </c>
      <c r="J42" s="5" t="str">
        <f>IF(Table2[[#This Row],[moving_time]]&lt;&gt;"",FLOOR(Table2[[#This Row],[moving_time]]/(60*60),1),"")</f>
        <v/>
      </c>
      <c r="K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" t="str">
        <f>IF(AND(Table2[[#This Row],[Appoggio]]&lt;&gt;"",C52&lt;&gt;""),_xlfn.CONCAT("date",C52,"moving_time",C43,"distance",Table2[[#This Row],[Appoggio]],"elevation",C45,"type",C46),"")</f>
        <v/>
      </c>
      <c r="M42" t="str">
        <f>IF(Table2[[#This Row],[date_to_pivot]]&lt;&gt;"",C46,"")</f>
        <v/>
      </c>
      <c r="N42" t="str">
        <f>IF(Table2[[#This Row],[date_to_pivot]]&lt;&gt;"",Table2[[#This Row],[Appoggio]],"")</f>
        <v/>
      </c>
      <c r="O42" t="str">
        <f>IF(Table2[[#This Row],[date_to_pivot]]&lt;&gt;"",C45,"")</f>
        <v/>
      </c>
      <c r="P42" t="str">
        <f>IF(Table2[[#This Row],[date_to_pivot]]&lt;&gt;"",C43,"")</f>
        <v/>
      </c>
    </row>
    <row r="43" spans="2:26" x14ac:dyDescent="0.2">
      <c r="B43" t="s">
        <v>35</v>
      </c>
      <c r="C43" t="str" cm="1">
        <f t="array" ref="C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3" t="str">
        <f>IF(ISNUMBER(SEARCH("start_date_local",Table2[[#This Row],[JSON]])),MID(Table2[[#This Row],[JSON]],SEARCH("start_date_local",Table2[[#This Row],[JSON]])+LEN("start_date_local")+4,10), "")</f>
        <v/>
      </c>
      <c r="E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" s="5" t="str">
        <f>IF(Table2[[#This Row],[moving_time]]&lt;&gt;"",FLOOR((Table2[[#This Row],[moving_time]]-(60*60*Table2[[#This Row],[Appoggio_ore]]))-(60*Table2[[#This Row],[Appoggio_ minuti]]),1),"")</f>
        <v/>
      </c>
      <c r="I43" s="5" t="str">
        <f>IF(Table2[[#This Row],[moving_time]]&lt;&gt;"",FLOOR((Table2[[#This Row],[moving_time]]-(60*60*Table2[[#This Row],[Appoggio_ore]]))/60,1),"")</f>
        <v/>
      </c>
      <c r="J43" s="5" t="str">
        <f>IF(Table2[[#This Row],[moving_time]]&lt;&gt;"",FLOOR(Table2[[#This Row],[moving_time]]/(60*60),1),"")</f>
        <v/>
      </c>
      <c r="K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" t="str">
        <f>IF(AND(Table2[[#This Row],[Appoggio]]&lt;&gt;"",C53&lt;&gt;""),_xlfn.CONCAT("date",C53,"moving_time",C44,"distance",Table2[[#This Row],[Appoggio]],"elevation",C46,"type",C47),"")</f>
        <v/>
      </c>
      <c r="M43" t="str">
        <f>IF(Table2[[#This Row],[date_to_pivot]]&lt;&gt;"",C47,"")</f>
        <v/>
      </c>
      <c r="N43" t="str">
        <f>IF(Table2[[#This Row],[date_to_pivot]]&lt;&gt;"",Table2[[#This Row],[Appoggio]],"")</f>
        <v/>
      </c>
      <c r="O43" t="str">
        <f>IF(Table2[[#This Row],[date_to_pivot]]&lt;&gt;"",C46,"")</f>
        <v/>
      </c>
      <c r="P43" t="str">
        <f>IF(Table2[[#This Row],[date_to_pivot]]&lt;&gt;"",C44,"")</f>
        <v/>
      </c>
    </row>
    <row r="44" spans="2:26" x14ac:dyDescent="0.2">
      <c r="B44" t="s">
        <v>36</v>
      </c>
      <c r="C44" t="str" cm="1">
        <f t="array" ref="C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4" t="str">
        <f>IF(ISNUMBER(SEARCH("start_date_local",Table2[[#This Row],[JSON]])),MID(Table2[[#This Row],[JSON]],SEARCH("start_date_local",Table2[[#This Row],[JSON]])+LEN("start_date_local")+4,10), "")</f>
        <v/>
      </c>
      <c r="E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" s="5" t="str">
        <f>IF(Table2[[#This Row],[moving_time]]&lt;&gt;"",FLOOR((Table2[[#This Row],[moving_time]]-(60*60*Table2[[#This Row],[Appoggio_ore]]))-(60*Table2[[#This Row],[Appoggio_ minuti]]),1),"")</f>
        <v/>
      </c>
      <c r="I44" s="5" t="str">
        <f>IF(Table2[[#This Row],[moving_time]]&lt;&gt;"",FLOOR((Table2[[#This Row],[moving_time]]-(60*60*Table2[[#This Row],[Appoggio_ore]]))/60,1),"")</f>
        <v/>
      </c>
      <c r="J44" s="5" t="str">
        <f>IF(Table2[[#This Row],[moving_time]]&lt;&gt;"",FLOOR(Table2[[#This Row],[moving_time]]/(60*60),1),"")</f>
        <v/>
      </c>
      <c r="K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" t="str">
        <f>IF(AND(Table2[[#This Row],[Appoggio]]&lt;&gt;"",C54&lt;&gt;""),_xlfn.CONCAT("date",C54,"moving_time",C45,"distance",Table2[[#This Row],[Appoggio]],"elevation",C47,"type",C48),"")</f>
        <v/>
      </c>
      <c r="M44" t="str">
        <f>IF(Table2[[#This Row],[date_to_pivot]]&lt;&gt;"",C48,"")</f>
        <v/>
      </c>
      <c r="N44" t="str">
        <f>IF(Table2[[#This Row],[date_to_pivot]]&lt;&gt;"",Table2[[#This Row],[Appoggio]],"")</f>
        <v/>
      </c>
      <c r="O44" t="str">
        <f>IF(Table2[[#This Row],[date_to_pivot]]&lt;&gt;"",C47,"")</f>
        <v/>
      </c>
      <c r="P44" t="str">
        <f>IF(Table2[[#This Row],[date_to_pivot]]&lt;&gt;"",C45,"")</f>
        <v/>
      </c>
    </row>
    <row r="45" spans="2:26" x14ac:dyDescent="0.2">
      <c r="B45" t="s">
        <v>37</v>
      </c>
      <c r="C45" t="str" cm="1">
        <f t="array" ref="C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5" t="str">
        <f>IF(ISNUMBER(SEARCH("start_date_local",Table2[[#This Row],[JSON]])),MID(Table2[[#This Row],[JSON]],SEARCH("start_date_local",Table2[[#This Row],[JSON]])+LEN("start_date_local")+4,10), "")</f>
        <v/>
      </c>
      <c r="E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" s="5" t="str">
        <f>IF(Table2[[#This Row],[moving_time]]&lt;&gt;"",FLOOR((Table2[[#This Row],[moving_time]]-(60*60*Table2[[#This Row],[Appoggio_ore]]))-(60*Table2[[#This Row],[Appoggio_ minuti]]),1),"")</f>
        <v/>
      </c>
      <c r="I45" s="5" t="str">
        <f>IF(Table2[[#This Row],[moving_time]]&lt;&gt;"",FLOOR((Table2[[#This Row],[moving_time]]-(60*60*Table2[[#This Row],[Appoggio_ore]]))/60,1),"")</f>
        <v/>
      </c>
      <c r="J45" s="5" t="str">
        <f>IF(Table2[[#This Row],[moving_time]]&lt;&gt;"",FLOOR(Table2[[#This Row],[moving_time]]/(60*60),1),"")</f>
        <v/>
      </c>
      <c r="K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" t="str">
        <f>IF(AND(Table2[[#This Row],[Appoggio]]&lt;&gt;"",C55&lt;&gt;""),_xlfn.CONCAT("date",C55,"moving_time",C46,"distance",Table2[[#This Row],[Appoggio]],"elevation",C48,"type",C49),"")</f>
        <v/>
      </c>
      <c r="M45" t="str">
        <f>IF(Table2[[#This Row],[date_to_pivot]]&lt;&gt;"",C49,"")</f>
        <v/>
      </c>
      <c r="N45" t="str">
        <f>IF(Table2[[#This Row],[date_to_pivot]]&lt;&gt;"",Table2[[#This Row],[Appoggio]],"")</f>
        <v/>
      </c>
      <c r="O45" t="str">
        <f>IF(Table2[[#This Row],[date_to_pivot]]&lt;&gt;"",C48,"")</f>
        <v/>
      </c>
      <c r="P45" t="str">
        <f>IF(Table2[[#This Row],[date_to_pivot]]&lt;&gt;"",C46,"")</f>
        <v/>
      </c>
    </row>
    <row r="46" spans="2:26" x14ac:dyDescent="0.2">
      <c r="B46" t="s">
        <v>6</v>
      </c>
      <c r="C46" t="str" cm="1">
        <f t="array" ref="C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6" t="str">
        <f>IF(ISNUMBER(SEARCH("start_date_local",Table2[[#This Row],[JSON]])),MID(Table2[[#This Row],[JSON]],SEARCH("start_date_local",Table2[[#This Row],[JSON]])+LEN("start_date_local")+4,10), "")</f>
        <v/>
      </c>
      <c r="E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" s="5" t="str">
        <f>IF(Table2[[#This Row],[moving_time]]&lt;&gt;"",FLOOR((Table2[[#This Row],[moving_time]]-(60*60*Table2[[#This Row],[Appoggio_ore]]))-(60*Table2[[#This Row],[Appoggio_ minuti]]),1),"")</f>
        <v/>
      </c>
      <c r="I46" s="5" t="str">
        <f>IF(Table2[[#This Row],[moving_time]]&lt;&gt;"",FLOOR((Table2[[#This Row],[moving_time]]-(60*60*Table2[[#This Row],[Appoggio_ore]]))/60,1),"")</f>
        <v/>
      </c>
      <c r="J46" s="5" t="str">
        <f>IF(Table2[[#This Row],[moving_time]]&lt;&gt;"",FLOOR(Table2[[#This Row],[moving_time]]/(60*60),1),"")</f>
        <v/>
      </c>
      <c r="K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" t="str">
        <f>IF(AND(Table2[[#This Row],[Appoggio]]&lt;&gt;"",C56&lt;&gt;""),_xlfn.CONCAT("date",C56,"moving_time",C47,"distance",Table2[[#This Row],[Appoggio]],"elevation",C49,"type",C50),"")</f>
        <v/>
      </c>
      <c r="M46" t="str">
        <f>IF(Table2[[#This Row],[date_to_pivot]]&lt;&gt;"",C50,"")</f>
        <v/>
      </c>
      <c r="N46" t="str">
        <f>IF(Table2[[#This Row],[date_to_pivot]]&lt;&gt;"",Table2[[#This Row],[Appoggio]],"")</f>
        <v/>
      </c>
      <c r="O46" t="str">
        <f>IF(Table2[[#This Row],[date_to_pivot]]&lt;&gt;"",C49,"")</f>
        <v/>
      </c>
      <c r="P46" t="str">
        <f>IF(Table2[[#This Row],[date_to_pivot]]&lt;&gt;"",C47,"")</f>
        <v/>
      </c>
    </row>
    <row r="47" spans="2:26" x14ac:dyDescent="0.2">
      <c r="B47" t="s">
        <v>38</v>
      </c>
      <c r="C47" t="str" cm="1">
        <f t="array" ref="C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7" t="str">
        <f>IF(ISNUMBER(SEARCH("start_date_local",Table2[[#This Row],[JSON]])),MID(Table2[[#This Row],[JSON]],SEARCH("start_date_local",Table2[[#This Row],[JSON]])+LEN("start_date_local")+4,10), "")</f>
        <v/>
      </c>
      <c r="E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" s="5" t="str">
        <f>IF(Table2[[#This Row],[moving_time]]&lt;&gt;"",FLOOR((Table2[[#This Row],[moving_time]]-(60*60*Table2[[#This Row],[Appoggio_ore]]))-(60*Table2[[#This Row],[Appoggio_ minuti]]),1),"")</f>
        <v/>
      </c>
      <c r="I47" s="5" t="str">
        <f>IF(Table2[[#This Row],[moving_time]]&lt;&gt;"",FLOOR((Table2[[#This Row],[moving_time]]-(60*60*Table2[[#This Row],[Appoggio_ore]]))/60,1),"")</f>
        <v/>
      </c>
      <c r="J47" s="5" t="str">
        <f>IF(Table2[[#This Row],[moving_time]]&lt;&gt;"",FLOOR(Table2[[#This Row],[moving_time]]/(60*60),1),"")</f>
        <v/>
      </c>
      <c r="K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" t="str">
        <f>IF(AND(Table2[[#This Row],[Appoggio]]&lt;&gt;"",C57&lt;&gt;""),_xlfn.CONCAT("date",C57,"moving_time",C48,"distance",Table2[[#This Row],[Appoggio]],"elevation",C50,"type",C51),"")</f>
        <v/>
      </c>
      <c r="M47" t="str">
        <f>IF(Table2[[#This Row],[date_to_pivot]]&lt;&gt;"",C51,"")</f>
        <v/>
      </c>
      <c r="N47" t="str">
        <f>IF(Table2[[#This Row],[date_to_pivot]]&lt;&gt;"",Table2[[#This Row],[Appoggio]],"")</f>
        <v/>
      </c>
      <c r="O47" t="str">
        <f>IF(Table2[[#This Row],[date_to_pivot]]&lt;&gt;"",C50,"")</f>
        <v/>
      </c>
      <c r="P47" t="str">
        <f>IF(Table2[[#This Row],[date_to_pivot]]&lt;&gt;"",C48,"")</f>
        <v/>
      </c>
    </row>
    <row r="48" spans="2:26" x14ac:dyDescent="0.2">
      <c r="B48" t="s">
        <v>39</v>
      </c>
      <c r="C48" t="str" cm="1">
        <f t="array" ref="C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8" t="str">
        <f>IF(ISNUMBER(SEARCH("start_date_local",Table2[[#This Row],[JSON]])),MID(Table2[[#This Row],[JSON]],SEARCH("start_date_local",Table2[[#This Row],[JSON]])+LEN("start_date_local")+4,10), "")</f>
        <v/>
      </c>
      <c r="E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" s="5" t="str">
        <f>IF(Table2[[#This Row],[moving_time]]&lt;&gt;"",FLOOR((Table2[[#This Row],[moving_time]]-(60*60*Table2[[#This Row],[Appoggio_ore]]))-(60*Table2[[#This Row],[Appoggio_ minuti]]),1),"")</f>
        <v/>
      </c>
      <c r="I48" s="5" t="str">
        <f>IF(Table2[[#This Row],[moving_time]]&lt;&gt;"",FLOOR((Table2[[#This Row],[moving_time]]-(60*60*Table2[[#This Row],[Appoggio_ore]]))/60,1),"")</f>
        <v/>
      </c>
      <c r="J48" s="5" t="str">
        <f>IF(Table2[[#This Row],[moving_time]]&lt;&gt;"",FLOOR(Table2[[#This Row],[moving_time]]/(60*60),1),"")</f>
        <v/>
      </c>
      <c r="K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" t="str">
        <f>IF(AND(Table2[[#This Row],[Appoggio]]&lt;&gt;"",C58&lt;&gt;""),_xlfn.CONCAT("date",C58,"moving_time",C49,"distance",Table2[[#This Row],[Appoggio]],"elevation",C51,"type",C52),"")</f>
        <v/>
      </c>
      <c r="M48" t="str">
        <f>IF(Table2[[#This Row],[date_to_pivot]]&lt;&gt;"",C52,"")</f>
        <v/>
      </c>
      <c r="N48" t="str">
        <f>IF(Table2[[#This Row],[date_to_pivot]]&lt;&gt;"",Table2[[#This Row],[Appoggio]],"")</f>
        <v/>
      </c>
      <c r="O48" t="str">
        <f>IF(Table2[[#This Row],[date_to_pivot]]&lt;&gt;"",C51,"")</f>
        <v/>
      </c>
      <c r="P48" t="str">
        <f>IF(Table2[[#This Row],[date_to_pivot]]&lt;&gt;"",C49,"")</f>
        <v/>
      </c>
    </row>
    <row r="49" spans="2:16" x14ac:dyDescent="0.2">
      <c r="B49" t="s">
        <v>40</v>
      </c>
      <c r="C49" t="str" cm="1">
        <f t="array" ref="C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9" t="str">
        <f>IF(ISNUMBER(SEARCH("start_date_local",Table2[[#This Row],[JSON]])),MID(Table2[[#This Row],[JSON]],SEARCH("start_date_local",Table2[[#This Row],[JSON]])+LEN("start_date_local")+4,10), "")</f>
        <v/>
      </c>
      <c r="E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" s="5" t="str">
        <f>IF(Table2[[#This Row],[moving_time]]&lt;&gt;"",FLOOR((Table2[[#This Row],[moving_time]]-(60*60*Table2[[#This Row],[Appoggio_ore]]))-(60*Table2[[#This Row],[Appoggio_ minuti]]),1),"")</f>
        <v/>
      </c>
      <c r="I49" s="5" t="str">
        <f>IF(Table2[[#This Row],[moving_time]]&lt;&gt;"",FLOOR((Table2[[#This Row],[moving_time]]-(60*60*Table2[[#This Row],[Appoggio_ore]]))/60,1),"")</f>
        <v/>
      </c>
      <c r="J49" s="5" t="str">
        <f>IF(Table2[[#This Row],[moving_time]]&lt;&gt;"",FLOOR(Table2[[#This Row],[moving_time]]/(60*60),1),"")</f>
        <v/>
      </c>
      <c r="K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" t="str">
        <f>IF(AND(Table2[[#This Row],[Appoggio]]&lt;&gt;"",C59&lt;&gt;""),_xlfn.CONCAT("date",C59,"moving_time",C50,"distance",Table2[[#This Row],[Appoggio]],"elevation",C52,"type",C53),"")</f>
        <v/>
      </c>
      <c r="M49" t="str">
        <f>IF(Table2[[#This Row],[date_to_pivot]]&lt;&gt;"",C53,"")</f>
        <v/>
      </c>
      <c r="N49" t="str">
        <f>IF(Table2[[#This Row],[date_to_pivot]]&lt;&gt;"",Table2[[#This Row],[Appoggio]],"")</f>
        <v/>
      </c>
      <c r="O49" t="str">
        <f>IF(Table2[[#This Row],[date_to_pivot]]&lt;&gt;"",C52,"")</f>
        <v/>
      </c>
      <c r="P49" t="str">
        <f>IF(Table2[[#This Row],[date_to_pivot]]&lt;&gt;"",C50,"")</f>
        <v/>
      </c>
    </row>
    <row r="50" spans="2:16" x14ac:dyDescent="0.2">
      <c r="B50" t="s">
        <v>41</v>
      </c>
      <c r="C50" t="str" cm="1">
        <f t="array" ref="C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0" t="str">
        <f>IF(ISNUMBER(SEARCH("start_date_local",Table2[[#This Row],[JSON]])),MID(Table2[[#This Row],[JSON]],SEARCH("start_date_local",Table2[[#This Row],[JSON]])+LEN("start_date_local")+4,10), "")</f>
        <v/>
      </c>
      <c r="E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" s="5" t="str">
        <f>IF(Table2[[#This Row],[moving_time]]&lt;&gt;"",FLOOR((Table2[[#This Row],[moving_time]]-(60*60*Table2[[#This Row],[Appoggio_ore]]))-(60*Table2[[#This Row],[Appoggio_ minuti]]),1),"")</f>
        <v/>
      </c>
      <c r="I50" s="5" t="str">
        <f>IF(Table2[[#This Row],[moving_time]]&lt;&gt;"",FLOOR((Table2[[#This Row],[moving_time]]-(60*60*Table2[[#This Row],[Appoggio_ore]]))/60,1),"")</f>
        <v/>
      </c>
      <c r="J50" s="5" t="str">
        <f>IF(Table2[[#This Row],[moving_time]]&lt;&gt;"",FLOOR(Table2[[#This Row],[moving_time]]/(60*60),1),"")</f>
        <v/>
      </c>
      <c r="K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" t="str">
        <f>IF(AND(Table2[[#This Row],[Appoggio]]&lt;&gt;"",C60&lt;&gt;""),_xlfn.CONCAT("date",C60,"moving_time",C51,"distance",Table2[[#This Row],[Appoggio]],"elevation",C53,"type",C54),"")</f>
        <v/>
      </c>
      <c r="M50" t="str">
        <f>IF(Table2[[#This Row],[date_to_pivot]]&lt;&gt;"",C54,"")</f>
        <v/>
      </c>
      <c r="N50" t="str">
        <f>IF(Table2[[#This Row],[date_to_pivot]]&lt;&gt;"",Table2[[#This Row],[Appoggio]],"")</f>
        <v/>
      </c>
      <c r="O50" t="str">
        <f>IF(Table2[[#This Row],[date_to_pivot]]&lt;&gt;"",C53,"")</f>
        <v/>
      </c>
      <c r="P50" t="str">
        <f>IF(Table2[[#This Row],[date_to_pivot]]&lt;&gt;"",C51,"")</f>
        <v/>
      </c>
    </row>
    <row r="51" spans="2:16" x14ac:dyDescent="0.2">
      <c r="B51" t="s">
        <v>42</v>
      </c>
      <c r="C51" t="str" cm="1">
        <f t="array" ref="C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1" t="str">
        <f>IF(ISNUMBER(SEARCH("start_date_local",Table2[[#This Row],[JSON]])),MID(Table2[[#This Row],[JSON]],SEARCH("start_date_local",Table2[[#This Row],[JSON]])+LEN("start_date_local")+4,10), "")</f>
        <v/>
      </c>
      <c r="E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" s="5" t="str">
        <f>IF(Table2[[#This Row],[moving_time]]&lt;&gt;"",FLOOR((Table2[[#This Row],[moving_time]]-(60*60*Table2[[#This Row],[Appoggio_ore]]))-(60*Table2[[#This Row],[Appoggio_ minuti]]),1),"")</f>
        <v/>
      </c>
      <c r="I51" s="5" t="str">
        <f>IF(Table2[[#This Row],[moving_time]]&lt;&gt;"",FLOOR((Table2[[#This Row],[moving_time]]-(60*60*Table2[[#This Row],[Appoggio_ore]]))/60,1),"")</f>
        <v/>
      </c>
      <c r="J51" s="5" t="str">
        <f>IF(Table2[[#This Row],[moving_time]]&lt;&gt;"",FLOOR(Table2[[#This Row],[moving_time]]/(60*60),1),"")</f>
        <v/>
      </c>
      <c r="K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" t="str">
        <f>IF(AND(Table2[[#This Row],[Appoggio]]&lt;&gt;"",C61&lt;&gt;""),_xlfn.CONCAT("date",C61,"moving_time",C52,"distance",Table2[[#This Row],[Appoggio]],"elevation",C54,"type",C55),"")</f>
        <v/>
      </c>
      <c r="M51" t="str">
        <f>IF(Table2[[#This Row],[date_to_pivot]]&lt;&gt;"",C55,"")</f>
        <v/>
      </c>
      <c r="N51" t="str">
        <f>IF(Table2[[#This Row],[date_to_pivot]]&lt;&gt;"",Table2[[#This Row],[Appoggio]],"")</f>
        <v/>
      </c>
      <c r="O51" t="str">
        <f>IF(Table2[[#This Row],[date_to_pivot]]&lt;&gt;"",C54,"")</f>
        <v/>
      </c>
      <c r="P51" t="str">
        <f>IF(Table2[[#This Row],[date_to_pivot]]&lt;&gt;"",C52,"")</f>
        <v/>
      </c>
    </row>
    <row r="52" spans="2:16" x14ac:dyDescent="0.2">
      <c r="B52" t="s">
        <v>43</v>
      </c>
      <c r="C52" t="str" cm="1">
        <f t="array" ref="C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2" t="str">
        <f>IF(ISNUMBER(SEARCH("start_date_local",Table2[[#This Row],[JSON]])),MID(Table2[[#This Row],[JSON]],SEARCH("start_date_local",Table2[[#This Row],[JSON]])+LEN("start_date_local")+4,10), "")</f>
        <v/>
      </c>
      <c r="E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" s="5" t="str">
        <f>IF(Table2[[#This Row],[moving_time]]&lt;&gt;"",FLOOR((Table2[[#This Row],[moving_time]]-(60*60*Table2[[#This Row],[Appoggio_ore]]))-(60*Table2[[#This Row],[Appoggio_ minuti]]),1),"")</f>
        <v/>
      </c>
      <c r="I52" s="5" t="str">
        <f>IF(Table2[[#This Row],[moving_time]]&lt;&gt;"",FLOOR((Table2[[#This Row],[moving_time]]-(60*60*Table2[[#This Row],[Appoggio_ore]]))/60,1),"")</f>
        <v/>
      </c>
      <c r="J52" s="5" t="str">
        <f>IF(Table2[[#This Row],[moving_time]]&lt;&gt;"",FLOOR(Table2[[#This Row],[moving_time]]/(60*60),1),"")</f>
        <v/>
      </c>
      <c r="K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" t="str">
        <f>IF(AND(Table2[[#This Row],[Appoggio]]&lt;&gt;"",C62&lt;&gt;""),_xlfn.CONCAT("date",C62,"moving_time",C53,"distance",Table2[[#This Row],[Appoggio]],"elevation",C55,"type",C56),"")</f>
        <v/>
      </c>
      <c r="M52" t="str">
        <f>IF(Table2[[#This Row],[date_to_pivot]]&lt;&gt;"",C56,"")</f>
        <v/>
      </c>
      <c r="N52" t="str">
        <f>IF(Table2[[#This Row],[date_to_pivot]]&lt;&gt;"",Table2[[#This Row],[Appoggio]],"")</f>
        <v/>
      </c>
      <c r="O52" t="str">
        <f>IF(Table2[[#This Row],[date_to_pivot]]&lt;&gt;"",C55,"")</f>
        <v/>
      </c>
      <c r="P52" t="str">
        <f>IF(Table2[[#This Row],[date_to_pivot]]&lt;&gt;"",C53,"")</f>
        <v/>
      </c>
    </row>
    <row r="53" spans="2:16" x14ac:dyDescent="0.2">
      <c r="B53" t="s">
        <v>44</v>
      </c>
      <c r="C53" t="str" cm="1">
        <f t="array" ref="C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3" t="str">
        <f>IF(ISNUMBER(SEARCH("start_date_local",Table2[[#This Row],[JSON]])),MID(Table2[[#This Row],[JSON]],SEARCH("start_date_local",Table2[[#This Row],[JSON]])+LEN("start_date_local")+4,10), "")</f>
        <v/>
      </c>
      <c r="E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" s="5" t="str">
        <f>IF(Table2[[#This Row],[moving_time]]&lt;&gt;"",FLOOR((Table2[[#This Row],[moving_time]]-(60*60*Table2[[#This Row],[Appoggio_ore]]))-(60*Table2[[#This Row],[Appoggio_ minuti]]),1),"")</f>
        <v/>
      </c>
      <c r="I53" s="5" t="str">
        <f>IF(Table2[[#This Row],[moving_time]]&lt;&gt;"",FLOOR((Table2[[#This Row],[moving_time]]-(60*60*Table2[[#This Row],[Appoggio_ore]]))/60,1),"")</f>
        <v/>
      </c>
      <c r="J53" s="5" t="str">
        <f>IF(Table2[[#This Row],[moving_time]]&lt;&gt;"",FLOOR(Table2[[#This Row],[moving_time]]/(60*60),1),"")</f>
        <v/>
      </c>
      <c r="K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" t="str">
        <f>IF(AND(Table2[[#This Row],[Appoggio]]&lt;&gt;"",C63&lt;&gt;""),_xlfn.CONCAT("date",C63,"moving_time",C54,"distance",Table2[[#This Row],[Appoggio]],"elevation",C56,"type",C57),"")</f>
        <v/>
      </c>
      <c r="M53" t="str">
        <f>IF(Table2[[#This Row],[date_to_pivot]]&lt;&gt;"",C57,"")</f>
        <v/>
      </c>
      <c r="N53" t="str">
        <f>IF(Table2[[#This Row],[date_to_pivot]]&lt;&gt;"",Table2[[#This Row],[Appoggio]],"")</f>
        <v/>
      </c>
      <c r="O53" t="str">
        <f>IF(Table2[[#This Row],[date_to_pivot]]&lt;&gt;"",C56,"")</f>
        <v/>
      </c>
      <c r="P53" t="str">
        <f>IF(Table2[[#This Row],[date_to_pivot]]&lt;&gt;"",C54,"")</f>
        <v/>
      </c>
    </row>
    <row r="54" spans="2:16" x14ac:dyDescent="0.2">
      <c r="B54" t="s">
        <v>45</v>
      </c>
      <c r="C54" t="str" cm="1">
        <f t="array" ref="C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4" t="str">
        <f>IF(ISNUMBER(SEARCH("start_date_local",Table2[[#This Row],[JSON]])),MID(Table2[[#This Row],[JSON]],SEARCH("start_date_local",Table2[[#This Row],[JSON]])+LEN("start_date_local")+4,10), "")</f>
        <v/>
      </c>
      <c r="E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" s="5" t="str">
        <f>IF(Table2[[#This Row],[moving_time]]&lt;&gt;"",FLOOR((Table2[[#This Row],[moving_time]]-(60*60*Table2[[#This Row],[Appoggio_ore]]))-(60*Table2[[#This Row],[Appoggio_ minuti]]),1),"")</f>
        <v/>
      </c>
      <c r="I54" s="5" t="str">
        <f>IF(Table2[[#This Row],[moving_time]]&lt;&gt;"",FLOOR((Table2[[#This Row],[moving_time]]-(60*60*Table2[[#This Row],[Appoggio_ore]]))/60,1),"")</f>
        <v/>
      </c>
      <c r="J54" s="5" t="str">
        <f>IF(Table2[[#This Row],[moving_time]]&lt;&gt;"",FLOOR(Table2[[#This Row],[moving_time]]/(60*60),1),"")</f>
        <v/>
      </c>
      <c r="K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" t="str">
        <f>IF(AND(Table2[[#This Row],[Appoggio]]&lt;&gt;"",C64&lt;&gt;""),_xlfn.CONCAT("date",C64,"moving_time",C55,"distance",Table2[[#This Row],[Appoggio]],"elevation",C57,"type",C58),"")</f>
        <v/>
      </c>
      <c r="M54" t="str">
        <f>IF(Table2[[#This Row],[date_to_pivot]]&lt;&gt;"",C58,"")</f>
        <v/>
      </c>
      <c r="N54" t="str">
        <f>IF(Table2[[#This Row],[date_to_pivot]]&lt;&gt;"",Table2[[#This Row],[Appoggio]],"")</f>
        <v/>
      </c>
      <c r="O54" t="str">
        <f>IF(Table2[[#This Row],[date_to_pivot]]&lt;&gt;"",C57,"")</f>
        <v/>
      </c>
      <c r="P54" t="str">
        <f>IF(Table2[[#This Row],[date_to_pivot]]&lt;&gt;"",C55,"")</f>
        <v/>
      </c>
    </row>
    <row r="55" spans="2:16" x14ac:dyDescent="0.2">
      <c r="B55" t="s">
        <v>46</v>
      </c>
      <c r="C55" t="str" cm="1">
        <f t="array" ref="C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5" t="str">
        <f>IF(ISNUMBER(SEARCH("start_date_local",Table2[[#This Row],[JSON]])),MID(Table2[[#This Row],[JSON]],SEARCH("start_date_local",Table2[[#This Row],[JSON]])+LEN("start_date_local")+4,10), "")</f>
        <v/>
      </c>
      <c r="E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" s="5" t="str">
        <f>IF(Table2[[#This Row],[moving_time]]&lt;&gt;"",FLOOR((Table2[[#This Row],[moving_time]]-(60*60*Table2[[#This Row],[Appoggio_ore]]))-(60*Table2[[#This Row],[Appoggio_ minuti]]),1),"")</f>
        <v/>
      </c>
      <c r="I55" s="5" t="str">
        <f>IF(Table2[[#This Row],[moving_time]]&lt;&gt;"",FLOOR((Table2[[#This Row],[moving_time]]-(60*60*Table2[[#This Row],[Appoggio_ore]]))/60,1),"")</f>
        <v/>
      </c>
      <c r="J55" s="5" t="str">
        <f>IF(Table2[[#This Row],[moving_time]]&lt;&gt;"",FLOOR(Table2[[#This Row],[moving_time]]/(60*60),1),"")</f>
        <v/>
      </c>
      <c r="K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" t="str">
        <f>IF(AND(Table2[[#This Row],[Appoggio]]&lt;&gt;"",C65&lt;&gt;""),_xlfn.CONCAT("date",C65,"moving_time",C56,"distance",Table2[[#This Row],[Appoggio]],"elevation",C58,"type",C59),"")</f>
        <v/>
      </c>
      <c r="M55" t="str">
        <f>IF(Table2[[#This Row],[date_to_pivot]]&lt;&gt;"",C59,"")</f>
        <v/>
      </c>
      <c r="N55" t="str">
        <f>IF(Table2[[#This Row],[date_to_pivot]]&lt;&gt;"",Table2[[#This Row],[Appoggio]],"")</f>
        <v/>
      </c>
      <c r="O55" t="str">
        <f>IF(Table2[[#This Row],[date_to_pivot]]&lt;&gt;"",C58,"")</f>
        <v/>
      </c>
      <c r="P55" t="str">
        <f>IF(Table2[[#This Row],[date_to_pivot]]&lt;&gt;"",C56,"")</f>
        <v/>
      </c>
    </row>
    <row r="56" spans="2:16" x14ac:dyDescent="0.2">
      <c r="B56" t="s">
        <v>47</v>
      </c>
      <c r="C56" t="str" cm="1">
        <f t="array" ref="C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6" t="str">
        <f>IF(ISNUMBER(SEARCH("start_date_local",Table2[[#This Row],[JSON]])),MID(Table2[[#This Row],[JSON]],SEARCH("start_date_local",Table2[[#This Row],[JSON]])+LEN("start_date_local")+4,10), "")</f>
        <v/>
      </c>
      <c r="E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" s="5" t="str">
        <f>IF(Table2[[#This Row],[moving_time]]&lt;&gt;"",FLOOR((Table2[[#This Row],[moving_time]]-(60*60*Table2[[#This Row],[Appoggio_ore]]))-(60*Table2[[#This Row],[Appoggio_ minuti]]),1),"")</f>
        <v/>
      </c>
      <c r="I56" s="5" t="str">
        <f>IF(Table2[[#This Row],[moving_time]]&lt;&gt;"",FLOOR((Table2[[#This Row],[moving_time]]-(60*60*Table2[[#This Row],[Appoggio_ore]]))/60,1),"")</f>
        <v/>
      </c>
      <c r="J56" s="5" t="str">
        <f>IF(Table2[[#This Row],[moving_time]]&lt;&gt;"",FLOOR(Table2[[#This Row],[moving_time]]/(60*60),1),"")</f>
        <v/>
      </c>
      <c r="K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" t="str">
        <f>IF(AND(Table2[[#This Row],[Appoggio]]&lt;&gt;"",C66&lt;&gt;""),_xlfn.CONCAT("date",C66,"moving_time",C57,"distance",Table2[[#This Row],[Appoggio]],"elevation",C59,"type",C60),"")</f>
        <v/>
      </c>
      <c r="M56" t="str">
        <f>IF(Table2[[#This Row],[date_to_pivot]]&lt;&gt;"",C60,"")</f>
        <v/>
      </c>
      <c r="N56" t="str">
        <f>IF(Table2[[#This Row],[date_to_pivot]]&lt;&gt;"",Table2[[#This Row],[Appoggio]],"")</f>
        <v/>
      </c>
      <c r="O56" t="str">
        <f>IF(Table2[[#This Row],[date_to_pivot]]&lt;&gt;"",C59,"")</f>
        <v/>
      </c>
      <c r="P56" t="str">
        <f>IF(Table2[[#This Row],[date_to_pivot]]&lt;&gt;"",C57,"")</f>
        <v/>
      </c>
    </row>
    <row r="57" spans="2:16" x14ac:dyDescent="0.2">
      <c r="B57" t="s">
        <v>48</v>
      </c>
      <c r="C57" t="str" cm="1">
        <f t="array" ref="C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7" t="str">
        <f>IF(ISNUMBER(SEARCH("start_date_local",Table2[[#This Row],[JSON]])),MID(Table2[[#This Row],[JSON]],SEARCH("start_date_local",Table2[[#This Row],[JSON]])+LEN("start_date_local")+4,10), "")</f>
        <v/>
      </c>
      <c r="E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" s="5" t="str">
        <f>IF(Table2[[#This Row],[moving_time]]&lt;&gt;"",FLOOR((Table2[[#This Row],[moving_time]]-(60*60*Table2[[#This Row],[Appoggio_ore]]))-(60*Table2[[#This Row],[Appoggio_ minuti]]),1),"")</f>
        <v/>
      </c>
      <c r="I57" s="5" t="str">
        <f>IF(Table2[[#This Row],[moving_time]]&lt;&gt;"",FLOOR((Table2[[#This Row],[moving_time]]-(60*60*Table2[[#This Row],[Appoggio_ore]]))/60,1),"")</f>
        <v/>
      </c>
      <c r="J57" s="5" t="str">
        <f>IF(Table2[[#This Row],[moving_time]]&lt;&gt;"",FLOOR(Table2[[#This Row],[moving_time]]/(60*60),1),"")</f>
        <v/>
      </c>
      <c r="K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" t="str">
        <f>IF(AND(Table2[[#This Row],[Appoggio]]&lt;&gt;"",C67&lt;&gt;""),_xlfn.CONCAT("date",C67,"moving_time",C58,"distance",Table2[[#This Row],[Appoggio]],"elevation",C60,"type",C61),"")</f>
        <v/>
      </c>
      <c r="M57" t="str">
        <f>IF(Table2[[#This Row],[date_to_pivot]]&lt;&gt;"",C61,"")</f>
        <v/>
      </c>
      <c r="N57" t="str">
        <f>IF(Table2[[#This Row],[date_to_pivot]]&lt;&gt;"",Table2[[#This Row],[Appoggio]],"")</f>
        <v/>
      </c>
      <c r="O57" t="str">
        <f>IF(Table2[[#This Row],[date_to_pivot]]&lt;&gt;"",C60,"")</f>
        <v/>
      </c>
      <c r="P57" t="str">
        <f>IF(Table2[[#This Row],[date_to_pivot]]&lt;&gt;"",C58,"")</f>
        <v/>
      </c>
    </row>
    <row r="58" spans="2:16" x14ac:dyDescent="0.2">
      <c r="B58" t="s">
        <v>49</v>
      </c>
      <c r="C58" t="str" cm="1">
        <f t="array" ref="C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8" t="str">
        <f>IF(ISNUMBER(SEARCH("start_date_local",Table2[[#This Row],[JSON]])),MID(Table2[[#This Row],[JSON]],SEARCH("start_date_local",Table2[[#This Row],[JSON]])+LEN("start_date_local")+4,10), "")</f>
        <v/>
      </c>
      <c r="E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" s="5" t="str">
        <f>IF(Table2[[#This Row],[moving_time]]&lt;&gt;"",FLOOR((Table2[[#This Row],[moving_time]]-(60*60*Table2[[#This Row],[Appoggio_ore]]))-(60*Table2[[#This Row],[Appoggio_ minuti]]),1),"")</f>
        <v/>
      </c>
      <c r="I58" s="5" t="str">
        <f>IF(Table2[[#This Row],[moving_time]]&lt;&gt;"",FLOOR((Table2[[#This Row],[moving_time]]-(60*60*Table2[[#This Row],[Appoggio_ore]]))/60,1),"")</f>
        <v/>
      </c>
      <c r="J58" s="5" t="str">
        <f>IF(Table2[[#This Row],[moving_time]]&lt;&gt;"",FLOOR(Table2[[#This Row],[moving_time]]/(60*60),1),"")</f>
        <v/>
      </c>
      <c r="K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" t="str">
        <f>IF(AND(Table2[[#This Row],[Appoggio]]&lt;&gt;"",C68&lt;&gt;""),_xlfn.CONCAT("date",C68,"moving_time",C59,"distance",Table2[[#This Row],[Appoggio]],"elevation",C61,"type",C62),"")</f>
        <v/>
      </c>
      <c r="M58" t="str">
        <f>IF(Table2[[#This Row],[date_to_pivot]]&lt;&gt;"",C62,"")</f>
        <v/>
      </c>
      <c r="N58" t="str">
        <f>IF(Table2[[#This Row],[date_to_pivot]]&lt;&gt;"",Table2[[#This Row],[Appoggio]],"")</f>
        <v/>
      </c>
      <c r="O58" t="str">
        <f>IF(Table2[[#This Row],[date_to_pivot]]&lt;&gt;"",C61,"")</f>
        <v/>
      </c>
      <c r="P58" t="str">
        <f>IF(Table2[[#This Row],[date_to_pivot]]&lt;&gt;"",C59,"")</f>
        <v/>
      </c>
    </row>
    <row r="59" spans="2:16" x14ac:dyDescent="0.2">
      <c r="B59" t="s">
        <v>50</v>
      </c>
      <c r="C59" t="str" cm="1">
        <f t="array" ref="C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9" t="str">
        <f>IF(ISNUMBER(SEARCH("start_date_local",Table2[[#This Row],[JSON]])),MID(Table2[[#This Row],[JSON]],SEARCH("start_date_local",Table2[[#This Row],[JSON]])+LEN("start_date_local")+4,10), "")</f>
        <v/>
      </c>
      <c r="E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" s="5" t="str">
        <f>IF(Table2[[#This Row],[moving_time]]&lt;&gt;"",FLOOR((Table2[[#This Row],[moving_time]]-(60*60*Table2[[#This Row],[Appoggio_ore]]))-(60*Table2[[#This Row],[Appoggio_ minuti]]),1),"")</f>
        <v/>
      </c>
      <c r="I59" s="5" t="str">
        <f>IF(Table2[[#This Row],[moving_time]]&lt;&gt;"",FLOOR((Table2[[#This Row],[moving_time]]-(60*60*Table2[[#This Row],[Appoggio_ore]]))/60,1),"")</f>
        <v/>
      </c>
      <c r="J59" s="5" t="str">
        <f>IF(Table2[[#This Row],[moving_time]]&lt;&gt;"",FLOOR(Table2[[#This Row],[moving_time]]/(60*60),1),"")</f>
        <v/>
      </c>
      <c r="K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" t="str">
        <f>IF(AND(Table2[[#This Row],[Appoggio]]&lt;&gt;"",C69&lt;&gt;""),_xlfn.CONCAT("date",C69,"moving_time",C60,"distance",Table2[[#This Row],[Appoggio]],"elevation",C62,"type",C63),"")</f>
        <v/>
      </c>
      <c r="M59" t="str">
        <f>IF(Table2[[#This Row],[date_to_pivot]]&lt;&gt;"",C63,"")</f>
        <v/>
      </c>
      <c r="N59" t="str">
        <f>IF(Table2[[#This Row],[date_to_pivot]]&lt;&gt;"",Table2[[#This Row],[Appoggio]],"")</f>
        <v/>
      </c>
      <c r="O59" t="str">
        <f>IF(Table2[[#This Row],[date_to_pivot]]&lt;&gt;"",C62,"")</f>
        <v/>
      </c>
      <c r="P59" t="str">
        <f>IF(Table2[[#This Row],[date_to_pivot]]&lt;&gt;"",C60,"")</f>
        <v/>
      </c>
    </row>
    <row r="60" spans="2:16" x14ac:dyDescent="0.2">
      <c r="B60" t="s">
        <v>51</v>
      </c>
      <c r="C60" t="str" cm="1">
        <f t="array" ref="C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0" t="str">
        <f>IF(ISNUMBER(SEARCH("start_date_local",Table2[[#This Row],[JSON]])),MID(Table2[[#This Row],[JSON]],SEARCH("start_date_local",Table2[[#This Row],[JSON]])+LEN("start_date_local")+4,10), "")</f>
        <v/>
      </c>
      <c r="E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" s="5" t="str">
        <f>IF(Table2[[#This Row],[moving_time]]&lt;&gt;"",FLOOR((Table2[[#This Row],[moving_time]]-(60*60*Table2[[#This Row],[Appoggio_ore]]))-(60*Table2[[#This Row],[Appoggio_ minuti]]),1),"")</f>
        <v/>
      </c>
      <c r="I60" s="5" t="str">
        <f>IF(Table2[[#This Row],[moving_time]]&lt;&gt;"",FLOOR((Table2[[#This Row],[moving_time]]-(60*60*Table2[[#This Row],[Appoggio_ore]]))/60,1),"")</f>
        <v/>
      </c>
      <c r="J60" s="5" t="str">
        <f>IF(Table2[[#This Row],[moving_time]]&lt;&gt;"",FLOOR(Table2[[#This Row],[moving_time]]/(60*60),1),"")</f>
        <v/>
      </c>
      <c r="K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" t="str">
        <f>IF(AND(Table2[[#This Row],[Appoggio]]&lt;&gt;"",C70&lt;&gt;""),_xlfn.CONCAT("date",C70,"moving_time",C61,"distance",Table2[[#This Row],[Appoggio]],"elevation",C63,"type",C64),"")</f>
        <v/>
      </c>
      <c r="M60" t="str">
        <f>IF(Table2[[#This Row],[date_to_pivot]]&lt;&gt;"",C64,"")</f>
        <v/>
      </c>
      <c r="N60" t="str">
        <f>IF(Table2[[#This Row],[date_to_pivot]]&lt;&gt;"",Table2[[#This Row],[Appoggio]],"")</f>
        <v/>
      </c>
      <c r="O60" t="str">
        <f>IF(Table2[[#This Row],[date_to_pivot]]&lt;&gt;"",C63,"")</f>
        <v/>
      </c>
      <c r="P60" t="str">
        <f>IF(Table2[[#This Row],[date_to_pivot]]&lt;&gt;"",C61,"")</f>
        <v/>
      </c>
    </row>
    <row r="61" spans="2:16" x14ac:dyDescent="0.2">
      <c r="B61" t="s">
        <v>52</v>
      </c>
      <c r="C61" t="str" cm="1">
        <f t="array" ref="C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1" t="str">
        <f>IF(ISNUMBER(SEARCH("start_date_local",Table2[[#This Row],[JSON]])),MID(Table2[[#This Row],[JSON]],SEARCH("start_date_local",Table2[[#This Row],[JSON]])+LEN("start_date_local")+4,10), "")</f>
        <v/>
      </c>
      <c r="E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" s="5" t="str">
        <f>IF(Table2[[#This Row],[moving_time]]&lt;&gt;"",FLOOR((Table2[[#This Row],[moving_time]]-(60*60*Table2[[#This Row],[Appoggio_ore]]))-(60*Table2[[#This Row],[Appoggio_ minuti]]),1),"")</f>
        <v/>
      </c>
      <c r="I61" s="5" t="str">
        <f>IF(Table2[[#This Row],[moving_time]]&lt;&gt;"",FLOOR((Table2[[#This Row],[moving_time]]-(60*60*Table2[[#This Row],[Appoggio_ore]]))/60,1),"")</f>
        <v/>
      </c>
      <c r="J61" s="5" t="str">
        <f>IF(Table2[[#This Row],[moving_time]]&lt;&gt;"",FLOOR(Table2[[#This Row],[moving_time]]/(60*60),1),"")</f>
        <v/>
      </c>
      <c r="K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" t="str">
        <f>IF(AND(Table2[[#This Row],[Appoggio]]&lt;&gt;"",C71&lt;&gt;""),_xlfn.CONCAT("date",C71,"moving_time",C62,"distance",Table2[[#This Row],[Appoggio]],"elevation",C64,"type",C65),"")</f>
        <v/>
      </c>
      <c r="M61" t="str">
        <f>IF(Table2[[#This Row],[date_to_pivot]]&lt;&gt;"",C65,"")</f>
        <v/>
      </c>
      <c r="N61" t="str">
        <f>IF(Table2[[#This Row],[date_to_pivot]]&lt;&gt;"",Table2[[#This Row],[Appoggio]],"")</f>
        <v/>
      </c>
      <c r="O61" t="str">
        <f>IF(Table2[[#This Row],[date_to_pivot]]&lt;&gt;"",C64,"")</f>
        <v/>
      </c>
      <c r="P61" t="str">
        <f>IF(Table2[[#This Row],[date_to_pivot]]&lt;&gt;"",C62,"")</f>
        <v/>
      </c>
    </row>
    <row r="62" spans="2:16" x14ac:dyDescent="0.2">
      <c r="B62" t="s">
        <v>53</v>
      </c>
      <c r="C62" t="str" cm="1">
        <f t="array" ref="C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2" t="str">
        <f>IF(ISNUMBER(SEARCH("start_date_local",Table2[[#This Row],[JSON]])),MID(Table2[[#This Row],[JSON]],SEARCH("start_date_local",Table2[[#This Row],[JSON]])+LEN("start_date_local")+4,10), "")</f>
        <v/>
      </c>
      <c r="E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" s="5" t="str">
        <f>IF(Table2[[#This Row],[moving_time]]&lt;&gt;"",FLOOR((Table2[[#This Row],[moving_time]]-(60*60*Table2[[#This Row],[Appoggio_ore]]))-(60*Table2[[#This Row],[Appoggio_ minuti]]),1),"")</f>
        <v/>
      </c>
      <c r="I62" s="5" t="str">
        <f>IF(Table2[[#This Row],[moving_time]]&lt;&gt;"",FLOOR((Table2[[#This Row],[moving_time]]-(60*60*Table2[[#This Row],[Appoggio_ore]]))/60,1),"")</f>
        <v/>
      </c>
      <c r="J62" s="5" t="str">
        <f>IF(Table2[[#This Row],[moving_time]]&lt;&gt;"",FLOOR(Table2[[#This Row],[moving_time]]/(60*60),1),"")</f>
        <v/>
      </c>
      <c r="K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" t="str">
        <f>IF(AND(Table2[[#This Row],[Appoggio]]&lt;&gt;"",C72&lt;&gt;""),_xlfn.CONCAT("date",C72,"moving_time",C63,"distance",Table2[[#This Row],[Appoggio]],"elevation",C65,"type",C66),"")</f>
        <v/>
      </c>
      <c r="M62" t="str">
        <f>IF(Table2[[#This Row],[date_to_pivot]]&lt;&gt;"",C66,"")</f>
        <v/>
      </c>
      <c r="N62" t="str">
        <f>IF(Table2[[#This Row],[date_to_pivot]]&lt;&gt;"",Table2[[#This Row],[Appoggio]],"")</f>
        <v/>
      </c>
      <c r="O62" t="str">
        <f>IF(Table2[[#This Row],[date_to_pivot]]&lt;&gt;"",C65,"")</f>
        <v/>
      </c>
      <c r="P62" t="str">
        <f>IF(Table2[[#This Row],[date_to_pivot]]&lt;&gt;"",C63,"")</f>
        <v/>
      </c>
    </row>
    <row r="63" spans="2:16" x14ac:dyDescent="0.2">
      <c r="B63" t="s">
        <v>54</v>
      </c>
      <c r="C63" t="str" cm="1">
        <f t="array" ref="C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3" t="str">
        <f>IF(ISNUMBER(SEARCH("start_date_local",Table2[[#This Row],[JSON]])),MID(Table2[[#This Row],[JSON]],SEARCH("start_date_local",Table2[[#This Row],[JSON]])+LEN("start_date_local")+4,10), "")</f>
        <v/>
      </c>
      <c r="E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" s="5" t="str">
        <f>IF(Table2[[#This Row],[moving_time]]&lt;&gt;"",FLOOR((Table2[[#This Row],[moving_time]]-(60*60*Table2[[#This Row],[Appoggio_ore]]))-(60*Table2[[#This Row],[Appoggio_ minuti]]),1),"")</f>
        <v/>
      </c>
      <c r="I63" s="5" t="str">
        <f>IF(Table2[[#This Row],[moving_time]]&lt;&gt;"",FLOOR((Table2[[#This Row],[moving_time]]-(60*60*Table2[[#This Row],[Appoggio_ore]]))/60,1),"")</f>
        <v/>
      </c>
      <c r="J63" s="5" t="str">
        <f>IF(Table2[[#This Row],[moving_time]]&lt;&gt;"",FLOOR(Table2[[#This Row],[moving_time]]/(60*60),1),"")</f>
        <v/>
      </c>
      <c r="K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" t="str">
        <f>IF(AND(Table2[[#This Row],[Appoggio]]&lt;&gt;"",C73&lt;&gt;""),_xlfn.CONCAT("date",C73,"moving_time",C64,"distance",Table2[[#This Row],[Appoggio]],"elevation",C66,"type",C67),"")</f>
        <v/>
      </c>
      <c r="M63" t="str">
        <f>IF(Table2[[#This Row],[date_to_pivot]]&lt;&gt;"",C67,"")</f>
        <v/>
      </c>
      <c r="N63" t="str">
        <f>IF(Table2[[#This Row],[date_to_pivot]]&lt;&gt;"",Table2[[#This Row],[Appoggio]],"")</f>
        <v/>
      </c>
      <c r="O63" t="str">
        <f>IF(Table2[[#This Row],[date_to_pivot]]&lt;&gt;"",C66,"")</f>
        <v/>
      </c>
      <c r="P63" t="str">
        <f>IF(Table2[[#This Row],[date_to_pivot]]&lt;&gt;"",C64,"")</f>
        <v/>
      </c>
    </row>
    <row r="64" spans="2:16" x14ac:dyDescent="0.2">
      <c r="B64" t="s">
        <v>55</v>
      </c>
      <c r="C64" t="str" cm="1">
        <f t="array" ref="C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4" t="str">
        <f>IF(ISNUMBER(SEARCH("start_date_local",Table2[[#This Row],[JSON]])),MID(Table2[[#This Row],[JSON]],SEARCH("start_date_local",Table2[[#This Row],[JSON]])+LEN("start_date_local")+4,10), "")</f>
        <v/>
      </c>
      <c r="E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" s="5" t="str">
        <f>IF(Table2[[#This Row],[moving_time]]&lt;&gt;"",FLOOR((Table2[[#This Row],[moving_time]]-(60*60*Table2[[#This Row],[Appoggio_ore]]))-(60*Table2[[#This Row],[Appoggio_ minuti]]),1),"")</f>
        <v/>
      </c>
      <c r="I64" s="5" t="str">
        <f>IF(Table2[[#This Row],[moving_time]]&lt;&gt;"",FLOOR((Table2[[#This Row],[moving_time]]-(60*60*Table2[[#This Row],[Appoggio_ore]]))/60,1),"")</f>
        <v/>
      </c>
      <c r="J64" s="5" t="str">
        <f>IF(Table2[[#This Row],[moving_time]]&lt;&gt;"",FLOOR(Table2[[#This Row],[moving_time]]/(60*60),1),"")</f>
        <v/>
      </c>
      <c r="K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" t="str">
        <f>IF(AND(Table2[[#This Row],[Appoggio]]&lt;&gt;"",C74&lt;&gt;""),_xlfn.CONCAT("date",C74,"moving_time",C65,"distance",Table2[[#This Row],[Appoggio]],"elevation",C67,"type",C68),"")</f>
        <v/>
      </c>
      <c r="M64" t="str">
        <f>IF(Table2[[#This Row],[date_to_pivot]]&lt;&gt;"",C68,"")</f>
        <v/>
      </c>
      <c r="N64" t="str">
        <f>IF(Table2[[#This Row],[date_to_pivot]]&lt;&gt;"",Table2[[#This Row],[Appoggio]],"")</f>
        <v/>
      </c>
      <c r="O64" t="str">
        <f>IF(Table2[[#This Row],[date_to_pivot]]&lt;&gt;"",C67,"")</f>
        <v/>
      </c>
      <c r="P64" t="str">
        <f>IF(Table2[[#This Row],[date_to_pivot]]&lt;&gt;"",C65,"")</f>
        <v/>
      </c>
    </row>
    <row r="65" spans="2:16" x14ac:dyDescent="0.2">
      <c r="B65" t="s">
        <v>56</v>
      </c>
      <c r="C65" t="str" cm="1">
        <f t="array" ref="C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5" t="str">
        <f>IF(ISNUMBER(SEARCH("start_date_local",Table2[[#This Row],[JSON]])),MID(Table2[[#This Row],[JSON]],SEARCH("start_date_local",Table2[[#This Row],[JSON]])+LEN("start_date_local")+4,10), "")</f>
        <v/>
      </c>
      <c r="E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" s="5" t="str">
        <f>IF(Table2[[#This Row],[moving_time]]&lt;&gt;"",FLOOR((Table2[[#This Row],[moving_time]]-(60*60*Table2[[#This Row],[Appoggio_ore]]))-(60*Table2[[#This Row],[Appoggio_ minuti]]),1),"")</f>
        <v/>
      </c>
      <c r="I65" s="5" t="str">
        <f>IF(Table2[[#This Row],[moving_time]]&lt;&gt;"",FLOOR((Table2[[#This Row],[moving_time]]-(60*60*Table2[[#This Row],[Appoggio_ore]]))/60,1),"")</f>
        <v/>
      </c>
      <c r="J65" s="5" t="str">
        <f>IF(Table2[[#This Row],[moving_time]]&lt;&gt;"",FLOOR(Table2[[#This Row],[moving_time]]/(60*60),1),"")</f>
        <v/>
      </c>
      <c r="K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" t="str">
        <f>IF(AND(Table2[[#This Row],[Appoggio]]&lt;&gt;"",C75&lt;&gt;""),_xlfn.CONCAT("date",C75,"moving_time",C66,"distance",Table2[[#This Row],[Appoggio]],"elevation",C68,"type",C69),"")</f>
        <v/>
      </c>
      <c r="M65" t="str">
        <f>IF(Table2[[#This Row],[date_to_pivot]]&lt;&gt;"",C69,"")</f>
        <v/>
      </c>
      <c r="N65" t="str">
        <f>IF(Table2[[#This Row],[date_to_pivot]]&lt;&gt;"",Table2[[#This Row],[Appoggio]],"")</f>
        <v/>
      </c>
      <c r="O65" t="str">
        <f>IF(Table2[[#This Row],[date_to_pivot]]&lt;&gt;"",C68,"")</f>
        <v/>
      </c>
      <c r="P65" t="str">
        <f>IF(Table2[[#This Row],[date_to_pivot]]&lt;&gt;"",C66,"")</f>
        <v/>
      </c>
    </row>
    <row r="66" spans="2:16" x14ac:dyDescent="0.2">
      <c r="B66" t="s">
        <v>57</v>
      </c>
      <c r="C66" t="str" cm="1">
        <f t="array" ref="C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6" t="str">
        <f>IF(ISNUMBER(SEARCH("start_date_local",Table2[[#This Row],[JSON]])),MID(Table2[[#This Row],[JSON]],SEARCH("start_date_local",Table2[[#This Row],[JSON]])+LEN("start_date_local")+4,10), "")</f>
        <v/>
      </c>
      <c r="E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" s="5" t="str">
        <f>IF(Table2[[#This Row],[moving_time]]&lt;&gt;"",FLOOR((Table2[[#This Row],[moving_time]]-(60*60*Table2[[#This Row],[Appoggio_ore]]))-(60*Table2[[#This Row],[Appoggio_ minuti]]),1),"")</f>
        <v/>
      </c>
      <c r="I66" s="5" t="str">
        <f>IF(Table2[[#This Row],[moving_time]]&lt;&gt;"",FLOOR((Table2[[#This Row],[moving_time]]-(60*60*Table2[[#This Row],[Appoggio_ore]]))/60,1),"")</f>
        <v/>
      </c>
      <c r="J66" s="5" t="str">
        <f>IF(Table2[[#This Row],[moving_time]]&lt;&gt;"",FLOOR(Table2[[#This Row],[moving_time]]/(60*60),1),"")</f>
        <v/>
      </c>
      <c r="K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" t="str">
        <f>IF(AND(Table2[[#This Row],[Appoggio]]&lt;&gt;"",C76&lt;&gt;""),_xlfn.CONCAT("date",C76,"moving_time",C67,"distance",Table2[[#This Row],[Appoggio]],"elevation",C69,"type",C70),"")</f>
        <v/>
      </c>
      <c r="M66" t="str">
        <f>IF(Table2[[#This Row],[date_to_pivot]]&lt;&gt;"",C70,"")</f>
        <v/>
      </c>
      <c r="N66" t="str">
        <f>IF(Table2[[#This Row],[date_to_pivot]]&lt;&gt;"",Table2[[#This Row],[Appoggio]],"")</f>
        <v/>
      </c>
      <c r="O66" t="str">
        <f>IF(Table2[[#This Row],[date_to_pivot]]&lt;&gt;"",C69,"")</f>
        <v/>
      </c>
      <c r="P66" t="str">
        <f>IF(Table2[[#This Row],[date_to_pivot]]&lt;&gt;"",C67,"")</f>
        <v/>
      </c>
    </row>
    <row r="67" spans="2:16" x14ac:dyDescent="0.2">
      <c r="B67" t="s">
        <v>58</v>
      </c>
      <c r="C67" t="str" cm="1">
        <f t="array" ref="C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7" t="str">
        <f>IF(ISNUMBER(SEARCH("start_date_local",Table2[[#This Row],[JSON]])),MID(Table2[[#This Row],[JSON]],SEARCH("start_date_local",Table2[[#This Row],[JSON]])+LEN("start_date_local")+4,10), "")</f>
        <v/>
      </c>
      <c r="E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" s="5" t="str">
        <f>IF(Table2[[#This Row],[moving_time]]&lt;&gt;"",FLOOR((Table2[[#This Row],[moving_time]]-(60*60*Table2[[#This Row],[Appoggio_ore]]))-(60*Table2[[#This Row],[Appoggio_ minuti]]),1),"")</f>
        <v/>
      </c>
      <c r="I67" s="5" t="str">
        <f>IF(Table2[[#This Row],[moving_time]]&lt;&gt;"",FLOOR((Table2[[#This Row],[moving_time]]-(60*60*Table2[[#This Row],[Appoggio_ore]]))/60,1),"")</f>
        <v/>
      </c>
      <c r="J67" s="5" t="str">
        <f>IF(Table2[[#This Row],[moving_time]]&lt;&gt;"",FLOOR(Table2[[#This Row],[moving_time]]/(60*60),1),"")</f>
        <v/>
      </c>
      <c r="K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" t="str">
        <f>IF(AND(Table2[[#This Row],[Appoggio]]&lt;&gt;"",C77&lt;&gt;""),_xlfn.CONCAT("date",C77,"moving_time",C68,"distance",Table2[[#This Row],[Appoggio]],"elevation",C70,"type",C71),"")</f>
        <v/>
      </c>
      <c r="M67" t="str">
        <f>IF(Table2[[#This Row],[date_to_pivot]]&lt;&gt;"",C71,"")</f>
        <v/>
      </c>
      <c r="N67" t="str">
        <f>IF(Table2[[#This Row],[date_to_pivot]]&lt;&gt;"",Table2[[#This Row],[Appoggio]],"")</f>
        <v/>
      </c>
      <c r="O67" t="str">
        <f>IF(Table2[[#This Row],[date_to_pivot]]&lt;&gt;"",C70,"")</f>
        <v/>
      </c>
      <c r="P67" t="str">
        <f>IF(Table2[[#This Row],[date_to_pivot]]&lt;&gt;"",C68,"")</f>
        <v/>
      </c>
    </row>
    <row r="68" spans="2:16" x14ac:dyDescent="0.2">
      <c r="B68" t="s">
        <v>59</v>
      </c>
      <c r="C68" t="str" cm="1">
        <f t="array" ref="C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8" t="str">
        <f>IF(ISNUMBER(SEARCH("start_date_local",Table2[[#This Row],[JSON]])),MID(Table2[[#This Row],[JSON]],SEARCH("start_date_local",Table2[[#This Row],[JSON]])+LEN("start_date_local")+4,10), "")</f>
        <v/>
      </c>
      <c r="E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" s="5" t="str">
        <f>IF(Table2[[#This Row],[moving_time]]&lt;&gt;"",FLOOR((Table2[[#This Row],[moving_time]]-(60*60*Table2[[#This Row],[Appoggio_ore]]))-(60*Table2[[#This Row],[Appoggio_ minuti]]),1),"")</f>
        <v/>
      </c>
      <c r="I68" s="5" t="str">
        <f>IF(Table2[[#This Row],[moving_time]]&lt;&gt;"",FLOOR((Table2[[#This Row],[moving_time]]-(60*60*Table2[[#This Row],[Appoggio_ore]]))/60,1),"")</f>
        <v/>
      </c>
      <c r="J68" s="5" t="str">
        <f>IF(Table2[[#This Row],[moving_time]]&lt;&gt;"",FLOOR(Table2[[#This Row],[moving_time]]/(60*60),1),"")</f>
        <v/>
      </c>
      <c r="K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" t="str">
        <f>IF(AND(Table2[[#This Row],[Appoggio]]&lt;&gt;"",C78&lt;&gt;""),_xlfn.CONCAT("date",C78,"moving_time",C69,"distance",Table2[[#This Row],[Appoggio]],"elevation",C71,"type",C72),"")</f>
        <v/>
      </c>
      <c r="M68" t="str">
        <f>IF(Table2[[#This Row],[date_to_pivot]]&lt;&gt;"",C72,"")</f>
        <v/>
      </c>
      <c r="N68" t="str">
        <f>IF(Table2[[#This Row],[date_to_pivot]]&lt;&gt;"",Table2[[#This Row],[Appoggio]],"")</f>
        <v/>
      </c>
      <c r="O68" t="str">
        <f>IF(Table2[[#This Row],[date_to_pivot]]&lt;&gt;"",C71,"")</f>
        <v/>
      </c>
      <c r="P68" t="str">
        <f>IF(Table2[[#This Row],[date_to_pivot]]&lt;&gt;"",C69,"")</f>
        <v/>
      </c>
    </row>
    <row r="69" spans="2:16" x14ac:dyDescent="0.2">
      <c r="B69" t="s">
        <v>60</v>
      </c>
      <c r="C69" t="str" cm="1">
        <f t="array" ref="C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9" t="str">
        <f>IF(ISNUMBER(SEARCH("start_date_local",Table2[[#This Row],[JSON]])),MID(Table2[[#This Row],[JSON]],SEARCH("start_date_local",Table2[[#This Row],[JSON]])+LEN("start_date_local")+4,10), "")</f>
        <v/>
      </c>
      <c r="E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" s="5" t="str">
        <f>IF(Table2[[#This Row],[moving_time]]&lt;&gt;"",FLOOR((Table2[[#This Row],[moving_time]]-(60*60*Table2[[#This Row],[Appoggio_ore]]))-(60*Table2[[#This Row],[Appoggio_ minuti]]),1),"")</f>
        <v/>
      </c>
      <c r="I69" s="5" t="str">
        <f>IF(Table2[[#This Row],[moving_time]]&lt;&gt;"",FLOOR((Table2[[#This Row],[moving_time]]-(60*60*Table2[[#This Row],[Appoggio_ore]]))/60,1),"")</f>
        <v/>
      </c>
      <c r="J69" s="5" t="str">
        <f>IF(Table2[[#This Row],[moving_time]]&lt;&gt;"",FLOOR(Table2[[#This Row],[moving_time]]/(60*60),1),"")</f>
        <v/>
      </c>
      <c r="K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" t="str">
        <f>IF(AND(Table2[[#This Row],[Appoggio]]&lt;&gt;"",C79&lt;&gt;""),_xlfn.CONCAT("date",C79,"moving_time",C70,"distance",Table2[[#This Row],[Appoggio]],"elevation",C72,"type",C73),"")</f>
        <v/>
      </c>
      <c r="M69" t="str">
        <f>IF(Table2[[#This Row],[date_to_pivot]]&lt;&gt;"",C73,"")</f>
        <v/>
      </c>
      <c r="N69" t="str">
        <f>IF(Table2[[#This Row],[date_to_pivot]]&lt;&gt;"",Table2[[#This Row],[Appoggio]],"")</f>
        <v/>
      </c>
      <c r="O69" t="str">
        <f>IF(Table2[[#This Row],[date_to_pivot]]&lt;&gt;"",C72,"")</f>
        <v/>
      </c>
      <c r="P69" t="str">
        <f>IF(Table2[[#This Row],[date_to_pivot]]&lt;&gt;"",C70,"")</f>
        <v/>
      </c>
    </row>
    <row r="70" spans="2:16" x14ac:dyDescent="0.2">
      <c r="B70" t="s">
        <v>61</v>
      </c>
      <c r="C70" t="str" cm="1">
        <f t="array" ref="C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0" t="str">
        <f>IF(ISNUMBER(SEARCH("start_date_local",Table2[[#This Row],[JSON]])),MID(Table2[[#This Row],[JSON]],SEARCH("start_date_local",Table2[[#This Row],[JSON]])+LEN("start_date_local")+4,10), "")</f>
        <v/>
      </c>
      <c r="E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" s="5" t="str">
        <f>IF(Table2[[#This Row],[moving_time]]&lt;&gt;"",FLOOR((Table2[[#This Row],[moving_time]]-(60*60*Table2[[#This Row],[Appoggio_ore]]))-(60*Table2[[#This Row],[Appoggio_ minuti]]),1),"")</f>
        <v/>
      </c>
      <c r="I70" s="5" t="str">
        <f>IF(Table2[[#This Row],[moving_time]]&lt;&gt;"",FLOOR((Table2[[#This Row],[moving_time]]-(60*60*Table2[[#This Row],[Appoggio_ore]]))/60,1),"")</f>
        <v/>
      </c>
      <c r="J70" s="5" t="str">
        <f>IF(Table2[[#This Row],[moving_time]]&lt;&gt;"",FLOOR(Table2[[#This Row],[moving_time]]/(60*60),1),"")</f>
        <v/>
      </c>
      <c r="K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" t="str">
        <f>IF(AND(Table2[[#This Row],[Appoggio]]&lt;&gt;"",C80&lt;&gt;""),_xlfn.CONCAT("date",C80,"moving_time",C71,"distance",Table2[[#This Row],[Appoggio]],"elevation",C73,"type",C74),"")</f>
        <v/>
      </c>
      <c r="M70" t="str">
        <f>IF(Table2[[#This Row],[date_to_pivot]]&lt;&gt;"",C74,"")</f>
        <v/>
      </c>
      <c r="N70" t="str">
        <f>IF(Table2[[#This Row],[date_to_pivot]]&lt;&gt;"",Table2[[#This Row],[Appoggio]],"")</f>
        <v/>
      </c>
      <c r="O70" t="str">
        <f>IF(Table2[[#This Row],[date_to_pivot]]&lt;&gt;"",C73,"")</f>
        <v/>
      </c>
      <c r="P70" t="str">
        <f>IF(Table2[[#This Row],[date_to_pivot]]&lt;&gt;"",C71,"")</f>
        <v/>
      </c>
    </row>
    <row r="71" spans="2:16" x14ac:dyDescent="0.2">
      <c r="B71" t="s">
        <v>62</v>
      </c>
      <c r="C71" t="str" cm="1">
        <f t="array" ref="C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1" t="str">
        <f>IF(ISNUMBER(SEARCH("start_date_local",Table2[[#This Row],[JSON]])),MID(Table2[[#This Row],[JSON]],SEARCH("start_date_local",Table2[[#This Row],[JSON]])+LEN("start_date_local")+4,10), "")</f>
        <v/>
      </c>
      <c r="E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" s="5" t="str">
        <f>IF(Table2[[#This Row],[moving_time]]&lt;&gt;"",FLOOR((Table2[[#This Row],[moving_time]]-(60*60*Table2[[#This Row],[Appoggio_ore]]))-(60*Table2[[#This Row],[Appoggio_ minuti]]),1),"")</f>
        <v/>
      </c>
      <c r="I71" s="5" t="str">
        <f>IF(Table2[[#This Row],[moving_time]]&lt;&gt;"",FLOOR((Table2[[#This Row],[moving_time]]-(60*60*Table2[[#This Row],[Appoggio_ore]]))/60,1),"")</f>
        <v/>
      </c>
      <c r="J71" s="5" t="str">
        <f>IF(Table2[[#This Row],[moving_time]]&lt;&gt;"",FLOOR(Table2[[#This Row],[moving_time]]/(60*60),1),"")</f>
        <v/>
      </c>
      <c r="K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" t="str">
        <f>IF(AND(Table2[[#This Row],[Appoggio]]&lt;&gt;"",C81&lt;&gt;""),_xlfn.CONCAT("date",C81,"moving_time",C72,"distance",Table2[[#This Row],[Appoggio]],"elevation",C74,"type",C75),"")</f>
        <v/>
      </c>
      <c r="M71" t="str">
        <f>IF(Table2[[#This Row],[date_to_pivot]]&lt;&gt;"",C75,"")</f>
        <v/>
      </c>
      <c r="N71" t="str">
        <f>IF(Table2[[#This Row],[date_to_pivot]]&lt;&gt;"",Table2[[#This Row],[Appoggio]],"")</f>
        <v/>
      </c>
      <c r="O71" t="str">
        <f>IF(Table2[[#This Row],[date_to_pivot]]&lt;&gt;"",C74,"")</f>
        <v/>
      </c>
      <c r="P71" t="str">
        <f>IF(Table2[[#This Row],[date_to_pivot]]&lt;&gt;"",C72,"")</f>
        <v/>
      </c>
    </row>
    <row r="72" spans="2:16" x14ac:dyDescent="0.2">
      <c r="B72" t="s">
        <v>63</v>
      </c>
      <c r="C72" t="str" cm="1">
        <f t="array" ref="C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2" t="str">
        <f>IF(ISNUMBER(SEARCH("start_date_local",Table2[[#This Row],[JSON]])),MID(Table2[[#This Row],[JSON]],SEARCH("start_date_local",Table2[[#This Row],[JSON]])+LEN("start_date_local")+4,10), "")</f>
        <v/>
      </c>
      <c r="E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" s="5" t="str">
        <f>IF(Table2[[#This Row],[moving_time]]&lt;&gt;"",FLOOR((Table2[[#This Row],[moving_time]]-(60*60*Table2[[#This Row],[Appoggio_ore]]))-(60*Table2[[#This Row],[Appoggio_ minuti]]),1),"")</f>
        <v/>
      </c>
      <c r="I72" s="5" t="str">
        <f>IF(Table2[[#This Row],[moving_time]]&lt;&gt;"",FLOOR((Table2[[#This Row],[moving_time]]-(60*60*Table2[[#This Row],[Appoggio_ore]]))/60,1),"")</f>
        <v/>
      </c>
      <c r="J72" s="5" t="str">
        <f>IF(Table2[[#This Row],[moving_time]]&lt;&gt;"",FLOOR(Table2[[#This Row],[moving_time]]/(60*60),1),"")</f>
        <v/>
      </c>
      <c r="K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" t="str">
        <f>IF(AND(Table2[[#This Row],[Appoggio]]&lt;&gt;"",C82&lt;&gt;""),_xlfn.CONCAT("date",C82,"moving_time",C73,"distance",Table2[[#This Row],[Appoggio]],"elevation",C75,"type",C76),"")</f>
        <v/>
      </c>
      <c r="M72" t="str">
        <f>IF(Table2[[#This Row],[date_to_pivot]]&lt;&gt;"",C76,"")</f>
        <v/>
      </c>
      <c r="N72" t="str">
        <f>IF(Table2[[#This Row],[date_to_pivot]]&lt;&gt;"",Table2[[#This Row],[Appoggio]],"")</f>
        <v/>
      </c>
      <c r="O72" t="str">
        <f>IF(Table2[[#This Row],[date_to_pivot]]&lt;&gt;"",C75,"")</f>
        <v/>
      </c>
      <c r="P72" t="str">
        <f>IF(Table2[[#This Row],[date_to_pivot]]&lt;&gt;"",C73,"")</f>
        <v/>
      </c>
    </row>
    <row r="73" spans="2:16" x14ac:dyDescent="0.2">
      <c r="B73" t="s">
        <v>64</v>
      </c>
      <c r="C73" t="str" cm="1">
        <f t="array" ref="C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3" t="str">
        <f>IF(ISNUMBER(SEARCH("start_date_local",Table2[[#This Row],[JSON]])),MID(Table2[[#This Row],[JSON]],SEARCH("start_date_local",Table2[[#This Row],[JSON]])+LEN("start_date_local")+4,10), "")</f>
        <v/>
      </c>
      <c r="E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" s="5" t="str">
        <f>IF(Table2[[#This Row],[moving_time]]&lt;&gt;"",FLOOR((Table2[[#This Row],[moving_time]]-(60*60*Table2[[#This Row],[Appoggio_ore]]))-(60*Table2[[#This Row],[Appoggio_ minuti]]),1),"")</f>
        <v/>
      </c>
      <c r="I73" s="5" t="str">
        <f>IF(Table2[[#This Row],[moving_time]]&lt;&gt;"",FLOOR((Table2[[#This Row],[moving_time]]-(60*60*Table2[[#This Row],[Appoggio_ore]]))/60,1),"")</f>
        <v/>
      </c>
      <c r="J73" s="5" t="str">
        <f>IF(Table2[[#This Row],[moving_time]]&lt;&gt;"",FLOOR(Table2[[#This Row],[moving_time]]/(60*60),1),"")</f>
        <v/>
      </c>
      <c r="K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" t="str">
        <f>IF(AND(Table2[[#This Row],[Appoggio]]&lt;&gt;"",C83&lt;&gt;""),_xlfn.CONCAT("date",C83,"moving_time",C74,"distance",Table2[[#This Row],[Appoggio]],"elevation",C76,"type",C77),"")</f>
        <v/>
      </c>
      <c r="M73" t="str">
        <f>IF(Table2[[#This Row],[date_to_pivot]]&lt;&gt;"",C77,"")</f>
        <v/>
      </c>
      <c r="N73" t="str">
        <f>IF(Table2[[#This Row],[date_to_pivot]]&lt;&gt;"",Table2[[#This Row],[Appoggio]],"")</f>
        <v/>
      </c>
      <c r="O73" t="str">
        <f>IF(Table2[[#This Row],[date_to_pivot]]&lt;&gt;"",C76,"")</f>
        <v/>
      </c>
      <c r="P73" t="str">
        <f>IF(Table2[[#This Row],[date_to_pivot]]&lt;&gt;"",C74,"")</f>
        <v/>
      </c>
    </row>
    <row r="74" spans="2:16" x14ac:dyDescent="0.2">
      <c r="B74" t="s">
        <v>65</v>
      </c>
      <c r="C74" t="str" cm="1">
        <f t="array" ref="C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4" t="str">
        <f>IF(ISNUMBER(SEARCH("start_date_local",Table2[[#This Row],[JSON]])),MID(Table2[[#This Row],[JSON]],SEARCH("start_date_local",Table2[[#This Row],[JSON]])+LEN("start_date_local")+4,10), "")</f>
        <v/>
      </c>
      <c r="E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" s="5" t="str">
        <f>IF(Table2[[#This Row],[moving_time]]&lt;&gt;"",FLOOR((Table2[[#This Row],[moving_time]]-(60*60*Table2[[#This Row],[Appoggio_ore]]))-(60*Table2[[#This Row],[Appoggio_ minuti]]),1),"")</f>
        <v/>
      </c>
      <c r="I74" s="5" t="str">
        <f>IF(Table2[[#This Row],[moving_time]]&lt;&gt;"",FLOOR((Table2[[#This Row],[moving_time]]-(60*60*Table2[[#This Row],[Appoggio_ore]]))/60,1),"")</f>
        <v/>
      </c>
      <c r="J74" s="5" t="str">
        <f>IF(Table2[[#This Row],[moving_time]]&lt;&gt;"",FLOOR(Table2[[#This Row],[moving_time]]/(60*60),1),"")</f>
        <v/>
      </c>
      <c r="K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" t="str">
        <f>IF(AND(Table2[[#This Row],[Appoggio]]&lt;&gt;"",C84&lt;&gt;""),_xlfn.CONCAT("date",C84,"moving_time",C75,"distance",Table2[[#This Row],[Appoggio]],"elevation",C77,"type",C78),"")</f>
        <v/>
      </c>
      <c r="M74" t="str">
        <f>IF(Table2[[#This Row],[date_to_pivot]]&lt;&gt;"",C78,"")</f>
        <v/>
      </c>
      <c r="N74" t="str">
        <f>IF(Table2[[#This Row],[date_to_pivot]]&lt;&gt;"",Table2[[#This Row],[Appoggio]],"")</f>
        <v/>
      </c>
      <c r="O74" t="str">
        <f>IF(Table2[[#This Row],[date_to_pivot]]&lt;&gt;"",C77,"")</f>
        <v/>
      </c>
      <c r="P74" t="str">
        <f>IF(Table2[[#This Row],[date_to_pivot]]&lt;&gt;"",C75,"")</f>
        <v/>
      </c>
    </row>
    <row r="75" spans="2:16" x14ac:dyDescent="0.2">
      <c r="B75" t="s">
        <v>66</v>
      </c>
      <c r="C75" t="str" cm="1">
        <f t="array" ref="C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5" t="str">
        <f>IF(ISNUMBER(SEARCH("start_date_local",Table2[[#This Row],[JSON]])),MID(Table2[[#This Row],[JSON]],SEARCH("start_date_local",Table2[[#This Row],[JSON]])+LEN("start_date_local")+4,10), "")</f>
        <v/>
      </c>
      <c r="E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" s="5" t="str">
        <f>IF(Table2[[#This Row],[moving_time]]&lt;&gt;"",FLOOR((Table2[[#This Row],[moving_time]]-(60*60*Table2[[#This Row],[Appoggio_ore]]))-(60*Table2[[#This Row],[Appoggio_ minuti]]),1),"")</f>
        <v/>
      </c>
      <c r="I75" s="5" t="str">
        <f>IF(Table2[[#This Row],[moving_time]]&lt;&gt;"",FLOOR((Table2[[#This Row],[moving_time]]-(60*60*Table2[[#This Row],[Appoggio_ore]]))/60,1),"")</f>
        <v/>
      </c>
      <c r="J75" s="5" t="str">
        <f>IF(Table2[[#This Row],[moving_time]]&lt;&gt;"",FLOOR(Table2[[#This Row],[moving_time]]/(60*60),1),"")</f>
        <v/>
      </c>
      <c r="K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" t="str">
        <f>IF(AND(Table2[[#This Row],[Appoggio]]&lt;&gt;"",C85&lt;&gt;""),_xlfn.CONCAT("date",C85,"moving_time",C76,"distance",Table2[[#This Row],[Appoggio]],"elevation",C78,"type",C79),"")</f>
        <v/>
      </c>
      <c r="M75" t="str">
        <f>IF(Table2[[#This Row],[date_to_pivot]]&lt;&gt;"",C79,"")</f>
        <v/>
      </c>
      <c r="N75" t="str">
        <f>IF(Table2[[#This Row],[date_to_pivot]]&lt;&gt;"",Table2[[#This Row],[Appoggio]],"")</f>
        <v/>
      </c>
      <c r="O75" t="str">
        <f>IF(Table2[[#This Row],[date_to_pivot]]&lt;&gt;"",C78,"")</f>
        <v/>
      </c>
      <c r="P75" t="str">
        <f>IF(Table2[[#This Row],[date_to_pivot]]&lt;&gt;"",C76,"")</f>
        <v/>
      </c>
    </row>
    <row r="76" spans="2:16" x14ac:dyDescent="0.2">
      <c r="B76" t="s">
        <v>67</v>
      </c>
      <c r="C76" t="str" cm="1">
        <f t="array" ref="C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6" t="str">
        <f>IF(ISNUMBER(SEARCH("start_date_local",Table2[[#This Row],[JSON]])),MID(Table2[[#This Row],[JSON]],SEARCH("start_date_local",Table2[[#This Row],[JSON]])+LEN("start_date_local")+4,10), "")</f>
        <v/>
      </c>
      <c r="E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" s="5" t="str">
        <f>IF(Table2[[#This Row],[moving_time]]&lt;&gt;"",FLOOR((Table2[[#This Row],[moving_time]]-(60*60*Table2[[#This Row],[Appoggio_ore]]))-(60*Table2[[#This Row],[Appoggio_ minuti]]),1),"")</f>
        <v/>
      </c>
      <c r="I76" s="5" t="str">
        <f>IF(Table2[[#This Row],[moving_time]]&lt;&gt;"",FLOOR((Table2[[#This Row],[moving_time]]-(60*60*Table2[[#This Row],[Appoggio_ore]]))/60,1),"")</f>
        <v/>
      </c>
      <c r="J76" s="5" t="str">
        <f>IF(Table2[[#This Row],[moving_time]]&lt;&gt;"",FLOOR(Table2[[#This Row],[moving_time]]/(60*60),1),"")</f>
        <v/>
      </c>
      <c r="K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" t="str">
        <f>IF(AND(Table2[[#This Row],[Appoggio]]&lt;&gt;"",C86&lt;&gt;""),_xlfn.CONCAT("date",C86,"moving_time",C77,"distance",Table2[[#This Row],[Appoggio]],"elevation",C79,"type",C80),"")</f>
        <v/>
      </c>
      <c r="M76" t="str">
        <f>IF(Table2[[#This Row],[date_to_pivot]]&lt;&gt;"",C80,"")</f>
        <v/>
      </c>
      <c r="N76" t="str">
        <f>IF(Table2[[#This Row],[date_to_pivot]]&lt;&gt;"",Table2[[#This Row],[Appoggio]],"")</f>
        <v/>
      </c>
      <c r="O76" t="str">
        <f>IF(Table2[[#This Row],[date_to_pivot]]&lt;&gt;"",C79,"")</f>
        <v/>
      </c>
      <c r="P76" t="str">
        <f>IF(Table2[[#This Row],[date_to_pivot]]&lt;&gt;"",C77,"")</f>
        <v/>
      </c>
    </row>
    <row r="77" spans="2:16" x14ac:dyDescent="0.2">
      <c r="B77" t="s">
        <v>1</v>
      </c>
      <c r="C77" t="str" cm="1">
        <f t="array" ref="C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7" t="str">
        <f>IF(ISNUMBER(SEARCH("start_date_local",Table2[[#This Row],[JSON]])),MID(Table2[[#This Row],[JSON]],SEARCH("start_date_local",Table2[[#This Row],[JSON]])+LEN("start_date_local")+4,10), "")</f>
        <v/>
      </c>
      <c r="E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" s="5" t="str">
        <f>IF(Table2[[#This Row],[moving_time]]&lt;&gt;"",FLOOR((Table2[[#This Row],[moving_time]]-(60*60*Table2[[#This Row],[Appoggio_ore]]))-(60*Table2[[#This Row],[Appoggio_ minuti]]),1),"")</f>
        <v/>
      </c>
      <c r="I77" s="5" t="str">
        <f>IF(Table2[[#This Row],[moving_time]]&lt;&gt;"",FLOOR((Table2[[#This Row],[moving_time]]-(60*60*Table2[[#This Row],[Appoggio_ore]]))/60,1),"")</f>
        <v/>
      </c>
      <c r="J77" s="5" t="str">
        <f>IF(Table2[[#This Row],[moving_time]]&lt;&gt;"",FLOOR(Table2[[#This Row],[moving_time]]/(60*60),1),"")</f>
        <v/>
      </c>
      <c r="K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" t="str">
        <f>IF(AND(Table2[[#This Row],[Appoggio]]&lt;&gt;"",C87&lt;&gt;""),_xlfn.CONCAT("date",C87,"moving_time",C78,"distance",Table2[[#This Row],[Appoggio]],"elevation",C80,"type",C81),"")</f>
        <v/>
      </c>
      <c r="M77" t="str">
        <f>IF(Table2[[#This Row],[date_to_pivot]]&lt;&gt;"",C81,"")</f>
        <v/>
      </c>
      <c r="N77" t="str">
        <f>IF(Table2[[#This Row],[date_to_pivot]]&lt;&gt;"",Table2[[#This Row],[Appoggio]],"")</f>
        <v/>
      </c>
      <c r="O77" t="str">
        <f>IF(Table2[[#This Row],[date_to_pivot]]&lt;&gt;"",C80,"")</f>
        <v/>
      </c>
      <c r="P77" t="str">
        <f>IF(Table2[[#This Row],[date_to_pivot]]&lt;&gt;"",C78,"")</f>
        <v/>
      </c>
    </row>
    <row r="78" spans="2:16" x14ac:dyDescent="0.2">
      <c r="B78" t="s">
        <v>2</v>
      </c>
      <c r="C78" t="str" cm="1">
        <f t="array" ref="C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8" t="str">
        <f>IF(ISNUMBER(SEARCH("start_date_local",Table2[[#This Row],[JSON]])),MID(Table2[[#This Row],[JSON]],SEARCH("start_date_local",Table2[[#This Row],[JSON]])+LEN("start_date_local")+4,10), "")</f>
        <v/>
      </c>
      <c r="E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" s="5" t="str">
        <f>IF(Table2[[#This Row],[moving_time]]&lt;&gt;"",FLOOR((Table2[[#This Row],[moving_time]]-(60*60*Table2[[#This Row],[Appoggio_ore]]))-(60*Table2[[#This Row],[Appoggio_ minuti]]),1),"")</f>
        <v/>
      </c>
      <c r="I78" s="5" t="str">
        <f>IF(Table2[[#This Row],[moving_time]]&lt;&gt;"",FLOOR((Table2[[#This Row],[moving_time]]-(60*60*Table2[[#This Row],[Appoggio_ore]]))/60,1),"")</f>
        <v/>
      </c>
      <c r="J78" s="5" t="str">
        <f>IF(Table2[[#This Row],[moving_time]]&lt;&gt;"",FLOOR(Table2[[#This Row],[moving_time]]/(60*60),1),"")</f>
        <v/>
      </c>
      <c r="K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" t="str">
        <f>IF(AND(Table2[[#This Row],[Appoggio]]&lt;&gt;"",C88&lt;&gt;""),_xlfn.CONCAT("date",C88,"moving_time",C79,"distance",Table2[[#This Row],[Appoggio]],"elevation",C81,"type",C82),"")</f>
        <v/>
      </c>
      <c r="M78" t="str">
        <f>IF(Table2[[#This Row],[date_to_pivot]]&lt;&gt;"",C82,"")</f>
        <v/>
      </c>
      <c r="N78" t="str">
        <f>IF(Table2[[#This Row],[date_to_pivot]]&lt;&gt;"",Table2[[#This Row],[Appoggio]],"")</f>
        <v/>
      </c>
      <c r="O78" t="str">
        <f>IF(Table2[[#This Row],[date_to_pivot]]&lt;&gt;"",C81,"")</f>
        <v/>
      </c>
      <c r="P78" t="str">
        <f>IF(Table2[[#This Row],[date_to_pivot]]&lt;&gt;"",C79,"")</f>
        <v/>
      </c>
    </row>
    <row r="79" spans="2:16" x14ac:dyDescent="0.2">
      <c r="B79" t="s">
        <v>3</v>
      </c>
      <c r="C79" t="str" cm="1">
        <f t="array" ref="C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9" t="str">
        <f>IF(ISNUMBER(SEARCH("start_date_local",Table2[[#This Row],[JSON]])),MID(Table2[[#This Row],[JSON]],SEARCH("start_date_local",Table2[[#This Row],[JSON]])+LEN("start_date_local")+4,10), "")</f>
        <v/>
      </c>
      <c r="E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" s="5" t="str">
        <f>IF(Table2[[#This Row],[moving_time]]&lt;&gt;"",FLOOR((Table2[[#This Row],[moving_time]]-(60*60*Table2[[#This Row],[Appoggio_ore]]))-(60*Table2[[#This Row],[Appoggio_ minuti]]),1),"")</f>
        <v/>
      </c>
      <c r="I79" s="5" t="str">
        <f>IF(Table2[[#This Row],[moving_time]]&lt;&gt;"",FLOOR((Table2[[#This Row],[moving_time]]-(60*60*Table2[[#This Row],[Appoggio_ore]]))/60,1),"")</f>
        <v/>
      </c>
      <c r="J79" s="5" t="str">
        <f>IF(Table2[[#This Row],[moving_time]]&lt;&gt;"",FLOOR(Table2[[#This Row],[moving_time]]/(60*60),1),"")</f>
        <v/>
      </c>
      <c r="K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" t="str">
        <f>IF(AND(Table2[[#This Row],[Appoggio]]&lt;&gt;"",C89&lt;&gt;""),_xlfn.CONCAT("date",C89,"moving_time",C80,"distance",Table2[[#This Row],[Appoggio]],"elevation",C82,"type",C83),"")</f>
        <v/>
      </c>
      <c r="M79" t="str">
        <f>IF(Table2[[#This Row],[date_to_pivot]]&lt;&gt;"",C83,"")</f>
        <v/>
      </c>
      <c r="N79" t="str">
        <f>IF(Table2[[#This Row],[date_to_pivot]]&lt;&gt;"",Table2[[#This Row],[Appoggio]],"")</f>
        <v/>
      </c>
      <c r="O79" t="str">
        <f>IF(Table2[[#This Row],[date_to_pivot]]&lt;&gt;"",C82,"")</f>
        <v/>
      </c>
      <c r="P79" t="str">
        <f>IF(Table2[[#This Row],[date_to_pivot]]&lt;&gt;"",C80,"")</f>
        <v/>
      </c>
    </row>
    <row r="80" spans="2:16" x14ac:dyDescent="0.2">
      <c r="B80" t="s">
        <v>4</v>
      </c>
      <c r="C80" t="str" cm="1">
        <f t="array" ref="C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0" t="str">
        <f>IF(ISNUMBER(SEARCH("start_date_local",Table2[[#This Row],[JSON]])),MID(Table2[[#This Row],[JSON]],SEARCH("start_date_local",Table2[[#This Row],[JSON]])+LEN("start_date_local")+4,10), "")</f>
        <v/>
      </c>
      <c r="E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" s="5" t="str">
        <f>IF(Table2[[#This Row],[moving_time]]&lt;&gt;"",FLOOR((Table2[[#This Row],[moving_time]]-(60*60*Table2[[#This Row],[Appoggio_ore]]))-(60*Table2[[#This Row],[Appoggio_ minuti]]),1),"")</f>
        <v/>
      </c>
      <c r="I80" s="5" t="str">
        <f>IF(Table2[[#This Row],[moving_time]]&lt;&gt;"",FLOOR((Table2[[#This Row],[moving_time]]-(60*60*Table2[[#This Row],[Appoggio_ore]]))/60,1),"")</f>
        <v/>
      </c>
      <c r="J80" s="5" t="str">
        <f>IF(Table2[[#This Row],[moving_time]]&lt;&gt;"",FLOOR(Table2[[#This Row],[moving_time]]/(60*60),1),"")</f>
        <v/>
      </c>
      <c r="K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" t="str">
        <f>IF(AND(Table2[[#This Row],[Appoggio]]&lt;&gt;"",C90&lt;&gt;""),_xlfn.CONCAT("date",C90,"moving_time",C81,"distance",Table2[[#This Row],[Appoggio]],"elevation",C83,"type",C84),"")</f>
        <v/>
      </c>
      <c r="M80" t="str">
        <f>IF(Table2[[#This Row],[date_to_pivot]]&lt;&gt;"",C84,"")</f>
        <v/>
      </c>
      <c r="N80" t="str">
        <f>IF(Table2[[#This Row],[date_to_pivot]]&lt;&gt;"",Table2[[#This Row],[Appoggio]],"")</f>
        <v/>
      </c>
      <c r="O80" t="str">
        <f>IF(Table2[[#This Row],[date_to_pivot]]&lt;&gt;"",C83,"")</f>
        <v/>
      </c>
      <c r="P80" t="str">
        <f>IF(Table2[[#This Row],[date_to_pivot]]&lt;&gt;"",C81,"")</f>
        <v/>
      </c>
    </row>
    <row r="81" spans="2:16" x14ac:dyDescent="0.2">
      <c r="B81" t="s">
        <v>5</v>
      </c>
      <c r="C81" t="str" cm="1">
        <f t="array" ref="C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1" t="str">
        <f>IF(ISNUMBER(SEARCH("start_date_local",Table2[[#This Row],[JSON]])),MID(Table2[[#This Row],[JSON]],SEARCH("start_date_local",Table2[[#This Row],[JSON]])+LEN("start_date_local")+4,10), "")</f>
        <v/>
      </c>
      <c r="E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" s="5" t="str">
        <f>IF(Table2[[#This Row],[moving_time]]&lt;&gt;"",FLOOR((Table2[[#This Row],[moving_time]]-(60*60*Table2[[#This Row],[Appoggio_ore]]))-(60*Table2[[#This Row],[Appoggio_ minuti]]),1),"")</f>
        <v/>
      </c>
      <c r="I81" s="5" t="str">
        <f>IF(Table2[[#This Row],[moving_time]]&lt;&gt;"",FLOOR((Table2[[#This Row],[moving_time]]-(60*60*Table2[[#This Row],[Appoggio_ore]]))/60,1),"")</f>
        <v/>
      </c>
      <c r="J81" s="5" t="str">
        <f>IF(Table2[[#This Row],[moving_time]]&lt;&gt;"",FLOOR(Table2[[#This Row],[moving_time]]/(60*60),1),"")</f>
        <v/>
      </c>
      <c r="K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" t="str">
        <f>IF(AND(Table2[[#This Row],[Appoggio]]&lt;&gt;"",C91&lt;&gt;""),_xlfn.CONCAT("date",C91,"moving_time",C82,"distance",Table2[[#This Row],[Appoggio]],"elevation",C84,"type",C85),"")</f>
        <v/>
      </c>
      <c r="M81" t="str">
        <f>IF(Table2[[#This Row],[date_to_pivot]]&lt;&gt;"",C85,"")</f>
        <v/>
      </c>
      <c r="N81" t="str">
        <f>IF(Table2[[#This Row],[date_to_pivot]]&lt;&gt;"",Table2[[#This Row],[Appoggio]],"")</f>
        <v/>
      </c>
      <c r="O81" t="str">
        <f>IF(Table2[[#This Row],[date_to_pivot]]&lt;&gt;"",C84,"")</f>
        <v/>
      </c>
      <c r="P81" t="str">
        <f>IF(Table2[[#This Row],[date_to_pivot]]&lt;&gt;"",C82,"")</f>
        <v/>
      </c>
    </row>
    <row r="82" spans="2:16" x14ac:dyDescent="0.2">
      <c r="B82" t="s">
        <v>6</v>
      </c>
      <c r="C82" t="str" cm="1">
        <f t="array" ref="C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2" t="str">
        <f>IF(ISNUMBER(SEARCH("start_date_local",Table2[[#This Row],[JSON]])),MID(Table2[[#This Row],[JSON]],SEARCH("start_date_local",Table2[[#This Row],[JSON]])+LEN("start_date_local")+4,10), "")</f>
        <v/>
      </c>
      <c r="E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" s="5" t="str">
        <f>IF(Table2[[#This Row],[moving_time]]&lt;&gt;"",FLOOR((Table2[[#This Row],[moving_time]]-(60*60*Table2[[#This Row],[Appoggio_ore]]))-(60*Table2[[#This Row],[Appoggio_ minuti]]),1),"")</f>
        <v/>
      </c>
      <c r="I82" s="5" t="str">
        <f>IF(Table2[[#This Row],[moving_time]]&lt;&gt;"",FLOOR((Table2[[#This Row],[moving_time]]-(60*60*Table2[[#This Row],[Appoggio_ore]]))/60,1),"")</f>
        <v/>
      </c>
      <c r="J82" s="5" t="str">
        <f>IF(Table2[[#This Row],[moving_time]]&lt;&gt;"",FLOOR(Table2[[#This Row],[moving_time]]/(60*60),1),"")</f>
        <v/>
      </c>
      <c r="K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" t="str">
        <f>IF(AND(Table2[[#This Row],[Appoggio]]&lt;&gt;"",C92&lt;&gt;""),_xlfn.CONCAT("date",C92,"moving_time",C83,"distance",Table2[[#This Row],[Appoggio]],"elevation",C85,"type",C86),"")</f>
        <v/>
      </c>
      <c r="M82" t="str">
        <f>IF(Table2[[#This Row],[date_to_pivot]]&lt;&gt;"",C86,"")</f>
        <v/>
      </c>
      <c r="N82" t="str">
        <f>IF(Table2[[#This Row],[date_to_pivot]]&lt;&gt;"",Table2[[#This Row],[Appoggio]],"")</f>
        <v/>
      </c>
      <c r="O82" t="str">
        <f>IF(Table2[[#This Row],[date_to_pivot]]&lt;&gt;"",C85,"")</f>
        <v/>
      </c>
      <c r="P82" t="str">
        <f>IF(Table2[[#This Row],[date_to_pivot]]&lt;&gt;"",C83,"")</f>
        <v/>
      </c>
    </row>
    <row r="83" spans="2:16" x14ac:dyDescent="0.2">
      <c r="B83" t="s">
        <v>68</v>
      </c>
      <c r="C83" t="str" cm="1">
        <f t="array" ref="C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3" t="str">
        <f>IF(ISNUMBER(SEARCH("start_date_local",Table2[[#This Row],[JSON]])),MID(Table2[[#This Row],[JSON]],SEARCH("start_date_local",Table2[[#This Row],[JSON]])+LEN("start_date_local")+4,10), "")</f>
        <v/>
      </c>
      <c r="E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" s="5" t="str">
        <f>IF(Table2[[#This Row],[moving_time]]&lt;&gt;"",FLOOR((Table2[[#This Row],[moving_time]]-(60*60*Table2[[#This Row],[Appoggio_ore]]))-(60*Table2[[#This Row],[Appoggio_ minuti]]),1),"")</f>
        <v/>
      </c>
      <c r="I83" s="5" t="str">
        <f>IF(Table2[[#This Row],[moving_time]]&lt;&gt;"",FLOOR((Table2[[#This Row],[moving_time]]-(60*60*Table2[[#This Row],[Appoggio_ore]]))/60,1),"")</f>
        <v/>
      </c>
      <c r="J83" s="5" t="str">
        <f>IF(Table2[[#This Row],[moving_time]]&lt;&gt;"",FLOOR(Table2[[#This Row],[moving_time]]/(60*60),1),"")</f>
        <v/>
      </c>
      <c r="K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" t="str">
        <f>IF(AND(Table2[[#This Row],[Appoggio]]&lt;&gt;"",C93&lt;&gt;""),_xlfn.CONCAT("date",C93,"moving_time",C84,"distance",Table2[[#This Row],[Appoggio]],"elevation",C86,"type",C87),"")</f>
        <v/>
      </c>
      <c r="M83" t="str">
        <f>IF(Table2[[#This Row],[date_to_pivot]]&lt;&gt;"",C87,"")</f>
        <v/>
      </c>
      <c r="N83" t="str">
        <f>IF(Table2[[#This Row],[date_to_pivot]]&lt;&gt;"",Table2[[#This Row],[Appoggio]],"")</f>
        <v/>
      </c>
      <c r="O83" t="str">
        <f>IF(Table2[[#This Row],[date_to_pivot]]&lt;&gt;"",C86,"")</f>
        <v/>
      </c>
      <c r="P83" t="str">
        <f>IF(Table2[[#This Row],[date_to_pivot]]&lt;&gt;"",C84,"")</f>
        <v/>
      </c>
    </row>
    <row r="84" spans="2:16" x14ac:dyDescent="0.2">
      <c r="B84" t="s">
        <v>69</v>
      </c>
      <c r="C84" t="str" cm="1">
        <f t="array" ref="C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12138.6</v>
      </c>
      <c r="D84" t="str">
        <f>IF(ISNUMBER(SEARCH("start_date_local",Table2[[#This Row],[JSON]])),MID(Table2[[#This Row],[JSON]],SEARCH("start_date_local",Table2[[#This Row],[JSON]])+LEN("start_date_local")+4,10), "")</f>
        <v/>
      </c>
      <c r="E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12138.6</v>
      </c>
      <c r="G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" s="5" t="str">
        <f>IF(Table2[[#This Row],[moving_time]]&lt;&gt;"",FLOOR((Table2[[#This Row],[moving_time]]-(60*60*Table2[[#This Row],[Appoggio_ore]]))-(60*Table2[[#This Row],[Appoggio_ minuti]]),1),"")</f>
        <v/>
      </c>
      <c r="I84" s="5" t="str">
        <f>IF(Table2[[#This Row],[moving_time]]&lt;&gt;"",FLOOR((Table2[[#This Row],[moving_time]]-(60*60*Table2[[#This Row],[Appoggio_ore]]))/60,1),"")</f>
        <v/>
      </c>
      <c r="J84" s="5" t="str">
        <f>IF(Table2[[#This Row],[moving_time]]&lt;&gt;"",FLOOR(Table2[[#This Row],[moving_time]]/(60*60),1),"")</f>
        <v/>
      </c>
      <c r="K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" t="str">
        <f>IF(AND(Table2[[#This Row],[Appoggio]]&lt;&gt;"",C94&lt;&gt;""),_xlfn.CONCAT("date",C94,"moving_time",C85,"distance",Table2[[#This Row],[Appoggio]],"elevation",C87,"type",C88),"")</f>
        <v>date2020-06-16moving_time01:03:12distance12138.6elevation313.8typeRun</v>
      </c>
      <c r="M84" t="str">
        <f>IF(Table2[[#This Row],[date_to_pivot]]&lt;&gt;"",C88,"")</f>
        <v>Run</v>
      </c>
      <c r="N84" t="str">
        <f>IF(Table2[[#This Row],[date_to_pivot]]&lt;&gt;"",Table2[[#This Row],[Appoggio]],"")</f>
        <v>12138.6</v>
      </c>
      <c r="O84" t="str">
        <f>IF(Table2[[#This Row],[date_to_pivot]]&lt;&gt;"",C87,"")</f>
        <v>313.8</v>
      </c>
      <c r="P84" t="str">
        <f>IF(Table2[[#This Row],[date_to_pivot]]&lt;&gt;"",C85,"")</f>
        <v>01:03:12</v>
      </c>
    </row>
    <row r="85" spans="2:16" x14ac:dyDescent="0.2">
      <c r="B85" t="s">
        <v>70</v>
      </c>
      <c r="C85" t="str" cm="1">
        <f t="array" ref="C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01:03:12</v>
      </c>
      <c r="D85" t="str">
        <f>IF(ISNUMBER(SEARCH("start_date_local",Table2[[#This Row],[JSON]])),MID(Table2[[#This Row],[JSON]],SEARCH("start_date_local",Table2[[#This Row],[JSON]])+LEN("start_date_local")+4,10), "")</f>
        <v/>
      </c>
      <c r="E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3792</v>
      </c>
      <c r="H85" s="5">
        <f>IF(Table2[[#This Row],[moving_time]]&lt;&gt;"",FLOOR((Table2[[#This Row],[moving_time]]-(60*60*Table2[[#This Row],[Appoggio_ore]]))-(60*Table2[[#This Row],[Appoggio_ minuti]]),1),"")</f>
        <v>12</v>
      </c>
      <c r="I85" s="5">
        <f>IF(Table2[[#This Row],[moving_time]]&lt;&gt;"",FLOOR((Table2[[#This Row],[moving_time]]-(60*60*Table2[[#This Row],[Appoggio_ore]]))/60,1),"")</f>
        <v>3</v>
      </c>
      <c r="J85" s="5">
        <f>IF(Table2[[#This Row],[moving_time]]&lt;&gt;"",FLOOR(Table2[[#This Row],[moving_time]]/(60*60),1),"")</f>
        <v>1</v>
      </c>
      <c r="K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" t="str">
        <f>IF(AND(Table2[[#This Row],[Appoggio]]&lt;&gt;"",C95&lt;&gt;""),_xlfn.CONCAT("date",C95,"moving_time",C86,"distance",Table2[[#This Row],[Appoggio]],"elevation",C88,"type",C89),"")</f>
        <v/>
      </c>
      <c r="M85" t="str">
        <f>IF(Table2[[#This Row],[date_to_pivot]]&lt;&gt;"",C89,"")</f>
        <v/>
      </c>
      <c r="N85" t="str">
        <f>IF(Table2[[#This Row],[date_to_pivot]]&lt;&gt;"",Table2[[#This Row],[Appoggio]],"")</f>
        <v/>
      </c>
      <c r="O85" t="str">
        <f>IF(Table2[[#This Row],[date_to_pivot]]&lt;&gt;"",C88,"")</f>
        <v/>
      </c>
      <c r="P85" t="str">
        <f>IF(Table2[[#This Row],[date_to_pivot]]&lt;&gt;"",C86,"")</f>
        <v/>
      </c>
    </row>
    <row r="86" spans="2:16" x14ac:dyDescent="0.2">
      <c r="B86" t="s">
        <v>71</v>
      </c>
      <c r="C86" t="str" cm="1">
        <f t="array" ref="C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6" t="str">
        <f>IF(ISNUMBER(SEARCH("start_date_local",Table2[[#This Row],[JSON]])),MID(Table2[[#This Row],[JSON]],SEARCH("start_date_local",Table2[[#This Row],[JSON]])+LEN("start_date_local")+4,10), "")</f>
        <v/>
      </c>
      <c r="E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" s="5" t="str">
        <f>IF(Table2[[#This Row],[moving_time]]&lt;&gt;"",FLOOR((Table2[[#This Row],[moving_time]]-(60*60*Table2[[#This Row],[Appoggio_ore]]))-(60*Table2[[#This Row],[Appoggio_ minuti]]),1),"")</f>
        <v/>
      </c>
      <c r="I86" s="5" t="str">
        <f>IF(Table2[[#This Row],[moving_time]]&lt;&gt;"",FLOOR((Table2[[#This Row],[moving_time]]-(60*60*Table2[[#This Row],[Appoggio_ore]]))/60,1),"")</f>
        <v/>
      </c>
      <c r="J86" s="5" t="str">
        <f>IF(Table2[[#This Row],[moving_time]]&lt;&gt;"",FLOOR(Table2[[#This Row],[moving_time]]/(60*60),1),"")</f>
        <v/>
      </c>
      <c r="K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" t="str">
        <f>IF(AND(Table2[[#This Row],[Appoggio]]&lt;&gt;"",C96&lt;&gt;""),_xlfn.CONCAT("date",C96,"moving_time",C87,"distance",Table2[[#This Row],[Appoggio]],"elevation",C89,"type",C90),"")</f>
        <v/>
      </c>
      <c r="M86" t="str">
        <f>IF(Table2[[#This Row],[date_to_pivot]]&lt;&gt;"",C90,"")</f>
        <v/>
      </c>
      <c r="N86" t="str">
        <f>IF(Table2[[#This Row],[date_to_pivot]]&lt;&gt;"",Table2[[#This Row],[Appoggio]],"")</f>
        <v/>
      </c>
      <c r="O86" t="str">
        <f>IF(Table2[[#This Row],[date_to_pivot]]&lt;&gt;"",C89,"")</f>
        <v/>
      </c>
      <c r="P86" t="str">
        <f>IF(Table2[[#This Row],[date_to_pivot]]&lt;&gt;"",C87,"")</f>
        <v/>
      </c>
    </row>
    <row r="87" spans="2:16" x14ac:dyDescent="0.2">
      <c r="B87" t="s">
        <v>72</v>
      </c>
      <c r="C87" t="str" cm="1">
        <f t="array" ref="C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313.8</v>
      </c>
      <c r="D87" t="str">
        <f>IF(ISNUMBER(SEARCH("start_date_local",Table2[[#This Row],[JSON]])),MID(Table2[[#This Row],[JSON]],SEARCH("start_date_local",Table2[[#This Row],[JSON]])+LEN("start_date_local")+4,10), "")</f>
        <v/>
      </c>
      <c r="E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" s="5" t="str">
        <f>IF(Table2[[#This Row],[moving_time]]&lt;&gt;"",FLOOR((Table2[[#This Row],[moving_time]]-(60*60*Table2[[#This Row],[Appoggio_ore]]))-(60*Table2[[#This Row],[Appoggio_ minuti]]),1),"")</f>
        <v/>
      </c>
      <c r="I87" s="5" t="str">
        <f>IF(Table2[[#This Row],[moving_time]]&lt;&gt;"",FLOOR((Table2[[#This Row],[moving_time]]-(60*60*Table2[[#This Row],[Appoggio_ore]]))/60,1),"")</f>
        <v/>
      </c>
      <c r="J87" s="5" t="str">
        <f>IF(Table2[[#This Row],[moving_time]]&lt;&gt;"",FLOOR(Table2[[#This Row],[moving_time]]/(60*60),1),"")</f>
        <v/>
      </c>
      <c r="K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313.8</v>
      </c>
      <c r="L87" t="str">
        <f>IF(AND(Table2[[#This Row],[Appoggio]]&lt;&gt;"",C97&lt;&gt;""),_xlfn.CONCAT("date",C97,"moving_time",C88,"distance",Table2[[#This Row],[Appoggio]],"elevation",C90,"type",C91),"")</f>
        <v/>
      </c>
      <c r="M87" t="str">
        <f>IF(Table2[[#This Row],[date_to_pivot]]&lt;&gt;"",C91,"")</f>
        <v/>
      </c>
      <c r="N87" t="str">
        <f>IF(Table2[[#This Row],[date_to_pivot]]&lt;&gt;"",Table2[[#This Row],[Appoggio]],"")</f>
        <v/>
      </c>
      <c r="O87" t="str">
        <f>IF(Table2[[#This Row],[date_to_pivot]]&lt;&gt;"",C90,"")</f>
        <v/>
      </c>
      <c r="P87" t="str">
        <f>IF(Table2[[#This Row],[date_to_pivot]]&lt;&gt;"",C88,"")</f>
        <v/>
      </c>
    </row>
    <row r="88" spans="2:16" x14ac:dyDescent="0.2">
      <c r="B88" t="s">
        <v>73</v>
      </c>
      <c r="C88" t="str" cm="1">
        <f t="array" ref="C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Run</v>
      </c>
      <c r="D88" t="str">
        <f>IF(ISNUMBER(SEARCH("start_date_local",Table2[[#This Row],[JSON]])),MID(Table2[[#This Row],[JSON]],SEARCH("start_date_local",Table2[[#This Row],[JSON]])+LEN("start_date_local")+4,10), "")</f>
        <v/>
      </c>
      <c r="E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Run</v>
      </c>
      <c r="F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" s="5" t="str">
        <f>IF(Table2[[#This Row],[moving_time]]&lt;&gt;"",FLOOR((Table2[[#This Row],[moving_time]]-(60*60*Table2[[#This Row],[Appoggio_ore]]))-(60*Table2[[#This Row],[Appoggio_ minuti]]),1),"")</f>
        <v/>
      </c>
      <c r="I88" s="5" t="str">
        <f>IF(Table2[[#This Row],[moving_time]]&lt;&gt;"",FLOOR((Table2[[#This Row],[moving_time]]-(60*60*Table2[[#This Row],[Appoggio_ore]]))/60,1),"")</f>
        <v/>
      </c>
      <c r="J88" s="5" t="str">
        <f>IF(Table2[[#This Row],[moving_time]]&lt;&gt;"",FLOOR(Table2[[#This Row],[moving_time]]/(60*60),1),"")</f>
        <v/>
      </c>
      <c r="K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" t="str">
        <f>IF(AND(Table2[[#This Row],[Appoggio]]&lt;&gt;"",C98&lt;&gt;""),_xlfn.CONCAT("date",C98,"moving_time",C89,"distance",Table2[[#This Row],[Appoggio]],"elevation",C91,"type",C92),"")</f>
        <v/>
      </c>
      <c r="M88" t="str">
        <f>IF(Table2[[#This Row],[date_to_pivot]]&lt;&gt;"",C92,"")</f>
        <v/>
      </c>
      <c r="N88" t="str">
        <f>IF(Table2[[#This Row],[date_to_pivot]]&lt;&gt;"",Table2[[#This Row],[Appoggio]],"")</f>
        <v/>
      </c>
      <c r="O88" t="str">
        <f>IF(Table2[[#This Row],[date_to_pivot]]&lt;&gt;"",C91,"")</f>
        <v/>
      </c>
      <c r="P88" t="str">
        <f>IF(Table2[[#This Row],[date_to_pivot]]&lt;&gt;"",C89,"")</f>
        <v/>
      </c>
    </row>
    <row r="89" spans="2:16" x14ac:dyDescent="0.2">
      <c r="B89" t="s">
        <v>74</v>
      </c>
      <c r="C89" t="str" cm="1">
        <f t="array" ref="C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9" t="str">
        <f>IF(ISNUMBER(SEARCH("start_date_local",Table2[[#This Row],[JSON]])),MID(Table2[[#This Row],[JSON]],SEARCH("start_date_local",Table2[[#This Row],[JSON]])+LEN("start_date_local")+4,10), "")</f>
        <v/>
      </c>
      <c r="E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" s="5" t="str">
        <f>IF(Table2[[#This Row],[moving_time]]&lt;&gt;"",FLOOR((Table2[[#This Row],[moving_time]]-(60*60*Table2[[#This Row],[Appoggio_ore]]))-(60*Table2[[#This Row],[Appoggio_ minuti]]),1),"")</f>
        <v/>
      </c>
      <c r="I89" s="5" t="str">
        <f>IF(Table2[[#This Row],[moving_time]]&lt;&gt;"",FLOOR((Table2[[#This Row],[moving_time]]-(60*60*Table2[[#This Row],[Appoggio_ore]]))/60,1),"")</f>
        <v/>
      </c>
      <c r="J89" s="5" t="str">
        <f>IF(Table2[[#This Row],[moving_time]]&lt;&gt;"",FLOOR(Table2[[#This Row],[moving_time]]/(60*60),1),"")</f>
        <v/>
      </c>
      <c r="K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" t="str">
        <f>IF(AND(Table2[[#This Row],[Appoggio]]&lt;&gt;"",C99&lt;&gt;""),_xlfn.CONCAT("date",C99,"moving_time",C90,"distance",Table2[[#This Row],[Appoggio]],"elevation",C92,"type",C93),"")</f>
        <v/>
      </c>
      <c r="M89" t="str">
        <f>IF(Table2[[#This Row],[date_to_pivot]]&lt;&gt;"",C93,"")</f>
        <v/>
      </c>
      <c r="N89" t="str">
        <f>IF(Table2[[#This Row],[date_to_pivot]]&lt;&gt;"",Table2[[#This Row],[Appoggio]],"")</f>
        <v/>
      </c>
      <c r="O89" t="str">
        <f>IF(Table2[[#This Row],[date_to_pivot]]&lt;&gt;"",C92,"")</f>
        <v/>
      </c>
      <c r="P89" t="str">
        <f>IF(Table2[[#This Row],[date_to_pivot]]&lt;&gt;"",C90,"")</f>
        <v/>
      </c>
    </row>
    <row r="90" spans="2:16" x14ac:dyDescent="0.2">
      <c r="B90" t="s">
        <v>75</v>
      </c>
      <c r="C90" t="str" cm="1">
        <f t="array" ref="C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0" t="str">
        <f>IF(ISNUMBER(SEARCH("start_date_local",Table2[[#This Row],[JSON]])),MID(Table2[[#This Row],[JSON]],SEARCH("start_date_local",Table2[[#This Row],[JSON]])+LEN("start_date_local")+4,10), "")</f>
        <v/>
      </c>
      <c r="E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" s="5" t="str">
        <f>IF(Table2[[#This Row],[moving_time]]&lt;&gt;"",FLOOR((Table2[[#This Row],[moving_time]]-(60*60*Table2[[#This Row],[Appoggio_ore]]))-(60*Table2[[#This Row],[Appoggio_ minuti]]),1),"")</f>
        <v/>
      </c>
      <c r="I90" s="5" t="str">
        <f>IF(Table2[[#This Row],[moving_time]]&lt;&gt;"",FLOOR((Table2[[#This Row],[moving_time]]-(60*60*Table2[[#This Row],[Appoggio_ore]]))/60,1),"")</f>
        <v/>
      </c>
      <c r="J90" s="5" t="str">
        <f>IF(Table2[[#This Row],[moving_time]]&lt;&gt;"",FLOOR(Table2[[#This Row],[moving_time]]/(60*60),1),"")</f>
        <v/>
      </c>
      <c r="K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" t="str">
        <f>IF(AND(Table2[[#This Row],[Appoggio]]&lt;&gt;"",C100&lt;&gt;""),_xlfn.CONCAT("date",C100,"moving_time",C91,"distance",Table2[[#This Row],[Appoggio]],"elevation",C93,"type",C94),"")</f>
        <v/>
      </c>
      <c r="M90" t="str">
        <f>IF(Table2[[#This Row],[date_to_pivot]]&lt;&gt;"",C94,"")</f>
        <v/>
      </c>
      <c r="N90" t="str">
        <f>IF(Table2[[#This Row],[date_to_pivot]]&lt;&gt;"",Table2[[#This Row],[Appoggio]],"")</f>
        <v/>
      </c>
      <c r="O90" t="str">
        <f>IF(Table2[[#This Row],[date_to_pivot]]&lt;&gt;"",C93,"")</f>
        <v/>
      </c>
      <c r="P90" t="str">
        <f>IF(Table2[[#This Row],[date_to_pivot]]&lt;&gt;"",C91,"")</f>
        <v/>
      </c>
    </row>
    <row r="91" spans="2:16" x14ac:dyDescent="0.2">
      <c r="B91" t="s">
        <v>76</v>
      </c>
      <c r="C91" t="str" cm="1">
        <f t="array" ref="C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1" t="str">
        <f>IF(ISNUMBER(SEARCH("start_date_local",Table2[[#This Row],[JSON]])),MID(Table2[[#This Row],[JSON]],SEARCH("start_date_local",Table2[[#This Row],[JSON]])+LEN("start_date_local")+4,10), "")</f>
        <v/>
      </c>
      <c r="E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" s="5" t="str">
        <f>IF(Table2[[#This Row],[moving_time]]&lt;&gt;"",FLOOR((Table2[[#This Row],[moving_time]]-(60*60*Table2[[#This Row],[Appoggio_ore]]))-(60*Table2[[#This Row],[Appoggio_ minuti]]),1),"")</f>
        <v/>
      </c>
      <c r="I91" s="5" t="str">
        <f>IF(Table2[[#This Row],[moving_time]]&lt;&gt;"",FLOOR((Table2[[#This Row],[moving_time]]-(60*60*Table2[[#This Row],[Appoggio_ore]]))/60,1),"")</f>
        <v/>
      </c>
      <c r="J91" s="5" t="str">
        <f>IF(Table2[[#This Row],[moving_time]]&lt;&gt;"",FLOOR(Table2[[#This Row],[moving_time]]/(60*60),1),"")</f>
        <v/>
      </c>
      <c r="K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" t="str">
        <f>IF(AND(Table2[[#This Row],[Appoggio]]&lt;&gt;"",C101&lt;&gt;""),_xlfn.CONCAT("date",C101,"moving_time",C92,"distance",Table2[[#This Row],[Appoggio]],"elevation",C94,"type",C95),"")</f>
        <v/>
      </c>
      <c r="M91" t="str">
        <f>IF(Table2[[#This Row],[date_to_pivot]]&lt;&gt;"",C95,"")</f>
        <v/>
      </c>
      <c r="N91" t="str">
        <f>IF(Table2[[#This Row],[date_to_pivot]]&lt;&gt;"",Table2[[#This Row],[Appoggio]],"")</f>
        <v/>
      </c>
      <c r="O91" t="str">
        <f>IF(Table2[[#This Row],[date_to_pivot]]&lt;&gt;"",C94,"")</f>
        <v/>
      </c>
      <c r="P91" t="str">
        <f>IF(Table2[[#This Row],[date_to_pivot]]&lt;&gt;"",C92,"")</f>
        <v/>
      </c>
    </row>
    <row r="92" spans="2:16" x14ac:dyDescent="0.2">
      <c r="B92" t="s">
        <v>77</v>
      </c>
      <c r="C92" t="str" cm="1">
        <f t="array" ref="C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2" t="str">
        <f>IF(ISNUMBER(SEARCH("start_date_local",Table2[[#This Row],[JSON]])),MID(Table2[[#This Row],[JSON]],SEARCH("start_date_local",Table2[[#This Row],[JSON]])+LEN("start_date_local")+4,10), "")</f>
        <v/>
      </c>
      <c r="E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" s="5" t="str">
        <f>IF(Table2[[#This Row],[moving_time]]&lt;&gt;"",FLOOR((Table2[[#This Row],[moving_time]]-(60*60*Table2[[#This Row],[Appoggio_ore]]))-(60*Table2[[#This Row],[Appoggio_ minuti]]),1),"")</f>
        <v/>
      </c>
      <c r="I92" s="5" t="str">
        <f>IF(Table2[[#This Row],[moving_time]]&lt;&gt;"",FLOOR((Table2[[#This Row],[moving_time]]-(60*60*Table2[[#This Row],[Appoggio_ore]]))/60,1),"")</f>
        <v/>
      </c>
      <c r="J92" s="5" t="str">
        <f>IF(Table2[[#This Row],[moving_time]]&lt;&gt;"",FLOOR(Table2[[#This Row],[moving_time]]/(60*60),1),"")</f>
        <v/>
      </c>
      <c r="K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" t="str">
        <f>IF(AND(Table2[[#This Row],[Appoggio]]&lt;&gt;"",C102&lt;&gt;""),_xlfn.CONCAT("date",C102,"moving_time",C93,"distance",Table2[[#This Row],[Appoggio]],"elevation",C95,"type",C96),"")</f>
        <v/>
      </c>
      <c r="M92" t="str">
        <f>IF(Table2[[#This Row],[date_to_pivot]]&lt;&gt;"",C96,"")</f>
        <v/>
      </c>
      <c r="N92" t="str">
        <f>IF(Table2[[#This Row],[date_to_pivot]]&lt;&gt;"",Table2[[#This Row],[Appoggio]],"")</f>
        <v/>
      </c>
      <c r="O92" t="str">
        <f>IF(Table2[[#This Row],[date_to_pivot]]&lt;&gt;"",C95,"")</f>
        <v/>
      </c>
      <c r="P92" t="str">
        <f>IF(Table2[[#This Row],[date_to_pivot]]&lt;&gt;"",C93,"")</f>
        <v/>
      </c>
    </row>
    <row r="93" spans="2:16" x14ac:dyDescent="0.2">
      <c r="B93" t="s">
        <v>78</v>
      </c>
      <c r="C93" t="str" cm="1">
        <f t="array" ref="C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3" t="str">
        <f>IF(ISNUMBER(SEARCH("start_date_local",Table2[[#This Row],[JSON]])),MID(Table2[[#This Row],[JSON]],SEARCH("start_date_local",Table2[[#This Row],[JSON]])+LEN("start_date_local")+4,10), "")</f>
        <v/>
      </c>
      <c r="E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" s="5" t="str">
        <f>IF(Table2[[#This Row],[moving_time]]&lt;&gt;"",FLOOR((Table2[[#This Row],[moving_time]]-(60*60*Table2[[#This Row],[Appoggio_ore]]))-(60*Table2[[#This Row],[Appoggio_ minuti]]),1),"")</f>
        <v/>
      </c>
      <c r="I93" s="5" t="str">
        <f>IF(Table2[[#This Row],[moving_time]]&lt;&gt;"",FLOOR((Table2[[#This Row],[moving_time]]-(60*60*Table2[[#This Row],[Appoggio_ore]]))/60,1),"")</f>
        <v/>
      </c>
      <c r="J93" s="5" t="str">
        <f>IF(Table2[[#This Row],[moving_time]]&lt;&gt;"",FLOOR(Table2[[#This Row],[moving_time]]/(60*60),1),"")</f>
        <v/>
      </c>
      <c r="K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" t="str">
        <f>IF(AND(Table2[[#This Row],[Appoggio]]&lt;&gt;"",C103&lt;&gt;""),_xlfn.CONCAT("date",C103,"moving_time",C94,"distance",Table2[[#This Row],[Appoggio]],"elevation",C96,"type",C97),"")</f>
        <v/>
      </c>
      <c r="M93" t="str">
        <f>IF(Table2[[#This Row],[date_to_pivot]]&lt;&gt;"",C97,"")</f>
        <v/>
      </c>
      <c r="N93" t="str">
        <f>IF(Table2[[#This Row],[date_to_pivot]]&lt;&gt;"",Table2[[#This Row],[Appoggio]],"")</f>
        <v/>
      </c>
      <c r="O93" t="str">
        <f>IF(Table2[[#This Row],[date_to_pivot]]&lt;&gt;"",C96,"")</f>
        <v/>
      </c>
      <c r="P93" t="str">
        <f>IF(Table2[[#This Row],[date_to_pivot]]&lt;&gt;"",C94,"")</f>
        <v/>
      </c>
    </row>
    <row r="94" spans="2:16" x14ac:dyDescent="0.2">
      <c r="B94" t="s">
        <v>79</v>
      </c>
      <c r="C94" t="str" cm="1">
        <f t="array" ref="C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2020-06-16</v>
      </c>
      <c r="D94" t="str">
        <f>IF(ISNUMBER(SEARCH("start_date_local",Table2[[#This Row],[JSON]])),MID(Table2[[#This Row],[JSON]],SEARCH("start_date_local",Table2[[#This Row],[JSON]])+LEN("start_date_local")+4,10), "")</f>
        <v>2020-06-16</v>
      </c>
      <c r="E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" s="5" t="str">
        <f>IF(Table2[[#This Row],[moving_time]]&lt;&gt;"",FLOOR((Table2[[#This Row],[moving_time]]-(60*60*Table2[[#This Row],[Appoggio_ore]]))-(60*Table2[[#This Row],[Appoggio_ minuti]]),1),"")</f>
        <v/>
      </c>
      <c r="I94" s="5" t="str">
        <f>IF(Table2[[#This Row],[moving_time]]&lt;&gt;"",FLOOR((Table2[[#This Row],[moving_time]]-(60*60*Table2[[#This Row],[Appoggio_ore]]))/60,1),"")</f>
        <v/>
      </c>
      <c r="J94" s="5" t="str">
        <f>IF(Table2[[#This Row],[moving_time]]&lt;&gt;"",FLOOR(Table2[[#This Row],[moving_time]]/(60*60),1),"")</f>
        <v/>
      </c>
      <c r="K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" t="str">
        <f>IF(AND(Table2[[#This Row],[Appoggio]]&lt;&gt;"",C104&lt;&gt;""),_xlfn.CONCAT("date",C104,"moving_time",C95,"distance",Table2[[#This Row],[Appoggio]],"elevation",C97,"type",C98),"")</f>
        <v/>
      </c>
      <c r="M94" t="str">
        <f>IF(Table2[[#This Row],[date_to_pivot]]&lt;&gt;"",C98,"")</f>
        <v/>
      </c>
      <c r="N94" t="str">
        <f>IF(Table2[[#This Row],[date_to_pivot]]&lt;&gt;"",Table2[[#This Row],[Appoggio]],"")</f>
        <v/>
      </c>
      <c r="O94" t="str">
        <f>IF(Table2[[#This Row],[date_to_pivot]]&lt;&gt;"",C97,"")</f>
        <v/>
      </c>
      <c r="P94" t="str">
        <f>IF(Table2[[#This Row],[date_to_pivot]]&lt;&gt;"",C95,"")</f>
        <v/>
      </c>
    </row>
    <row r="95" spans="2:16" x14ac:dyDescent="0.2">
      <c r="B95" t="s">
        <v>19</v>
      </c>
      <c r="C95" t="str" cm="1">
        <f t="array" ref="C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5" t="str">
        <f>IF(ISNUMBER(SEARCH("start_date_local",Table2[[#This Row],[JSON]])),MID(Table2[[#This Row],[JSON]],SEARCH("start_date_local",Table2[[#This Row],[JSON]])+LEN("start_date_local")+4,10), "")</f>
        <v/>
      </c>
      <c r="E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" s="5" t="str">
        <f>IF(Table2[[#This Row],[moving_time]]&lt;&gt;"",FLOOR((Table2[[#This Row],[moving_time]]-(60*60*Table2[[#This Row],[Appoggio_ore]]))-(60*Table2[[#This Row],[Appoggio_ minuti]]),1),"")</f>
        <v/>
      </c>
      <c r="I95" s="5" t="str">
        <f>IF(Table2[[#This Row],[moving_time]]&lt;&gt;"",FLOOR((Table2[[#This Row],[moving_time]]-(60*60*Table2[[#This Row],[Appoggio_ore]]))/60,1),"")</f>
        <v/>
      </c>
      <c r="J95" s="5" t="str">
        <f>IF(Table2[[#This Row],[moving_time]]&lt;&gt;"",FLOOR(Table2[[#This Row],[moving_time]]/(60*60),1),"")</f>
        <v/>
      </c>
      <c r="K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" t="str">
        <f>IF(AND(Table2[[#This Row],[Appoggio]]&lt;&gt;"",C105&lt;&gt;""),_xlfn.CONCAT("date",C105,"moving_time",C96,"distance",Table2[[#This Row],[Appoggio]],"elevation",C98,"type",C99),"")</f>
        <v/>
      </c>
      <c r="M95" t="str">
        <f>IF(Table2[[#This Row],[date_to_pivot]]&lt;&gt;"",C99,"")</f>
        <v/>
      </c>
      <c r="N95" t="str">
        <f>IF(Table2[[#This Row],[date_to_pivot]]&lt;&gt;"",Table2[[#This Row],[Appoggio]],"")</f>
        <v/>
      </c>
      <c r="O95" t="str">
        <f>IF(Table2[[#This Row],[date_to_pivot]]&lt;&gt;"",C98,"")</f>
        <v/>
      </c>
      <c r="P95" t="str">
        <f>IF(Table2[[#This Row],[date_to_pivot]]&lt;&gt;"",C96,"")</f>
        <v/>
      </c>
    </row>
    <row r="96" spans="2:16" x14ac:dyDescent="0.2">
      <c r="B96" t="s">
        <v>20</v>
      </c>
      <c r="C96" t="str" cm="1">
        <f t="array" ref="C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6" t="str">
        <f>IF(ISNUMBER(SEARCH("start_date_local",Table2[[#This Row],[JSON]])),MID(Table2[[#This Row],[JSON]],SEARCH("start_date_local",Table2[[#This Row],[JSON]])+LEN("start_date_local")+4,10), "")</f>
        <v/>
      </c>
      <c r="E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" s="5" t="str">
        <f>IF(Table2[[#This Row],[moving_time]]&lt;&gt;"",FLOOR((Table2[[#This Row],[moving_time]]-(60*60*Table2[[#This Row],[Appoggio_ore]]))-(60*Table2[[#This Row],[Appoggio_ minuti]]),1),"")</f>
        <v/>
      </c>
      <c r="I96" s="5" t="str">
        <f>IF(Table2[[#This Row],[moving_time]]&lt;&gt;"",FLOOR((Table2[[#This Row],[moving_time]]-(60*60*Table2[[#This Row],[Appoggio_ore]]))/60,1),"")</f>
        <v/>
      </c>
      <c r="J96" s="5" t="str">
        <f>IF(Table2[[#This Row],[moving_time]]&lt;&gt;"",FLOOR(Table2[[#This Row],[moving_time]]/(60*60),1),"")</f>
        <v/>
      </c>
      <c r="K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" t="str">
        <f>IF(AND(Table2[[#This Row],[Appoggio]]&lt;&gt;"",C106&lt;&gt;""),_xlfn.CONCAT("date",C106,"moving_time",C97,"distance",Table2[[#This Row],[Appoggio]],"elevation",C99,"type",C100),"")</f>
        <v/>
      </c>
      <c r="M96" t="str">
        <f>IF(Table2[[#This Row],[date_to_pivot]]&lt;&gt;"",C100,"")</f>
        <v/>
      </c>
      <c r="N96" t="str">
        <f>IF(Table2[[#This Row],[date_to_pivot]]&lt;&gt;"",Table2[[#This Row],[Appoggio]],"")</f>
        <v/>
      </c>
      <c r="O96" t="str">
        <f>IF(Table2[[#This Row],[date_to_pivot]]&lt;&gt;"",C99,"")</f>
        <v/>
      </c>
      <c r="P96" t="str">
        <f>IF(Table2[[#This Row],[date_to_pivot]]&lt;&gt;"",C97,"")</f>
        <v/>
      </c>
    </row>
    <row r="97" spans="2:16" x14ac:dyDescent="0.2">
      <c r="B97" t="s">
        <v>21</v>
      </c>
      <c r="C97" t="str" cm="1">
        <f t="array" ref="C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7" t="str">
        <f>IF(ISNUMBER(SEARCH("start_date_local",Table2[[#This Row],[JSON]])),MID(Table2[[#This Row],[JSON]],SEARCH("start_date_local",Table2[[#This Row],[JSON]])+LEN("start_date_local")+4,10), "")</f>
        <v/>
      </c>
      <c r="E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" s="5" t="str">
        <f>IF(Table2[[#This Row],[moving_time]]&lt;&gt;"",FLOOR((Table2[[#This Row],[moving_time]]-(60*60*Table2[[#This Row],[Appoggio_ore]]))-(60*Table2[[#This Row],[Appoggio_ minuti]]),1),"")</f>
        <v/>
      </c>
      <c r="I97" s="5" t="str">
        <f>IF(Table2[[#This Row],[moving_time]]&lt;&gt;"",FLOOR((Table2[[#This Row],[moving_time]]-(60*60*Table2[[#This Row],[Appoggio_ore]]))/60,1),"")</f>
        <v/>
      </c>
      <c r="J97" s="5" t="str">
        <f>IF(Table2[[#This Row],[moving_time]]&lt;&gt;"",FLOOR(Table2[[#This Row],[moving_time]]/(60*60),1),"")</f>
        <v/>
      </c>
      <c r="K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" t="str">
        <f>IF(AND(Table2[[#This Row],[Appoggio]]&lt;&gt;"",C107&lt;&gt;""),_xlfn.CONCAT("date",C107,"moving_time",C98,"distance",Table2[[#This Row],[Appoggio]],"elevation",C100,"type",C101),"")</f>
        <v/>
      </c>
      <c r="M97" t="str">
        <f>IF(Table2[[#This Row],[date_to_pivot]]&lt;&gt;"",C101,"")</f>
        <v/>
      </c>
      <c r="N97" t="str">
        <f>IF(Table2[[#This Row],[date_to_pivot]]&lt;&gt;"",Table2[[#This Row],[Appoggio]],"")</f>
        <v/>
      </c>
      <c r="O97" t="str">
        <f>IF(Table2[[#This Row],[date_to_pivot]]&lt;&gt;"",C100,"")</f>
        <v/>
      </c>
      <c r="P97" t="str">
        <f>IF(Table2[[#This Row],[date_to_pivot]]&lt;&gt;"",C98,"")</f>
        <v/>
      </c>
    </row>
    <row r="98" spans="2:16" x14ac:dyDescent="0.2">
      <c r="B98" s="1">
        <v>45570637</v>
      </c>
      <c r="C98" s="1" t="str" cm="1">
        <f t="array" ref="C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8" t="str">
        <f>IF(ISNUMBER(SEARCH("start_date_local",Table2[[#This Row],[JSON]])),MID(Table2[[#This Row],[JSON]],SEARCH("start_date_local",Table2[[#This Row],[JSON]])+LEN("start_date_local")+4,10), "")</f>
        <v/>
      </c>
      <c r="E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" s="5" t="str">
        <f>IF(Table2[[#This Row],[moving_time]]&lt;&gt;"",FLOOR((Table2[[#This Row],[moving_time]]-(60*60*Table2[[#This Row],[Appoggio_ore]]))-(60*Table2[[#This Row],[Appoggio_ minuti]]),1),"")</f>
        <v/>
      </c>
      <c r="I98" s="5" t="str">
        <f>IF(Table2[[#This Row],[moving_time]]&lt;&gt;"",FLOOR((Table2[[#This Row],[moving_time]]-(60*60*Table2[[#This Row],[Appoggio_ore]]))/60,1),"")</f>
        <v/>
      </c>
      <c r="J98" s="5" t="str">
        <f>IF(Table2[[#This Row],[moving_time]]&lt;&gt;"",FLOOR(Table2[[#This Row],[moving_time]]/(60*60),1),"")</f>
        <v/>
      </c>
      <c r="K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" t="str">
        <f>IF(AND(Table2[[#This Row],[Appoggio]]&lt;&gt;"",C108&lt;&gt;""),_xlfn.CONCAT("date",C108,"moving_time",C99,"distance",Table2[[#This Row],[Appoggio]],"elevation",C101,"type",C102),"")</f>
        <v/>
      </c>
      <c r="M98" t="str">
        <f>IF(Table2[[#This Row],[date_to_pivot]]&lt;&gt;"",C102,"")</f>
        <v/>
      </c>
      <c r="N98" t="str">
        <f>IF(Table2[[#This Row],[date_to_pivot]]&lt;&gt;"",Table2[[#This Row],[Appoggio]],"")</f>
        <v/>
      </c>
      <c r="O98" t="str">
        <f>IF(Table2[[#This Row],[date_to_pivot]]&lt;&gt;"",C101,"")</f>
        <v/>
      </c>
      <c r="P98" t="str">
        <f>IF(Table2[[#This Row],[date_to_pivot]]&lt;&gt;"",C99,"")</f>
        <v/>
      </c>
    </row>
    <row r="99" spans="2:16" x14ac:dyDescent="0.2">
      <c r="B99" s="2">
        <v>10875427</v>
      </c>
      <c r="C99" s="2" t="str" cm="1">
        <f t="array" ref="C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9" t="str">
        <f>IF(ISNUMBER(SEARCH("start_date_local",Table2[[#This Row],[JSON]])),MID(Table2[[#This Row],[JSON]],SEARCH("start_date_local",Table2[[#This Row],[JSON]])+LEN("start_date_local")+4,10), "")</f>
        <v/>
      </c>
      <c r="E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" s="5" t="str">
        <f>IF(Table2[[#This Row],[moving_time]]&lt;&gt;"",FLOOR((Table2[[#This Row],[moving_time]]-(60*60*Table2[[#This Row],[Appoggio_ore]]))-(60*Table2[[#This Row],[Appoggio_ minuti]]),1),"")</f>
        <v/>
      </c>
      <c r="I99" s="5" t="str">
        <f>IF(Table2[[#This Row],[moving_time]]&lt;&gt;"",FLOOR((Table2[[#This Row],[moving_time]]-(60*60*Table2[[#This Row],[Appoggio_ore]]))/60,1),"")</f>
        <v/>
      </c>
      <c r="J99" s="5" t="str">
        <f>IF(Table2[[#This Row],[moving_time]]&lt;&gt;"",FLOOR(Table2[[#This Row],[moving_time]]/(60*60),1),"")</f>
        <v/>
      </c>
      <c r="K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" t="str">
        <f>IF(AND(Table2[[#This Row],[Appoggio]]&lt;&gt;"",C109&lt;&gt;""),_xlfn.CONCAT("date",C109,"moving_time",C100,"distance",Table2[[#This Row],[Appoggio]],"elevation",C102,"type",C103),"")</f>
        <v/>
      </c>
      <c r="M99" t="str">
        <f>IF(Table2[[#This Row],[date_to_pivot]]&lt;&gt;"",C103,"")</f>
        <v/>
      </c>
      <c r="N99" t="str">
        <f>IF(Table2[[#This Row],[date_to_pivot]]&lt;&gt;"",Table2[[#This Row],[Appoggio]],"")</f>
        <v/>
      </c>
      <c r="O99" t="str">
        <f>IF(Table2[[#This Row],[date_to_pivot]]&lt;&gt;"",C102,"")</f>
        <v/>
      </c>
      <c r="P99" t="str">
        <f>IF(Table2[[#This Row],[date_to_pivot]]&lt;&gt;"",C100,"")</f>
        <v/>
      </c>
    </row>
    <row r="100" spans="2:16" x14ac:dyDescent="0.2">
      <c r="B100" t="s">
        <v>22</v>
      </c>
      <c r="C100" t="str" cm="1">
        <f t="array" ref="C1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0" t="str">
        <f>IF(ISNUMBER(SEARCH("start_date_local",Table2[[#This Row],[JSON]])),MID(Table2[[#This Row],[JSON]],SEARCH("start_date_local",Table2[[#This Row],[JSON]])+LEN("start_date_local")+4,10), "")</f>
        <v/>
      </c>
      <c r="E1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" s="5" t="str">
        <f>IF(Table2[[#This Row],[moving_time]]&lt;&gt;"",FLOOR((Table2[[#This Row],[moving_time]]-(60*60*Table2[[#This Row],[Appoggio_ore]]))-(60*Table2[[#This Row],[Appoggio_ minuti]]),1),"")</f>
        <v/>
      </c>
      <c r="I100" s="5" t="str">
        <f>IF(Table2[[#This Row],[moving_time]]&lt;&gt;"",FLOOR((Table2[[#This Row],[moving_time]]-(60*60*Table2[[#This Row],[Appoggio_ore]]))/60,1),"")</f>
        <v/>
      </c>
      <c r="J100" s="5" t="str">
        <f>IF(Table2[[#This Row],[moving_time]]&lt;&gt;"",FLOOR(Table2[[#This Row],[moving_time]]/(60*60),1),"")</f>
        <v/>
      </c>
      <c r="K1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" t="str">
        <f>IF(AND(Table2[[#This Row],[Appoggio]]&lt;&gt;"",C110&lt;&gt;""),_xlfn.CONCAT("date",C110,"moving_time",C101,"distance",Table2[[#This Row],[Appoggio]],"elevation",C103,"type",C104),"")</f>
        <v/>
      </c>
      <c r="M100" t="str">
        <f>IF(Table2[[#This Row],[date_to_pivot]]&lt;&gt;"",C104,"")</f>
        <v/>
      </c>
      <c r="N100" t="str">
        <f>IF(Table2[[#This Row],[date_to_pivot]]&lt;&gt;"",Table2[[#This Row],[Appoggio]],"")</f>
        <v/>
      </c>
      <c r="O100" t="str">
        <f>IF(Table2[[#This Row],[date_to_pivot]]&lt;&gt;"",C103,"")</f>
        <v/>
      </c>
      <c r="P100" t="str">
        <f>IF(Table2[[#This Row],[date_to_pivot]]&lt;&gt;"",C101,"")</f>
        <v/>
      </c>
    </row>
    <row r="101" spans="2:16" x14ac:dyDescent="0.2">
      <c r="B101" t="s">
        <v>23</v>
      </c>
      <c r="C101" t="str" cm="1">
        <f t="array" ref="C1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1" t="str">
        <f>IF(ISNUMBER(SEARCH("start_date_local",Table2[[#This Row],[JSON]])),MID(Table2[[#This Row],[JSON]],SEARCH("start_date_local",Table2[[#This Row],[JSON]])+LEN("start_date_local")+4,10), "")</f>
        <v/>
      </c>
      <c r="E1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" s="5" t="str">
        <f>IF(Table2[[#This Row],[moving_time]]&lt;&gt;"",FLOOR((Table2[[#This Row],[moving_time]]-(60*60*Table2[[#This Row],[Appoggio_ore]]))-(60*Table2[[#This Row],[Appoggio_ minuti]]),1),"")</f>
        <v/>
      </c>
      <c r="I101" s="5" t="str">
        <f>IF(Table2[[#This Row],[moving_time]]&lt;&gt;"",FLOOR((Table2[[#This Row],[moving_time]]-(60*60*Table2[[#This Row],[Appoggio_ore]]))/60,1),"")</f>
        <v/>
      </c>
      <c r="J101" s="5" t="str">
        <f>IF(Table2[[#This Row],[moving_time]]&lt;&gt;"",FLOOR(Table2[[#This Row],[moving_time]]/(60*60),1),"")</f>
        <v/>
      </c>
      <c r="K1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" t="str">
        <f>IF(AND(Table2[[#This Row],[Appoggio]]&lt;&gt;"",C111&lt;&gt;""),_xlfn.CONCAT("date",C111,"moving_time",C102,"distance",Table2[[#This Row],[Appoggio]],"elevation",C104,"type",C105),"")</f>
        <v/>
      </c>
      <c r="M101" t="str">
        <f>IF(Table2[[#This Row],[date_to_pivot]]&lt;&gt;"",C105,"")</f>
        <v/>
      </c>
      <c r="N101" t="str">
        <f>IF(Table2[[#This Row],[date_to_pivot]]&lt;&gt;"",Table2[[#This Row],[Appoggio]],"")</f>
        <v/>
      </c>
      <c r="O101" t="str">
        <f>IF(Table2[[#This Row],[date_to_pivot]]&lt;&gt;"",C104,"")</f>
        <v/>
      </c>
      <c r="P101" t="str">
        <f>IF(Table2[[#This Row],[date_to_pivot]]&lt;&gt;"",C102,"")</f>
        <v/>
      </c>
    </row>
    <row r="102" spans="2:16" x14ac:dyDescent="0.2">
      <c r="B102" s="1">
        <v>4554138</v>
      </c>
      <c r="C102" s="1" t="str" cm="1">
        <f t="array" ref="C1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2" t="str">
        <f>IF(ISNUMBER(SEARCH("start_date_local",Table2[[#This Row],[JSON]])),MID(Table2[[#This Row],[JSON]],SEARCH("start_date_local",Table2[[#This Row],[JSON]])+LEN("start_date_local")+4,10), "")</f>
        <v/>
      </c>
      <c r="E1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" s="5" t="str">
        <f>IF(Table2[[#This Row],[moving_time]]&lt;&gt;"",FLOOR((Table2[[#This Row],[moving_time]]-(60*60*Table2[[#This Row],[Appoggio_ore]]))-(60*Table2[[#This Row],[Appoggio_ minuti]]),1),"")</f>
        <v/>
      </c>
      <c r="I102" s="5" t="str">
        <f>IF(Table2[[#This Row],[moving_time]]&lt;&gt;"",FLOOR((Table2[[#This Row],[moving_time]]-(60*60*Table2[[#This Row],[Appoggio_ore]]))/60,1),"")</f>
        <v/>
      </c>
      <c r="J102" s="5" t="str">
        <f>IF(Table2[[#This Row],[moving_time]]&lt;&gt;"",FLOOR(Table2[[#This Row],[moving_time]]/(60*60),1),"")</f>
        <v/>
      </c>
      <c r="K1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" t="str">
        <f>IF(AND(Table2[[#This Row],[Appoggio]]&lt;&gt;"",C112&lt;&gt;""),_xlfn.CONCAT("date",C112,"moving_time",C103,"distance",Table2[[#This Row],[Appoggio]],"elevation",C105,"type",C106),"")</f>
        <v/>
      </c>
      <c r="M102" t="str">
        <f>IF(Table2[[#This Row],[date_to_pivot]]&lt;&gt;"",C106,"")</f>
        <v/>
      </c>
      <c r="N102" t="str">
        <f>IF(Table2[[#This Row],[date_to_pivot]]&lt;&gt;"",Table2[[#This Row],[Appoggio]],"")</f>
        <v/>
      </c>
      <c r="O102" t="str">
        <f>IF(Table2[[#This Row],[date_to_pivot]]&lt;&gt;"",C105,"")</f>
        <v/>
      </c>
      <c r="P102" t="str">
        <f>IF(Table2[[#This Row],[date_to_pivot]]&lt;&gt;"",C103,"")</f>
        <v/>
      </c>
    </row>
    <row r="103" spans="2:16" x14ac:dyDescent="0.2">
      <c r="B103" s="2">
        <v>10881648</v>
      </c>
      <c r="C103" s="2" t="str" cm="1">
        <f t="array" ref="C1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3" t="str">
        <f>IF(ISNUMBER(SEARCH("start_date_local",Table2[[#This Row],[JSON]])),MID(Table2[[#This Row],[JSON]],SEARCH("start_date_local",Table2[[#This Row],[JSON]])+LEN("start_date_local")+4,10), "")</f>
        <v/>
      </c>
      <c r="E1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" s="5" t="str">
        <f>IF(Table2[[#This Row],[moving_time]]&lt;&gt;"",FLOOR((Table2[[#This Row],[moving_time]]-(60*60*Table2[[#This Row],[Appoggio_ore]]))-(60*Table2[[#This Row],[Appoggio_ minuti]]),1),"")</f>
        <v/>
      </c>
      <c r="I103" s="5" t="str">
        <f>IF(Table2[[#This Row],[moving_time]]&lt;&gt;"",FLOOR((Table2[[#This Row],[moving_time]]-(60*60*Table2[[#This Row],[Appoggio_ore]]))/60,1),"")</f>
        <v/>
      </c>
      <c r="J103" s="5" t="str">
        <f>IF(Table2[[#This Row],[moving_time]]&lt;&gt;"",FLOOR(Table2[[#This Row],[moving_time]]/(60*60),1),"")</f>
        <v/>
      </c>
      <c r="K1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" t="str">
        <f>IF(AND(Table2[[#This Row],[Appoggio]]&lt;&gt;"",C113&lt;&gt;""),_xlfn.CONCAT("date",C113,"moving_time",C104,"distance",Table2[[#This Row],[Appoggio]],"elevation",C106,"type",C107),"")</f>
        <v/>
      </c>
      <c r="M103" t="str">
        <f>IF(Table2[[#This Row],[date_to_pivot]]&lt;&gt;"",C107,"")</f>
        <v/>
      </c>
      <c r="N103" t="str">
        <f>IF(Table2[[#This Row],[date_to_pivot]]&lt;&gt;"",Table2[[#This Row],[Appoggio]],"")</f>
        <v/>
      </c>
      <c r="O103" t="str">
        <f>IF(Table2[[#This Row],[date_to_pivot]]&lt;&gt;"",C106,"")</f>
        <v/>
      </c>
      <c r="P103" t="str">
        <f>IF(Table2[[#This Row],[date_to_pivot]]&lt;&gt;"",C104,"")</f>
        <v/>
      </c>
    </row>
    <row r="104" spans="2:16" x14ac:dyDescent="0.2">
      <c r="B104" t="s">
        <v>22</v>
      </c>
      <c r="C104" t="str" cm="1">
        <f t="array" ref="C1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4" t="str">
        <f>IF(ISNUMBER(SEARCH("start_date_local",Table2[[#This Row],[JSON]])),MID(Table2[[#This Row],[JSON]],SEARCH("start_date_local",Table2[[#This Row],[JSON]])+LEN("start_date_local")+4,10), "")</f>
        <v/>
      </c>
      <c r="E1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" s="5" t="str">
        <f>IF(Table2[[#This Row],[moving_time]]&lt;&gt;"",FLOOR((Table2[[#This Row],[moving_time]]-(60*60*Table2[[#This Row],[Appoggio_ore]]))-(60*Table2[[#This Row],[Appoggio_ minuti]]),1),"")</f>
        <v/>
      </c>
      <c r="I104" s="5" t="str">
        <f>IF(Table2[[#This Row],[moving_time]]&lt;&gt;"",FLOOR((Table2[[#This Row],[moving_time]]-(60*60*Table2[[#This Row],[Appoggio_ore]]))/60,1),"")</f>
        <v/>
      </c>
      <c r="J104" s="5" t="str">
        <f>IF(Table2[[#This Row],[moving_time]]&lt;&gt;"",FLOOR(Table2[[#This Row],[moving_time]]/(60*60),1),"")</f>
        <v/>
      </c>
      <c r="K1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" t="str">
        <f>IF(AND(Table2[[#This Row],[Appoggio]]&lt;&gt;"",C114&lt;&gt;""),_xlfn.CONCAT("date",C114,"moving_time",C105,"distance",Table2[[#This Row],[Appoggio]],"elevation",C107,"type",C108),"")</f>
        <v/>
      </c>
      <c r="M104" t="str">
        <f>IF(Table2[[#This Row],[date_to_pivot]]&lt;&gt;"",C108,"")</f>
        <v/>
      </c>
      <c r="N104" t="str">
        <f>IF(Table2[[#This Row],[date_to_pivot]]&lt;&gt;"",Table2[[#This Row],[Appoggio]],"")</f>
        <v/>
      </c>
      <c r="O104" t="str">
        <f>IF(Table2[[#This Row],[date_to_pivot]]&lt;&gt;"",C107,"")</f>
        <v/>
      </c>
      <c r="P104" t="str">
        <f>IF(Table2[[#This Row],[date_to_pivot]]&lt;&gt;"",C105,"")</f>
        <v/>
      </c>
    </row>
    <row r="105" spans="2:16" x14ac:dyDescent="0.2">
      <c r="B105" t="s">
        <v>24</v>
      </c>
      <c r="C105" t="str" cm="1">
        <f t="array" ref="C1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5" t="str">
        <f>IF(ISNUMBER(SEARCH("start_date_local",Table2[[#This Row],[JSON]])),MID(Table2[[#This Row],[JSON]],SEARCH("start_date_local",Table2[[#This Row],[JSON]])+LEN("start_date_local")+4,10), "")</f>
        <v/>
      </c>
      <c r="E1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" s="5" t="str">
        <f>IF(Table2[[#This Row],[moving_time]]&lt;&gt;"",FLOOR((Table2[[#This Row],[moving_time]]-(60*60*Table2[[#This Row],[Appoggio_ore]]))-(60*Table2[[#This Row],[Appoggio_ minuti]]),1),"")</f>
        <v/>
      </c>
      <c r="I105" s="5" t="str">
        <f>IF(Table2[[#This Row],[moving_time]]&lt;&gt;"",FLOOR((Table2[[#This Row],[moving_time]]-(60*60*Table2[[#This Row],[Appoggio_ore]]))/60,1),"")</f>
        <v/>
      </c>
      <c r="J105" s="5" t="str">
        <f>IF(Table2[[#This Row],[moving_time]]&lt;&gt;"",FLOOR(Table2[[#This Row],[moving_time]]/(60*60),1),"")</f>
        <v/>
      </c>
      <c r="K1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" t="str">
        <f>IF(AND(Table2[[#This Row],[Appoggio]]&lt;&gt;"",C115&lt;&gt;""),_xlfn.CONCAT("date",C115,"moving_time",C106,"distance",Table2[[#This Row],[Appoggio]],"elevation",C108,"type",C109),"")</f>
        <v/>
      </c>
      <c r="M105" t="str">
        <f>IF(Table2[[#This Row],[date_to_pivot]]&lt;&gt;"",C109,"")</f>
        <v/>
      </c>
      <c r="N105" t="str">
        <f>IF(Table2[[#This Row],[date_to_pivot]]&lt;&gt;"",Table2[[#This Row],[Appoggio]],"")</f>
        <v/>
      </c>
      <c r="O105" t="str">
        <f>IF(Table2[[#This Row],[date_to_pivot]]&lt;&gt;"",C108,"")</f>
        <v/>
      </c>
      <c r="P105" t="str">
        <f>IF(Table2[[#This Row],[date_to_pivot]]&lt;&gt;"",C106,"")</f>
        <v/>
      </c>
    </row>
    <row r="106" spans="2:16" x14ac:dyDescent="0.2">
      <c r="B106" t="s">
        <v>25</v>
      </c>
      <c r="C106" t="str" cm="1">
        <f t="array" ref="C1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6" t="str">
        <f>IF(ISNUMBER(SEARCH("start_date_local",Table2[[#This Row],[JSON]])),MID(Table2[[#This Row],[JSON]],SEARCH("start_date_local",Table2[[#This Row],[JSON]])+LEN("start_date_local")+4,10), "")</f>
        <v/>
      </c>
      <c r="E1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" s="5" t="str">
        <f>IF(Table2[[#This Row],[moving_time]]&lt;&gt;"",FLOOR((Table2[[#This Row],[moving_time]]-(60*60*Table2[[#This Row],[Appoggio_ore]]))-(60*Table2[[#This Row],[Appoggio_ minuti]]),1),"")</f>
        <v/>
      </c>
      <c r="I106" s="5" t="str">
        <f>IF(Table2[[#This Row],[moving_time]]&lt;&gt;"",FLOOR((Table2[[#This Row],[moving_time]]-(60*60*Table2[[#This Row],[Appoggio_ore]]))/60,1),"")</f>
        <v/>
      </c>
      <c r="J106" s="5" t="str">
        <f>IF(Table2[[#This Row],[moving_time]]&lt;&gt;"",FLOOR(Table2[[#This Row],[moving_time]]/(60*60),1),"")</f>
        <v/>
      </c>
      <c r="K1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" t="str">
        <f>IF(AND(Table2[[#This Row],[Appoggio]]&lt;&gt;"",C116&lt;&gt;""),_xlfn.CONCAT("date",C116,"moving_time",C107,"distance",Table2[[#This Row],[Appoggio]],"elevation",C109,"type",C110),"")</f>
        <v/>
      </c>
      <c r="M106" t="str">
        <f>IF(Table2[[#This Row],[date_to_pivot]]&lt;&gt;"",C110,"")</f>
        <v/>
      </c>
      <c r="N106" t="str">
        <f>IF(Table2[[#This Row],[date_to_pivot]]&lt;&gt;"",Table2[[#This Row],[Appoggio]],"")</f>
        <v/>
      </c>
      <c r="O106" t="str">
        <f>IF(Table2[[#This Row],[date_to_pivot]]&lt;&gt;"",C109,"")</f>
        <v/>
      </c>
      <c r="P106" t="str">
        <f>IF(Table2[[#This Row],[date_to_pivot]]&lt;&gt;"",C107,"")</f>
        <v/>
      </c>
    </row>
    <row r="107" spans="2:16" x14ac:dyDescent="0.2">
      <c r="B107" t="s">
        <v>26</v>
      </c>
      <c r="C107" t="str" cm="1">
        <f t="array" ref="C1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7" t="str">
        <f>IF(ISNUMBER(SEARCH("start_date_local",Table2[[#This Row],[JSON]])),MID(Table2[[#This Row],[JSON]],SEARCH("start_date_local",Table2[[#This Row],[JSON]])+LEN("start_date_local")+4,10), "")</f>
        <v/>
      </c>
      <c r="E1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" s="5" t="str">
        <f>IF(Table2[[#This Row],[moving_time]]&lt;&gt;"",FLOOR((Table2[[#This Row],[moving_time]]-(60*60*Table2[[#This Row],[Appoggio_ore]]))-(60*Table2[[#This Row],[Appoggio_ minuti]]),1),"")</f>
        <v/>
      </c>
      <c r="I107" s="5" t="str">
        <f>IF(Table2[[#This Row],[moving_time]]&lt;&gt;"",FLOOR((Table2[[#This Row],[moving_time]]-(60*60*Table2[[#This Row],[Appoggio_ore]]))/60,1),"")</f>
        <v/>
      </c>
      <c r="J107" s="5" t="str">
        <f>IF(Table2[[#This Row],[moving_time]]&lt;&gt;"",FLOOR(Table2[[#This Row],[moving_time]]/(60*60),1),"")</f>
        <v/>
      </c>
      <c r="K1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" t="str">
        <f>IF(AND(Table2[[#This Row],[Appoggio]]&lt;&gt;"",C117&lt;&gt;""),_xlfn.CONCAT("date",C117,"moving_time",C108,"distance",Table2[[#This Row],[Appoggio]],"elevation",C110,"type",C111),"")</f>
        <v/>
      </c>
      <c r="M107" t="str">
        <f>IF(Table2[[#This Row],[date_to_pivot]]&lt;&gt;"",C111,"")</f>
        <v/>
      </c>
      <c r="N107" t="str">
        <f>IF(Table2[[#This Row],[date_to_pivot]]&lt;&gt;"",Table2[[#This Row],[Appoggio]],"")</f>
        <v/>
      </c>
      <c r="O107" t="str">
        <f>IF(Table2[[#This Row],[date_to_pivot]]&lt;&gt;"",C110,"")</f>
        <v/>
      </c>
      <c r="P107" t="str">
        <f>IF(Table2[[#This Row],[date_to_pivot]]&lt;&gt;"",C108,"")</f>
        <v/>
      </c>
    </row>
    <row r="108" spans="2:16" x14ac:dyDescent="0.2">
      <c r="B108" t="s">
        <v>80</v>
      </c>
      <c r="C108" t="str" cm="1">
        <f t="array" ref="C1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8" t="str">
        <f>IF(ISNUMBER(SEARCH("start_date_local",Table2[[#This Row],[JSON]])),MID(Table2[[#This Row],[JSON]],SEARCH("start_date_local",Table2[[#This Row],[JSON]])+LEN("start_date_local")+4,10), "")</f>
        <v/>
      </c>
      <c r="E1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" s="5" t="str">
        <f>IF(Table2[[#This Row],[moving_time]]&lt;&gt;"",FLOOR((Table2[[#This Row],[moving_time]]-(60*60*Table2[[#This Row],[Appoggio_ore]]))-(60*Table2[[#This Row],[Appoggio_ minuti]]),1),"")</f>
        <v/>
      </c>
      <c r="I108" s="5" t="str">
        <f>IF(Table2[[#This Row],[moving_time]]&lt;&gt;"",FLOOR((Table2[[#This Row],[moving_time]]-(60*60*Table2[[#This Row],[Appoggio_ore]]))/60,1),"")</f>
        <v/>
      </c>
      <c r="J108" s="5" t="str">
        <f>IF(Table2[[#This Row],[moving_time]]&lt;&gt;"",FLOOR(Table2[[#This Row],[moving_time]]/(60*60),1),"")</f>
        <v/>
      </c>
      <c r="K1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" t="str">
        <f>IF(AND(Table2[[#This Row],[Appoggio]]&lt;&gt;"",C118&lt;&gt;""),_xlfn.CONCAT("date",C118,"moving_time",C109,"distance",Table2[[#This Row],[Appoggio]],"elevation",C111,"type",C112),"")</f>
        <v/>
      </c>
      <c r="M108" t="str">
        <f>IF(Table2[[#This Row],[date_to_pivot]]&lt;&gt;"",C112,"")</f>
        <v/>
      </c>
      <c r="N108" t="str">
        <f>IF(Table2[[#This Row],[date_to_pivot]]&lt;&gt;"",Table2[[#This Row],[Appoggio]],"")</f>
        <v/>
      </c>
      <c r="O108" t="str">
        <f>IF(Table2[[#This Row],[date_to_pivot]]&lt;&gt;"",C111,"")</f>
        <v/>
      </c>
      <c r="P108" t="str">
        <f>IF(Table2[[#This Row],[date_to_pivot]]&lt;&gt;"",C109,"")</f>
        <v/>
      </c>
    </row>
    <row r="109" spans="2:16" x14ac:dyDescent="0.2">
      <c r="B109" t="s">
        <v>81</v>
      </c>
      <c r="C109" t="str" cm="1">
        <f t="array" ref="C1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9" t="str">
        <f>IF(ISNUMBER(SEARCH("start_date_local",Table2[[#This Row],[JSON]])),MID(Table2[[#This Row],[JSON]],SEARCH("start_date_local",Table2[[#This Row],[JSON]])+LEN("start_date_local")+4,10), "")</f>
        <v/>
      </c>
      <c r="E1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" s="5" t="str">
        <f>IF(Table2[[#This Row],[moving_time]]&lt;&gt;"",FLOOR((Table2[[#This Row],[moving_time]]-(60*60*Table2[[#This Row],[Appoggio_ore]]))-(60*Table2[[#This Row],[Appoggio_ minuti]]),1),"")</f>
        <v/>
      </c>
      <c r="I109" s="5" t="str">
        <f>IF(Table2[[#This Row],[moving_time]]&lt;&gt;"",FLOOR((Table2[[#This Row],[moving_time]]-(60*60*Table2[[#This Row],[Appoggio_ore]]))/60,1),"")</f>
        <v/>
      </c>
      <c r="J109" s="5" t="str">
        <f>IF(Table2[[#This Row],[moving_time]]&lt;&gt;"",FLOOR(Table2[[#This Row],[moving_time]]/(60*60),1),"")</f>
        <v/>
      </c>
      <c r="K1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" t="str">
        <f>IF(AND(Table2[[#This Row],[Appoggio]]&lt;&gt;"",C119&lt;&gt;""),_xlfn.CONCAT("date",C119,"moving_time",C110,"distance",Table2[[#This Row],[Appoggio]],"elevation",C112,"type",C113),"")</f>
        <v/>
      </c>
      <c r="M109" t="str">
        <f>IF(Table2[[#This Row],[date_to_pivot]]&lt;&gt;"",C113,"")</f>
        <v/>
      </c>
      <c r="N109" t="str">
        <f>IF(Table2[[#This Row],[date_to_pivot]]&lt;&gt;"",Table2[[#This Row],[Appoggio]],"")</f>
        <v/>
      </c>
      <c r="O109" t="str">
        <f>IF(Table2[[#This Row],[date_to_pivot]]&lt;&gt;"",C112,"")</f>
        <v/>
      </c>
      <c r="P109" t="str">
        <f>IF(Table2[[#This Row],[date_to_pivot]]&lt;&gt;"",C110,"")</f>
        <v/>
      </c>
    </row>
    <row r="110" spans="2:16" x14ac:dyDescent="0.2">
      <c r="B110" t="s">
        <v>82</v>
      </c>
      <c r="C110" t="str" cm="1">
        <f t="array" ref="C1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0" t="str">
        <f>IF(ISNUMBER(SEARCH("start_date_local",Table2[[#This Row],[JSON]])),MID(Table2[[#This Row],[JSON]],SEARCH("start_date_local",Table2[[#This Row],[JSON]])+LEN("start_date_local")+4,10), "")</f>
        <v/>
      </c>
      <c r="E1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" s="5" t="str">
        <f>IF(Table2[[#This Row],[moving_time]]&lt;&gt;"",FLOOR((Table2[[#This Row],[moving_time]]-(60*60*Table2[[#This Row],[Appoggio_ore]]))-(60*Table2[[#This Row],[Appoggio_ minuti]]),1),"")</f>
        <v/>
      </c>
      <c r="I110" s="5" t="str">
        <f>IF(Table2[[#This Row],[moving_time]]&lt;&gt;"",FLOOR((Table2[[#This Row],[moving_time]]-(60*60*Table2[[#This Row],[Appoggio_ore]]))/60,1),"")</f>
        <v/>
      </c>
      <c r="J110" s="5" t="str">
        <f>IF(Table2[[#This Row],[moving_time]]&lt;&gt;"",FLOOR(Table2[[#This Row],[moving_time]]/(60*60),1),"")</f>
        <v/>
      </c>
      <c r="K1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" t="str">
        <f>IF(AND(Table2[[#This Row],[Appoggio]]&lt;&gt;"",C120&lt;&gt;""),_xlfn.CONCAT("date",C120,"moving_time",C111,"distance",Table2[[#This Row],[Appoggio]],"elevation",C113,"type",C114),"")</f>
        <v/>
      </c>
      <c r="M110" t="str">
        <f>IF(Table2[[#This Row],[date_to_pivot]]&lt;&gt;"",C114,"")</f>
        <v/>
      </c>
      <c r="N110" t="str">
        <f>IF(Table2[[#This Row],[date_to_pivot]]&lt;&gt;"",Table2[[#This Row],[Appoggio]],"")</f>
        <v/>
      </c>
      <c r="O110" t="str">
        <f>IF(Table2[[#This Row],[date_to_pivot]]&lt;&gt;"",C113,"")</f>
        <v/>
      </c>
      <c r="P110" t="str">
        <f>IF(Table2[[#This Row],[date_to_pivot]]&lt;&gt;"",C111,"")</f>
        <v/>
      </c>
    </row>
    <row r="111" spans="2:16" x14ac:dyDescent="0.2">
      <c r="B111" t="s">
        <v>83</v>
      </c>
      <c r="C111" t="str" cm="1">
        <f t="array" ref="C1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1" t="str">
        <f>IF(ISNUMBER(SEARCH("start_date_local",Table2[[#This Row],[JSON]])),MID(Table2[[#This Row],[JSON]],SEARCH("start_date_local",Table2[[#This Row],[JSON]])+LEN("start_date_local")+4,10), "")</f>
        <v/>
      </c>
      <c r="E1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" s="5" t="str">
        <f>IF(Table2[[#This Row],[moving_time]]&lt;&gt;"",FLOOR((Table2[[#This Row],[moving_time]]-(60*60*Table2[[#This Row],[Appoggio_ore]]))-(60*Table2[[#This Row],[Appoggio_ minuti]]),1),"")</f>
        <v/>
      </c>
      <c r="I111" s="5" t="str">
        <f>IF(Table2[[#This Row],[moving_time]]&lt;&gt;"",FLOOR((Table2[[#This Row],[moving_time]]-(60*60*Table2[[#This Row],[Appoggio_ore]]))/60,1),"")</f>
        <v/>
      </c>
      <c r="J111" s="5" t="str">
        <f>IF(Table2[[#This Row],[moving_time]]&lt;&gt;"",FLOOR(Table2[[#This Row],[moving_time]]/(60*60),1),"")</f>
        <v/>
      </c>
      <c r="K1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" t="str">
        <f>IF(AND(Table2[[#This Row],[Appoggio]]&lt;&gt;"",C121&lt;&gt;""),_xlfn.CONCAT("date",C121,"moving_time",C112,"distance",Table2[[#This Row],[Appoggio]],"elevation",C114,"type",C115),"")</f>
        <v/>
      </c>
      <c r="M111" t="str">
        <f>IF(Table2[[#This Row],[date_to_pivot]]&lt;&gt;"",C115,"")</f>
        <v/>
      </c>
      <c r="N111" t="str">
        <f>IF(Table2[[#This Row],[date_to_pivot]]&lt;&gt;"",Table2[[#This Row],[Appoggio]],"")</f>
        <v/>
      </c>
      <c r="O111" t="str">
        <f>IF(Table2[[#This Row],[date_to_pivot]]&lt;&gt;"",C114,"")</f>
        <v/>
      </c>
      <c r="P111" t="str">
        <f>IF(Table2[[#This Row],[date_to_pivot]]&lt;&gt;"",C112,"")</f>
        <v/>
      </c>
    </row>
    <row r="112" spans="2:16" x14ac:dyDescent="0.2">
      <c r="B112" t="s">
        <v>84</v>
      </c>
      <c r="C112" t="str" cm="1">
        <f t="array" ref="C1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2" t="str">
        <f>IF(ISNUMBER(SEARCH("start_date_local",Table2[[#This Row],[JSON]])),MID(Table2[[#This Row],[JSON]],SEARCH("start_date_local",Table2[[#This Row],[JSON]])+LEN("start_date_local")+4,10), "")</f>
        <v/>
      </c>
      <c r="E1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" s="5" t="str">
        <f>IF(Table2[[#This Row],[moving_time]]&lt;&gt;"",FLOOR((Table2[[#This Row],[moving_time]]-(60*60*Table2[[#This Row],[Appoggio_ore]]))-(60*Table2[[#This Row],[Appoggio_ minuti]]),1),"")</f>
        <v/>
      </c>
      <c r="I112" s="5" t="str">
        <f>IF(Table2[[#This Row],[moving_time]]&lt;&gt;"",FLOOR((Table2[[#This Row],[moving_time]]-(60*60*Table2[[#This Row],[Appoggio_ore]]))/60,1),"")</f>
        <v/>
      </c>
      <c r="J112" s="5" t="str">
        <f>IF(Table2[[#This Row],[moving_time]]&lt;&gt;"",FLOOR(Table2[[#This Row],[moving_time]]/(60*60),1),"")</f>
        <v/>
      </c>
      <c r="K1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" t="str">
        <f>IF(AND(Table2[[#This Row],[Appoggio]]&lt;&gt;"",C122&lt;&gt;""),_xlfn.CONCAT("date",C122,"moving_time",C113,"distance",Table2[[#This Row],[Appoggio]],"elevation",C115,"type",C116),"")</f>
        <v/>
      </c>
      <c r="M112" t="str">
        <f>IF(Table2[[#This Row],[date_to_pivot]]&lt;&gt;"",C116,"")</f>
        <v/>
      </c>
      <c r="N112" t="str">
        <f>IF(Table2[[#This Row],[date_to_pivot]]&lt;&gt;"",Table2[[#This Row],[Appoggio]],"")</f>
        <v/>
      </c>
      <c r="O112" t="str">
        <f>IF(Table2[[#This Row],[date_to_pivot]]&lt;&gt;"",C115,"")</f>
        <v/>
      </c>
      <c r="P112" t="str">
        <f>IF(Table2[[#This Row],[date_to_pivot]]&lt;&gt;"",C113,"")</f>
        <v/>
      </c>
    </row>
    <row r="113" spans="2:16" x14ac:dyDescent="0.2">
      <c r="B113" t="s">
        <v>32</v>
      </c>
      <c r="C113" t="str" cm="1">
        <f t="array" ref="C1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3" t="str">
        <f>IF(ISNUMBER(SEARCH("start_date_local",Table2[[#This Row],[JSON]])),MID(Table2[[#This Row],[JSON]],SEARCH("start_date_local",Table2[[#This Row],[JSON]])+LEN("start_date_local")+4,10), "")</f>
        <v/>
      </c>
      <c r="E1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" s="5" t="str">
        <f>IF(Table2[[#This Row],[moving_time]]&lt;&gt;"",FLOOR((Table2[[#This Row],[moving_time]]-(60*60*Table2[[#This Row],[Appoggio_ore]]))-(60*Table2[[#This Row],[Appoggio_ minuti]]),1),"")</f>
        <v/>
      </c>
      <c r="I113" s="5" t="str">
        <f>IF(Table2[[#This Row],[moving_time]]&lt;&gt;"",FLOOR((Table2[[#This Row],[moving_time]]-(60*60*Table2[[#This Row],[Appoggio_ore]]))/60,1),"")</f>
        <v/>
      </c>
      <c r="J113" s="5" t="str">
        <f>IF(Table2[[#This Row],[moving_time]]&lt;&gt;"",FLOOR(Table2[[#This Row],[moving_time]]/(60*60),1),"")</f>
        <v/>
      </c>
      <c r="K1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" t="str">
        <f>IF(AND(Table2[[#This Row],[Appoggio]]&lt;&gt;"",C123&lt;&gt;""),_xlfn.CONCAT("date",C123,"moving_time",C114,"distance",Table2[[#This Row],[Appoggio]],"elevation",C116,"type",C117),"")</f>
        <v/>
      </c>
      <c r="M113" t="str">
        <f>IF(Table2[[#This Row],[date_to_pivot]]&lt;&gt;"",C117,"")</f>
        <v/>
      </c>
      <c r="N113" t="str">
        <f>IF(Table2[[#This Row],[date_to_pivot]]&lt;&gt;"",Table2[[#This Row],[Appoggio]],"")</f>
        <v/>
      </c>
      <c r="O113" t="str">
        <f>IF(Table2[[#This Row],[date_to_pivot]]&lt;&gt;"",C116,"")</f>
        <v/>
      </c>
      <c r="P113" t="str">
        <f>IF(Table2[[#This Row],[date_to_pivot]]&lt;&gt;"",C114,"")</f>
        <v/>
      </c>
    </row>
    <row r="114" spans="2:16" x14ac:dyDescent="0.2">
      <c r="B114" t="s">
        <v>33</v>
      </c>
      <c r="C114" t="str" cm="1">
        <f t="array" ref="C1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4" t="str">
        <f>IF(ISNUMBER(SEARCH("start_date_local",Table2[[#This Row],[JSON]])),MID(Table2[[#This Row],[JSON]],SEARCH("start_date_local",Table2[[#This Row],[JSON]])+LEN("start_date_local")+4,10), "")</f>
        <v/>
      </c>
      <c r="E1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" s="5" t="str">
        <f>IF(Table2[[#This Row],[moving_time]]&lt;&gt;"",FLOOR((Table2[[#This Row],[moving_time]]-(60*60*Table2[[#This Row],[Appoggio_ore]]))-(60*Table2[[#This Row],[Appoggio_ minuti]]),1),"")</f>
        <v/>
      </c>
      <c r="I114" s="5" t="str">
        <f>IF(Table2[[#This Row],[moving_time]]&lt;&gt;"",FLOOR((Table2[[#This Row],[moving_time]]-(60*60*Table2[[#This Row],[Appoggio_ore]]))/60,1),"")</f>
        <v/>
      </c>
      <c r="J114" s="5" t="str">
        <f>IF(Table2[[#This Row],[moving_time]]&lt;&gt;"",FLOOR(Table2[[#This Row],[moving_time]]/(60*60),1),"")</f>
        <v/>
      </c>
      <c r="K1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" t="str">
        <f>IF(AND(Table2[[#This Row],[Appoggio]]&lt;&gt;"",C124&lt;&gt;""),_xlfn.CONCAT("date",C124,"moving_time",C115,"distance",Table2[[#This Row],[Appoggio]],"elevation",C117,"type",C118),"")</f>
        <v/>
      </c>
      <c r="M114" t="str">
        <f>IF(Table2[[#This Row],[date_to_pivot]]&lt;&gt;"",C118,"")</f>
        <v/>
      </c>
      <c r="N114" t="str">
        <f>IF(Table2[[#This Row],[date_to_pivot]]&lt;&gt;"",Table2[[#This Row],[Appoggio]],"")</f>
        <v/>
      </c>
      <c r="O114" t="str">
        <f>IF(Table2[[#This Row],[date_to_pivot]]&lt;&gt;"",C117,"")</f>
        <v/>
      </c>
      <c r="P114" t="str">
        <f>IF(Table2[[#This Row],[date_to_pivot]]&lt;&gt;"",C115,"")</f>
        <v/>
      </c>
    </row>
    <row r="115" spans="2:16" x14ac:dyDescent="0.2">
      <c r="B115" t="s">
        <v>34</v>
      </c>
      <c r="C115" t="str" cm="1">
        <f t="array" ref="C1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5" t="str">
        <f>IF(ISNUMBER(SEARCH("start_date_local",Table2[[#This Row],[JSON]])),MID(Table2[[#This Row],[JSON]],SEARCH("start_date_local",Table2[[#This Row],[JSON]])+LEN("start_date_local")+4,10), "")</f>
        <v/>
      </c>
      <c r="E1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" s="5" t="str">
        <f>IF(Table2[[#This Row],[moving_time]]&lt;&gt;"",FLOOR((Table2[[#This Row],[moving_time]]-(60*60*Table2[[#This Row],[Appoggio_ore]]))-(60*Table2[[#This Row],[Appoggio_ minuti]]),1),"")</f>
        <v/>
      </c>
      <c r="I115" s="5" t="str">
        <f>IF(Table2[[#This Row],[moving_time]]&lt;&gt;"",FLOOR((Table2[[#This Row],[moving_time]]-(60*60*Table2[[#This Row],[Appoggio_ore]]))/60,1),"")</f>
        <v/>
      </c>
      <c r="J115" s="5" t="str">
        <f>IF(Table2[[#This Row],[moving_time]]&lt;&gt;"",FLOOR(Table2[[#This Row],[moving_time]]/(60*60),1),"")</f>
        <v/>
      </c>
      <c r="K1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" t="str">
        <f>IF(AND(Table2[[#This Row],[Appoggio]]&lt;&gt;"",C125&lt;&gt;""),_xlfn.CONCAT("date",C125,"moving_time",C116,"distance",Table2[[#This Row],[Appoggio]],"elevation",C118,"type",C119),"")</f>
        <v/>
      </c>
      <c r="M115" t="str">
        <f>IF(Table2[[#This Row],[date_to_pivot]]&lt;&gt;"",C119,"")</f>
        <v/>
      </c>
      <c r="N115" t="str">
        <f>IF(Table2[[#This Row],[date_to_pivot]]&lt;&gt;"",Table2[[#This Row],[Appoggio]],"")</f>
        <v/>
      </c>
      <c r="O115" t="str">
        <f>IF(Table2[[#This Row],[date_to_pivot]]&lt;&gt;"",C118,"")</f>
        <v/>
      </c>
      <c r="P115" t="str">
        <f>IF(Table2[[#This Row],[date_to_pivot]]&lt;&gt;"",C116,"")</f>
        <v/>
      </c>
    </row>
    <row r="116" spans="2:16" x14ac:dyDescent="0.2">
      <c r="B116" t="s">
        <v>85</v>
      </c>
      <c r="C116" t="str" cm="1">
        <f t="array" ref="C1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6" t="str">
        <f>IF(ISNUMBER(SEARCH("start_date_local",Table2[[#This Row],[JSON]])),MID(Table2[[#This Row],[JSON]],SEARCH("start_date_local",Table2[[#This Row],[JSON]])+LEN("start_date_local")+4,10), "")</f>
        <v/>
      </c>
      <c r="E1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" s="5" t="str">
        <f>IF(Table2[[#This Row],[moving_time]]&lt;&gt;"",FLOOR((Table2[[#This Row],[moving_time]]-(60*60*Table2[[#This Row],[Appoggio_ore]]))-(60*Table2[[#This Row],[Appoggio_ minuti]]),1),"")</f>
        <v/>
      </c>
      <c r="I116" s="5" t="str">
        <f>IF(Table2[[#This Row],[moving_time]]&lt;&gt;"",FLOOR((Table2[[#This Row],[moving_time]]-(60*60*Table2[[#This Row],[Appoggio_ore]]))/60,1),"")</f>
        <v/>
      </c>
      <c r="J116" s="5" t="str">
        <f>IF(Table2[[#This Row],[moving_time]]&lt;&gt;"",FLOOR(Table2[[#This Row],[moving_time]]/(60*60),1),"")</f>
        <v/>
      </c>
      <c r="K1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" t="str">
        <f>IF(AND(Table2[[#This Row],[Appoggio]]&lt;&gt;"",C126&lt;&gt;""),_xlfn.CONCAT("date",C126,"moving_time",C117,"distance",Table2[[#This Row],[Appoggio]],"elevation",C119,"type",C120),"")</f>
        <v/>
      </c>
      <c r="M116" t="str">
        <f>IF(Table2[[#This Row],[date_to_pivot]]&lt;&gt;"",C120,"")</f>
        <v/>
      </c>
      <c r="N116" t="str">
        <f>IF(Table2[[#This Row],[date_to_pivot]]&lt;&gt;"",Table2[[#This Row],[Appoggio]],"")</f>
        <v/>
      </c>
      <c r="O116" t="str">
        <f>IF(Table2[[#This Row],[date_to_pivot]]&lt;&gt;"",C119,"")</f>
        <v/>
      </c>
      <c r="P116" t="str">
        <f>IF(Table2[[#This Row],[date_to_pivot]]&lt;&gt;"",C117,"")</f>
        <v/>
      </c>
    </row>
    <row r="117" spans="2:16" x14ac:dyDescent="0.2">
      <c r="B117" t="s">
        <v>86</v>
      </c>
      <c r="C117" t="str" cm="1">
        <f t="array" ref="C1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7" t="str">
        <f>IF(ISNUMBER(SEARCH("start_date_local",Table2[[#This Row],[JSON]])),MID(Table2[[#This Row],[JSON]],SEARCH("start_date_local",Table2[[#This Row],[JSON]])+LEN("start_date_local")+4,10), "")</f>
        <v/>
      </c>
      <c r="E1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" s="5" t="str">
        <f>IF(Table2[[#This Row],[moving_time]]&lt;&gt;"",FLOOR((Table2[[#This Row],[moving_time]]-(60*60*Table2[[#This Row],[Appoggio_ore]]))-(60*Table2[[#This Row],[Appoggio_ minuti]]),1),"")</f>
        <v/>
      </c>
      <c r="I117" s="5" t="str">
        <f>IF(Table2[[#This Row],[moving_time]]&lt;&gt;"",FLOOR((Table2[[#This Row],[moving_time]]-(60*60*Table2[[#This Row],[Appoggio_ore]]))/60,1),"")</f>
        <v/>
      </c>
      <c r="J117" s="5" t="str">
        <f>IF(Table2[[#This Row],[moving_time]]&lt;&gt;"",FLOOR(Table2[[#This Row],[moving_time]]/(60*60),1),"")</f>
        <v/>
      </c>
      <c r="K1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" t="str">
        <f>IF(AND(Table2[[#This Row],[Appoggio]]&lt;&gt;"",C127&lt;&gt;""),_xlfn.CONCAT("date",C127,"moving_time",C118,"distance",Table2[[#This Row],[Appoggio]],"elevation",C120,"type",C121),"")</f>
        <v/>
      </c>
      <c r="M117" t="str">
        <f>IF(Table2[[#This Row],[date_to_pivot]]&lt;&gt;"",C121,"")</f>
        <v/>
      </c>
      <c r="N117" t="str">
        <f>IF(Table2[[#This Row],[date_to_pivot]]&lt;&gt;"",Table2[[#This Row],[Appoggio]],"")</f>
        <v/>
      </c>
      <c r="O117" t="str">
        <f>IF(Table2[[#This Row],[date_to_pivot]]&lt;&gt;"",C120,"")</f>
        <v/>
      </c>
      <c r="P117" t="str">
        <f>IF(Table2[[#This Row],[date_to_pivot]]&lt;&gt;"",C118,"")</f>
        <v/>
      </c>
    </row>
    <row r="118" spans="2:16" x14ac:dyDescent="0.2">
      <c r="B118" t="s">
        <v>37</v>
      </c>
      <c r="C118" t="str" cm="1">
        <f t="array" ref="C1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8" t="str">
        <f>IF(ISNUMBER(SEARCH("start_date_local",Table2[[#This Row],[JSON]])),MID(Table2[[#This Row],[JSON]],SEARCH("start_date_local",Table2[[#This Row],[JSON]])+LEN("start_date_local")+4,10), "")</f>
        <v/>
      </c>
      <c r="E1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" s="5" t="str">
        <f>IF(Table2[[#This Row],[moving_time]]&lt;&gt;"",FLOOR((Table2[[#This Row],[moving_time]]-(60*60*Table2[[#This Row],[Appoggio_ore]]))-(60*Table2[[#This Row],[Appoggio_ minuti]]),1),"")</f>
        <v/>
      </c>
      <c r="I118" s="5" t="str">
        <f>IF(Table2[[#This Row],[moving_time]]&lt;&gt;"",FLOOR((Table2[[#This Row],[moving_time]]-(60*60*Table2[[#This Row],[Appoggio_ore]]))/60,1),"")</f>
        <v/>
      </c>
      <c r="J118" s="5" t="str">
        <f>IF(Table2[[#This Row],[moving_time]]&lt;&gt;"",FLOOR(Table2[[#This Row],[moving_time]]/(60*60),1),"")</f>
        <v/>
      </c>
      <c r="K1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" t="str">
        <f>IF(AND(Table2[[#This Row],[Appoggio]]&lt;&gt;"",C128&lt;&gt;""),_xlfn.CONCAT("date",C128,"moving_time",C119,"distance",Table2[[#This Row],[Appoggio]],"elevation",C121,"type",C122),"")</f>
        <v/>
      </c>
      <c r="M118" t="str">
        <f>IF(Table2[[#This Row],[date_to_pivot]]&lt;&gt;"",C122,"")</f>
        <v/>
      </c>
      <c r="N118" t="str">
        <f>IF(Table2[[#This Row],[date_to_pivot]]&lt;&gt;"",Table2[[#This Row],[Appoggio]],"")</f>
        <v/>
      </c>
      <c r="O118" t="str">
        <f>IF(Table2[[#This Row],[date_to_pivot]]&lt;&gt;"",C121,"")</f>
        <v/>
      </c>
      <c r="P118" t="str">
        <f>IF(Table2[[#This Row],[date_to_pivot]]&lt;&gt;"",C119,"")</f>
        <v/>
      </c>
    </row>
    <row r="119" spans="2:16" x14ac:dyDescent="0.2">
      <c r="B119" t="s">
        <v>6</v>
      </c>
      <c r="C119" t="str" cm="1">
        <f t="array" ref="C1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9" t="str">
        <f>IF(ISNUMBER(SEARCH("start_date_local",Table2[[#This Row],[JSON]])),MID(Table2[[#This Row],[JSON]],SEARCH("start_date_local",Table2[[#This Row],[JSON]])+LEN("start_date_local")+4,10), "")</f>
        <v/>
      </c>
      <c r="E1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" s="5" t="str">
        <f>IF(Table2[[#This Row],[moving_time]]&lt;&gt;"",FLOOR((Table2[[#This Row],[moving_time]]-(60*60*Table2[[#This Row],[Appoggio_ore]]))-(60*Table2[[#This Row],[Appoggio_ minuti]]),1),"")</f>
        <v/>
      </c>
      <c r="I119" s="5" t="str">
        <f>IF(Table2[[#This Row],[moving_time]]&lt;&gt;"",FLOOR((Table2[[#This Row],[moving_time]]-(60*60*Table2[[#This Row],[Appoggio_ore]]))/60,1),"")</f>
        <v/>
      </c>
      <c r="J119" s="5" t="str">
        <f>IF(Table2[[#This Row],[moving_time]]&lt;&gt;"",FLOOR(Table2[[#This Row],[moving_time]]/(60*60),1),"")</f>
        <v/>
      </c>
      <c r="K1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" t="str">
        <f>IF(AND(Table2[[#This Row],[Appoggio]]&lt;&gt;"",C129&lt;&gt;""),_xlfn.CONCAT("date",C129,"moving_time",C120,"distance",Table2[[#This Row],[Appoggio]],"elevation",C122,"type",C123),"")</f>
        <v/>
      </c>
      <c r="M119" t="str">
        <f>IF(Table2[[#This Row],[date_to_pivot]]&lt;&gt;"",C123,"")</f>
        <v/>
      </c>
      <c r="N119" t="str">
        <f>IF(Table2[[#This Row],[date_to_pivot]]&lt;&gt;"",Table2[[#This Row],[Appoggio]],"")</f>
        <v/>
      </c>
      <c r="O119" t="str">
        <f>IF(Table2[[#This Row],[date_to_pivot]]&lt;&gt;"",C122,"")</f>
        <v/>
      </c>
      <c r="P119" t="str">
        <f>IF(Table2[[#This Row],[date_to_pivot]]&lt;&gt;"",C120,"")</f>
        <v/>
      </c>
    </row>
    <row r="120" spans="2:16" x14ac:dyDescent="0.2">
      <c r="B120" t="s">
        <v>38</v>
      </c>
      <c r="C120" t="str" cm="1">
        <f t="array" ref="C1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0" t="str">
        <f>IF(ISNUMBER(SEARCH("start_date_local",Table2[[#This Row],[JSON]])),MID(Table2[[#This Row],[JSON]],SEARCH("start_date_local",Table2[[#This Row],[JSON]])+LEN("start_date_local")+4,10), "")</f>
        <v/>
      </c>
      <c r="E1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" s="5" t="str">
        <f>IF(Table2[[#This Row],[moving_time]]&lt;&gt;"",FLOOR((Table2[[#This Row],[moving_time]]-(60*60*Table2[[#This Row],[Appoggio_ore]]))-(60*Table2[[#This Row],[Appoggio_ minuti]]),1),"")</f>
        <v/>
      </c>
      <c r="I120" s="5" t="str">
        <f>IF(Table2[[#This Row],[moving_time]]&lt;&gt;"",FLOOR((Table2[[#This Row],[moving_time]]-(60*60*Table2[[#This Row],[Appoggio_ore]]))/60,1),"")</f>
        <v/>
      </c>
      <c r="J120" s="5" t="str">
        <f>IF(Table2[[#This Row],[moving_time]]&lt;&gt;"",FLOOR(Table2[[#This Row],[moving_time]]/(60*60),1),"")</f>
        <v/>
      </c>
      <c r="K1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" t="str">
        <f>IF(AND(Table2[[#This Row],[Appoggio]]&lt;&gt;"",C130&lt;&gt;""),_xlfn.CONCAT("date",C130,"moving_time",C121,"distance",Table2[[#This Row],[Appoggio]],"elevation",C123,"type",C124),"")</f>
        <v/>
      </c>
      <c r="M120" t="str">
        <f>IF(Table2[[#This Row],[date_to_pivot]]&lt;&gt;"",C124,"")</f>
        <v/>
      </c>
      <c r="N120" t="str">
        <f>IF(Table2[[#This Row],[date_to_pivot]]&lt;&gt;"",Table2[[#This Row],[Appoggio]],"")</f>
        <v/>
      </c>
      <c r="O120" t="str">
        <f>IF(Table2[[#This Row],[date_to_pivot]]&lt;&gt;"",C123,"")</f>
        <v/>
      </c>
      <c r="P120" t="str">
        <f>IF(Table2[[#This Row],[date_to_pivot]]&lt;&gt;"",C121,"")</f>
        <v/>
      </c>
    </row>
    <row r="121" spans="2:16" x14ac:dyDescent="0.2">
      <c r="B121" t="s">
        <v>39</v>
      </c>
      <c r="C121" t="str" cm="1">
        <f t="array" ref="C1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1" t="str">
        <f>IF(ISNUMBER(SEARCH("start_date_local",Table2[[#This Row],[JSON]])),MID(Table2[[#This Row],[JSON]],SEARCH("start_date_local",Table2[[#This Row],[JSON]])+LEN("start_date_local")+4,10), "")</f>
        <v/>
      </c>
      <c r="E1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" s="5" t="str">
        <f>IF(Table2[[#This Row],[moving_time]]&lt;&gt;"",FLOOR((Table2[[#This Row],[moving_time]]-(60*60*Table2[[#This Row],[Appoggio_ore]]))-(60*Table2[[#This Row],[Appoggio_ minuti]]),1),"")</f>
        <v/>
      </c>
      <c r="I121" s="5" t="str">
        <f>IF(Table2[[#This Row],[moving_time]]&lt;&gt;"",FLOOR((Table2[[#This Row],[moving_time]]-(60*60*Table2[[#This Row],[Appoggio_ore]]))/60,1),"")</f>
        <v/>
      </c>
      <c r="J121" s="5" t="str">
        <f>IF(Table2[[#This Row],[moving_time]]&lt;&gt;"",FLOOR(Table2[[#This Row],[moving_time]]/(60*60),1),"")</f>
        <v/>
      </c>
      <c r="K1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" t="str">
        <f>IF(AND(Table2[[#This Row],[Appoggio]]&lt;&gt;"",C131&lt;&gt;""),_xlfn.CONCAT("date",C131,"moving_time",C122,"distance",Table2[[#This Row],[Appoggio]],"elevation",C124,"type",C125),"")</f>
        <v/>
      </c>
      <c r="M121" t="str">
        <f>IF(Table2[[#This Row],[date_to_pivot]]&lt;&gt;"",C125,"")</f>
        <v/>
      </c>
      <c r="N121" t="str">
        <f>IF(Table2[[#This Row],[date_to_pivot]]&lt;&gt;"",Table2[[#This Row],[Appoggio]],"")</f>
        <v/>
      </c>
      <c r="O121" t="str">
        <f>IF(Table2[[#This Row],[date_to_pivot]]&lt;&gt;"",C124,"")</f>
        <v/>
      </c>
      <c r="P121" t="str">
        <f>IF(Table2[[#This Row],[date_to_pivot]]&lt;&gt;"",C122,"")</f>
        <v/>
      </c>
    </row>
    <row r="122" spans="2:16" x14ac:dyDescent="0.2">
      <c r="B122" t="s">
        <v>40</v>
      </c>
      <c r="C122" t="str" cm="1">
        <f t="array" ref="C1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2" t="str">
        <f>IF(ISNUMBER(SEARCH("start_date_local",Table2[[#This Row],[JSON]])),MID(Table2[[#This Row],[JSON]],SEARCH("start_date_local",Table2[[#This Row],[JSON]])+LEN("start_date_local")+4,10), "")</f>
        <v/>
      </c>
      <c r="E1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" s="5" t="str">
        <f>IF(Table2[[#This Row],[moving_time]]&lt;&gt;"",FLOOR((Table2[[#This Row],[moving_time]]-(60*60*Table2[[#This Row],[Appoggio_ore]]))-(60*Table2[[#This Row],[Appoggio_ minuti]]),1),"")</f>
        <v/>
      </c>
      <c r="I122" s="5" t="str">
        <f>IF(Table2[[#This Row],[moving_time]]&lt;&gt;"",FLOOR((Table2[[#This Row],[moving_time]]-(60*60*Table2[[#This Row],[Appoggio_ore]]))/60,1),"")</f>
        <v/>
      </c>
      <c r="J122" s="5" t="str">
        <f>IF(Table2[[#This Row],[moving_time]]&lt;&gt;"",FLOOR(Table2[[#This Row],[moving_time]]/(60*60),1),"")</f>
        <v/>
      </c>
      <c r="K1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" t="str">
        <f>IF(AND(Table2[[#This Row],[Appoggio]]&lt;&gt;"",C132&lt;&gt;""),_xlfn.CONCAT("date",C132,"moving_time",C123,"distance",Table2[[#This Row],[Appoggio]],"elevation",C125,"type",C126),"")</f>
        <v/>
      </c>
      <c r="M122" t="str">
        <f>IF(Table2[[#This Row],[date_to_pivot]]&lt;&gt;"",C126,"")</f>
        <v/>
      </c>
      <c r="N122" t="str">
        <f>IF(Table2[[#This Row],[date_to_pivot]]&lt;&gt;"",Table2[[#This Row],[Appoggio]],"")</f>
        <v/>
      </c>
      <c r="O122" t="str">
        <f>IF(Table2[[#This Row],[date_to_pivot]]&lt;&gt;"",C125,"")</f>
        <v/>
      </c>
      <c r="P122" t="str">
        <f>IF(Table2[[#This Row],[date_to_pivot]]&lt;&gt;"",C123,"")</f>
        <v/>
      </c>
    </row>
    <row r="123" spans="2:16" x14ac:dyDescent="0.2">
      <c r="B123" t="s">
        <v>41</v>
      </c>
      <c r="C123" t="str" cm="1">
        <f t="array" ref="C1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3" t="str">
        <f>IF(ISNUMBER(SEARCH("start_date_local",Table2[[#This Row],[JSON]])),MID(Table2[[#This Row],[JSON]],SEARCH("start_date_local",Table2[[#This Row],[JSON]])+LEN("start_date_local")+4,10), "")</f>
        <v/>
      </c>
      <c r="E1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" s="5" t="str">
        <f>IF(Table2[[#This Row],[moving_time]]&lt;&gt;"",FLOOR((Table2[[#This Row],[moving_time]]-(60*60*Table2[[#This Row],[Appoggio_ore]]))-(60*Table2[[#This Row],[Appoggio_ minuti]]),1),"")</f>
        <v/>
      </c>
      <c r="I123" s="5" t="str">
        <f>IF(Table2[[#This Row],[moving_time]]&lt;&gt;"",FLOOR((Table2[[#This Row],[moving_time]]-(60*60*Table2[[#This Row],[Appoggio_ore]]))/60,1),"")</f>
        <v/>
      </c>
      <c r="J123" s="5" t="str">
        <f>IF(Table2[[#This Row],[moving_time]]&lt;&gt;"",FLOOR(Table2[[#This Row],[moving_time]]/(60*60),1),"")</f>
        <v/>
      </c>
      <c r="K1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" t="str">
        <f>IF(AND(Table2[[#This Row],[Appoggio]]&lt;&gt;"",C133&lt;&gt;""),_xlfn.CONCAT("date",C133,"moving_time",C124,"distance",Table2[[#This Row],[Appoggio]],"elevation",C126,"type",C127),"")</f>
        <v/>
      </c>
      <c r="M123" t="str">
        <f>IF(Table2[[#This Row],[date_to_pivot]]&lt;&gt;"",C127,"")</f>
        <v/>
      </c>
      <c r="N123" t="str">
        <f>IF(Table2[[#This Row],[date_to_pivot]]&lt;&gt;"",Table2[[#This Row],[Appoggio]],"")</f>
        <v/>
      </c>
      <c r="O123" t="str">
        <f>IF(Table2[[#This Row],[date_to_pivot]]&lt;&gt;"",C126,"")</f>
        <v/>
      </c>
      <c r="P123" t="str">
        <f>IF(Table2[[#This Row],[date_to_pivot]]&lt;&gt;"",C124,"")</f>
        <v/>
      </c>
    </row>
    <row r="124" spans="2:16" x14ac:dyDescent="0.2">
      <c r="B124" t="s">
        <v>42</v>
      </c>
      <c r="C124" t="str" cm="1">
        <f t="array" ref="C1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4" t="str">
        <f>IF(ISNUMBER(SEARCH("start_date_local",Table2[[#This Row],[JSON]])),MID(Table2[[#This Row],[JSON]],SEARCH("start_date_local",Table2[[#This Row],[JSON]])+LEN("start_date_local")+4,10), "")</f>
        <v/>
      </c>
      <c r="E1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" s="5" t="str">
        <f>IF(Table2[[#This Row],[moving_time]]&lt;&gt;"",FLOOR((Table2[[#This Row],[moving_time]]-(60*60*Table2[[#This Row],[Appoggio_ore]]))-(60*Table2[[#This Row],[Appoggio_ minuti]]),1),"")</f>
        <v/>
      </c>
      <c r="I124" s="5" t="str">
        <f>IF(Table2[[#This Row],[moving_time]]&lt;&gt;"",FLOOR((Table2[[#This Row],[moving_time]]-(60*60*Table2[[#This Row],[Appoggio_ore]]))/60,1),"")</f>
        <v/>
      </c>
      <c r="J124" s="5" t="str">
        <f>IF(Table2[[#This Row],[moving_time]]&lt;&gt;"",FLOOR(Table2[[#This Row],[moving_time]]/(60*60),1),"")</f>
        <v/>
      </c>
      <c r="K1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" t="str">
        <f>IF(AND(Table2[[#This Row],[Appoggio]]&lt;&gt;"",C134&lt;&gt;""),_xlfn.CONCAT("date",C134,"moving_time",C125,"distance",Table2[[#This Row],[Appoggio]],"elevation",C127,"type",C128),"")</f>
        <v/>
      </c>
      <c r="M124" t="str">
        <f>IF(Table2[[#This Row],[date_to_pivot]]&lt;&gt;"",C128,"")</f>
        <v/>
      </c>
      <c r="N124" t="str">
        <f>IF(Table2[[#This Row],[date_to_pivot]]&lt;&gt;"",Table2[[#This Row],[Appoggio]],"")</f>
        <v/>
      </c>
      <c r="O124" t="str">
        <f>IF(Table2[[#This Row],[date_to_pivot]]&lt;&gt;"",C127,"")</f>
        <v/>
      </c>
      <c r="P124" t="str">
        <f>IF(Table2[[#This Row],[date_to_pivot]]&lt;&gt;"",C125,"")</f>
        <v/>
      </c>
    </row>
    <row r="125" spans="2:16" x14ac:dyDescent="0.2">
      <c r="B125" t="s">
        <v>43</v>
      </c>
      <c r="C125" t="str" cm="1">
        <f t="array" ref="C1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5" t="str">
        <f>IF(ISNUMBER(SEARCH("start_date_local",Table2[[#This Row],[JSON]])),MID(Table2[[#This Row],[JSON]],SEARCH("start_date_local",Table2[[#This Row],[JSON]])+LEN("start_date_local")+4,10), "")</f>
        <v/>
      </c>
      <c r="E1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" s="5" t="str">
        <f>IF(Table2[[#This Row],[moving_time]]&lt;&gt;"",FLOOR((Table2[[#This Row],[moving_time]]-(60*60*Table2[[#This Row],[Appoggio_ore]]))-(60*Table2[[#This Row],[Appoggio_ minuti]]),1),"")</f>
        <v/>
      </c>
      <c r="I125" s="5" t="str">
        <f>IF(Table2[[#This Row],[moving_time]]&lt;&gt;"",FLOOR((Table2[[#This Row],[moving_time]]-(60*60*Table2[[#This Row],[Appoggio_ore]]))/60,1),"")</f>
        <v/>
      </c>
      <c r="J125" s="5" t="str">
        <f>IF(Table2[[#This Row],[moving_time]]&lt;&gt;"",FLOOR(Table2[[#This Row],[moving_time]]/(60*60),1),"")</f>
        <v/>
      </c>
      <c r="K1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" t="str">
        <f>IF(AND(Table2[[#This Row],[Appoggio]]&lt;&gt;"",C135&lt;&gt;""),_xlfn.CONCAT("date",C135,"moving_time",C126,"distance",Table2[[#This Row],[Appoggio]],"elevation",C128,"type",C129),"")</f>
        <v/>
      </c>
      <c r="M125" t="str">
        <f>IF(Table2[[#This Row],[date_to_pivot]]&lt;&gt;"",C129,"")</f>
        <v/>
      </c>
      <c r="N125" t="str">
        <f>IF(Table2[[#This Row],[date_to_pivot]]&lt;&gt;"",Table2[[#This Row],[Appoggio]],"")</f>
        <v/>
      </c>
      <c r="O125" t="str">
        <f>IF(Table2[[#This Row],[date_to_pivot]]&lt;&gt;"",C128,"")</f>
        <v/>
      </c>
      <c r="P125" t="str">
        <f>IF(Table2[[#This Row],[date_to_pivot]]&lt;&gt;"",C126,"")</f>
        <v/>
      </c>
    </row>
    <row r="126" spans="2:16" x14ac:dyDescent="0.2">
      <c r="B126" t="s">
        <v>44</v>
      </c>
      <c r="C126" t="str" cm="1">
        <f t="array" ref="C1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6" t="str">
        <f>IF(ISNUMBER(SEARCH("start_date_local",Table2[[#This Row],[JSON]])),MID(Table2[[#This Row],[JSON]],SEARCH("start_date_local",Table2[[#This Row],[JSON]])+LEN("start_date_local")+4,10), "")</f>
        <v/>
      </c>
      <c r="E1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" s="5" t="str">
        <f>IF(Table2[[#This Row],[moving_time]]&lt;&gt;"",FLOOR((Table2[[#This Row],[moving_time]]-(60*60*Table2[[#This Row],[Appoggio_ore]]))-(60*Table2[[#This Row],[Appoggio_ minuti]]),1),"")</f>
        <v/>
      </c>
      <c r="I126" s="5" t="str">
        <f>IF(Table2[[#This Row],[moving_time]]&lt;&gt;"",FLOOR((Table2[[#This Row],[moving_time]]-(60*60*Table2[[#This Row],[Appoggio_ore]]))/60,1),"")</f>
        <v/>
      </c>
      <c r="J126" s="5" t="str">
        <f>IF(Table2[[#This Row],[moving_time]]&lt;&gt;"",FLOOR(Table2[[#This Row],[moving_time]]/(60*60),1),"")</f>
        <v/>
      </c>
      <c r="K1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" t="str">
        <f>IF(AND(Table2[[#This Row],[Appoggio]]&lt;&gt;"",C136&lt;&gt;""),_xlfn.CONCAT("date",C136,"moving_time",C127,"distance",Table2[[#This Row],[Appoggio]],"elevation",C129,"type",C130),"")</f>
        <v/>
      </c>
      <c r="M126" t="str">
        <f>IF(Table2[[#This Row],[date_to_pivot]]&lt;&gt;"",C130,"")</f>
        <v/>
      </c>
      <c r="N126" t="str">
        <f>IF(Table2[[#This Row],[date_to_pivot]]&lt;&gt;"",Table2[[#This Row],[Appoggio]],"")</f>
        <v/>
      </c>
      <c r="O126" t="str">
        <f>IF(Table2[[#This Row],[date_to_pivot]]&lt;&gt;"",C129,"")</f>
        <v/>
      </c>
      <c r="P126" t="str">
        <f>IF(Table2[[#This Row],[date_to_pivot]]&lt;&gt;"",C127,"")</f>
        <v/>
      </c>
    </row>
    <row r="127" spans="2:16" x14ac:dyDescent="0.2">
      <c r="B127" t="s">
        <v>45</v>
      </c>
      <c r="C127" t="str" cm="1">
        <f t="array" ref="C1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7" t="str">
        <f>IF(ISNUMBER(SEARCH("start_date_local",Table2[[#This Row],[JSON]])),MID(Table2[[#This Row],[JSON]],SEARCH("start_date_local",Table2[[#This Row],[JSON]])+LEN("start_date_local")+4,10), "")</f>
        <v/>
      </c>
      <c r="E1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" s="5" t="str">
        <f>IF(Table2[[#This Row],[moving_time]]&lt;&gt;"",FLOOR((Table2[[#This Row],[moving_time]]-(60*60*Table2[[#This Row],[Appoggio_ore]]))-(60*Table2[[#This Row],[Appoggio_ minuti]]),1),"")</f>
        <v/>
      </c>
      <c r="I127" s="5" t="str">
        <f>IF(Table2[[#This Row],[moving_time]]&lt;&gt;"",FLOOR((Table2[[#This Row],[moving_time]]-(60*60*Table2[[#This Row],[Appoggio_ore]]))/60,1),"")</f>
        <v/>
      </c>
      <c r="J127" s="5" t="str">
        <f>IF(Table2[[#This Row],[moving_time]]&lt;&gt;"",FLOOR(Table2[[#This Row],[moving_time]]/(60*60),1),"")</f>
        <v/>
      </c>
      <c r="K1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" t="str">
        <f>IF(AND(Table2[[#This Row],[Appoggio]]&lt;&gt;"",C137&lt;&gt;""),_xlfn.CONCAT("date",C137,"moving_time",C128,"distance",Table2[[#This Row],[Appoggio]],"elevation",C130,"type",C131),"")</f>
        <v/>
      </c>
      <c r="M127" t="str">
        <f>IF(Table2[[#This Row],[date_to_pivot]]&lt;&gt;"",C131,"")</f>
        <v/>
      </c>
      <c r="N127" t="str">
        <f>IF(Table2[[#This Row],[date_to_pivot]]&lt;&gt;"",Table2[[#This Row],[Appoggio]],"")</f>
        <v/>
      </c>
      <c r="O127" t="str">
        <f>IF(Table2[[#This Row],[date_to_pivot]]&lt;&gt;"",C130,"")</f>
        <v/>
      </c>
      <c r="P127" t="str">
        <f>IF(Table2[[#This Row],[date_to_pivot]]&lt;&gt;"",C128,"")</f>
        <v/>
      </c>
    </row>
    <row r="128" spans="2:16" x14ac:dyDescent="0.2">
      <c r="B128" t="s">
        <v>87</v>
      </c>
      <c r="C128" t="str" cm="1">
        <f t="array" ref="C1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8" t="str">
        <f>IF(ISNUMBER(SEARCH("start_date_local",Table2[[#This Row],[JSON]])),MID(Table2[[#This Row],[JSON]],SEARCH("start_date_local",Table2[[#This Row],[JSON]])+LEN("start_date_local")+4,10), "")</f>
        <v/>
      </c>
      <c r="E1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" s="5" t="str">
        <f>IF(Table2[[#This Row],[moving_time]]&lt;&gt;"",FLOOR((Table2[[#This Row],[moving_time]]-(60*60*Table2[[#This Row],[Appoggio_ore]]))-(60*Table2[[#This Row],[Appoggio_ minuti]]),1),"")</f>
        <v/>
      </c>
      <c r="I128" s="5" t="str">
        <f>IF(Table2[[#This Row],[moving_time]]&lt;&gt;"",FLOOR((Table2[[#This Row],[moving_time]]-(60*60*Table2[[#This Row],[Appoggio_ore]]))/60,1),"")</f>
        <v/>
      </c>
      <c r="J128" s="5" t="str">
        <f>IF(Table2[[#This Row],[moving_time]]&lt;&gt;"",FLOOR(Table2[[#This Row],[moving_time]]/(60*60),1),"")</f>
        <v/>
      </c>
      <c r="K1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" t="str">
        <f>IF(AND(Table2[[#This Row],[Appoggio]]&lt;&gt;"",C138&lt;&gt;""),_xlfn.CONCAT("date",C138,"moving_time",C129,"distance",Table2[[#This Row],[Appoggio]],"elevation",C131,"type",C132),"")</f>
        <v/>
      </c>
      <c r="M128" t="str">
        <f>IF(Table2[[#This Row],[date_to_pivot]]&lt;&gt;"",C132,"")</f>
        <v/>
      </c>
      <c r="N128" t="str">
        <f>IF(Table2[[#This Row],[date_to_pivot]]&lt;&gt;"",Table2[[#This Row],[Appoggio]],"")</f>
        <v/>
      </c>
      <c r="O128" t="str">
        <f>IF(Table2[[#This Row],[date_to_pivot]]&lt;&gt;"",C131,"")</f>
        <v/>
      </c>
      <c r="P128" t="str">
        <f>IF(Table2[[#This Row],[date_to_pivot]]&lt;&gt;"",C129,"")</f>
        <v/>
      </c>
    </row>
    <row r="129" spans="2:16" x14ac:dyDescent="0.2">
      <c r="B129" t="s">
        <v>88</v>
      </c>
      <c r="C129" t="str" cm="1">
        <f t="array" ref="C1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9" t="str">
        <f>IF(ISNUMBER(SEARCH("start_date_local",Table2[[#This Row],[JSON]])),MID(Table2[[#This Row],[JSON]],SEARCH("start_date_local",Table2[[#This Row],[JSON]])+LEN("start_date_local")+4,10), "")</f>
        <v/>
      </c>
      <c r="E1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" s="5" t="str">
        <f>IF(Table2[[#This Row],[moving_time]]&lt;&gt;"",FLOOR((Table2[[#This Row],[moving_time]]-(60*60*Table2[[#This Row],[Appoggio_ore]]))-(60*Table2[[#This Row],[Appoggio_ minuti]]),1),"")</f>
        <v/>
      </c>
      <c r="I129" s="5" t="str">
        <f>IF(Table2[[#This Row],[moving_time]]&lt;&gt;"",FLOOR((Table2[[#This Row],[moving_time]]-(60*60*Table2[[#This Row],[Appoggio_ore]]))/60,1),"")</f>
        <v/>
      </c>
      <c r="J129" s="5" t="str">
        <f>IF(Table2[[#This Row],[moving_time]]&lt;&gt;"",FLOOR(Table2[[#This Row],[moving_time]]/(60*60),1),"")</f>
        <v/>
      </c>
      <c r="K1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" t="str">
        <f>IF(AND(Table2[[#This Row],[Appoggio]]&lt;&gt;"",C139&lt;&gt;""),_xlfn.CONCAT("date",C139,"moving_time",C130,"distance",Table2[[#This Row],[Appoggio]],"elevation",C132,"type",C133),"")</f>
        <v/>
      </c>
      <c r="M129" t="str">
        <f>IF(Table2[[#This Row],[date_to_pivot]]&lt;&gt;"",C133,"")</f>
        <v/>
      </c>
      <c r="N129" t="str">
        <f>IF(Table2[[#This Row],[date_to_pivot]]&lt;&gt;"",Table2[[#This Row],[Appoggio]],"")</f>
        <v/>
      </c>
      <c r="O129" t="str">
        <f>IF(Table2[[#This Row],[date_to_pivot]]&lt;&gt;"",C132,"")</f>
        <v/>
      </c>
      <c r="P129" t="str">
        <f>IF(Table2[[#This Row],[date_to_pivot]]&lt;&gt;"",C130,"")</f>
        <v/>
      </c>
    </row>
    <row r="130" spans="2:16" x14ac:dyDescent="0.2">
      <c r="B130" t="s">
        <v>89</v>
      </c>
      <c r="C130" t="str" cm="1">
        <f t="array" ref="C1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0" t="str">
        <f>IF(ISNUMBER(SEARCH("start_date_local",Table2[[#This Row],[JSON]])),MID(Table2[[#This Row],[JSON]],SEARCH("start_date_local",Table2[[#This Row],[JSON]])+LEN("start_date_local")+4,10), "")</f>
        <v/>
      </c>
      <c r="E1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" s="5" t="str">
        <f>IF(Table2[[#This Row],[moving_time]]&lt;&gt;"",FLOOR((Table2[[#This Row],[moving_time]]-(60*60*Table2[[#This Row],[Appoggio_ore]]))-(60*Table2[[#This Row],[Appoggio_ minuti]]),1),"")</f>
        <v/>
      </c>
      <c r="I130" s="5" t="str">
        <f>IF(Table2[[#This Row],[moving_time]]&lt;&gt;"",FLOOR((Table2[[#This Row],[moving_time]]-(60*60*Table2[[#This Row],[Appoggio_ore]]))/60,1),"")</f>
        <v/>
      </c>
      <c r="J130" s="5" t="str">
        <f>IF(Table2[[#This Row],[moving_time]]&lt;&gt;"",FLOOR(Table2[[#This Row],[moving_time]]/(60*60),1),"")</f>
        <v/>
      </c>
      <c r="K1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" t="str">
        <f>IF(AND(Table2[[#This Row],[Appoggio]]&lt;&gt;"",C140&lt;&gt;""),_xlfn.CONCAT("date",C140,"moving_time",C131,"distance",Table2[[#This Row],[Appoggio]],"elevation",C133,"type",C134),"")</f>
        <v/>
      </c>
      <c r="M130" t="str">
        <f>IF(Table2[[#This Row],[date_to_pivot]]&lt;&gt;"",C134,"")</f>
        <v/>
      </c>
      <c r="N130" t="str">
        <f>IF(Table2[[#This Row],[date_to_pivot]]&lt;&gt;"",Table2[[#This Row],[Appoggio]],"")</f>
        <v/>
      </c>
      <c r="O130" t="str">
        <f>IF(Table2[[#This Row],[date_to_pivot]]&lt;&gt;"",C133,"")</f>
        <v/>
      </c>
      <c r="P130" t="str">
        <f>IF(Table2[[#This Row],[date_to_pivot]]&lt;&gt;"",C131,"")</f>
        <v/>
      </c>
    </row>
    <row r="131" spans="2:16" x14ac:dyDescent="0.2">
      <c r="B131" t="s">
        <v>90</v>
      </c>
      <c r="C131" t="str" cm="1">
        <f t="array" ref="C1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1" t="str">
        <f>IF(ISNUMBER(SEARCH("start_date_local",Table2[[#This Row],[JSON]])),MID(Table2[[#This Row],[JSON]],SEARCH("start_date_local",Table2[[#This Row],[JSON]])+LEN("start_date_local")+4,10), "")</f>
        <v/>
      </c>
      <c r="E1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" s="5" t="str">
        <f>IF(Table2[[#This Row],[moving_time]]&lt;&gt;"",FLOOR((Table2[[#This Row],[moving_time]]-(60*60*Table2[[#This Row],[Appoggio_ore]]))-(60*Table2[[#This Row],[Appoggio_ minuti]]),1),"")</f>
        <v/>
      </c>
      <c r="I131" s="5" t="str">
        <f>IF(Table2[[#This Row],[moving_time]]&lt;&gt;"",FLOOR((Table2[[#This Row],[moving_time]]-(60*60*Table2[[#This Row],[Appoggio_ore]]))/60,1),"")</f>
        <v/>
      </c>
      <c r="J131" s="5" t="str">
        <f>IF(Table2[[#This Row],[moving_time]]&lt;&gt;"",FLOOR(Table2[[#This Row],[moving_time]]/(60*60),1),"")</f>
        <v/>
      </c>
      <c r="K1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" t="str">
        <f>IF(AND(Table2[[#This Row],[Appoggio]]&lt;&gt;"",C141&lt;&gt;""),_xlfn.CONCAT("date",C141,"moving_time",C132,"distance",Table2[[#This Row],[Appoggio]],"elevation",C134,"type",C135),"")</f>
        <v/>
      </c>
      <c r="M131" t="str">
        <f>IF(Table2[[#This Row],[date_to_pivot]]&lt;&gt;"",C135,"")</f>
        <v/>
      </c>
      <c r="N131" t="str">
        <f>IF(Table2[[#This Row],[date_to_pivot]]&lt;&gt;"",Table2[[#This Row],[Appoggio]],"")</f>
        <v/>
      </c>
      <c r="O131" t="str">
        <f>IF(Table2[[#This Row],[date_to_pivot]]&lt;&gt;"",C134,"")</f>
        <v/>
      </c>
      <c r="P131" t="str">
        <f>IF(Table2[[#This Row],[date_to_pivot]]&lt;&gt;"",C132,"")</f>
        <v/>
      </c>
    </row>
    <row r="132" spans="2:16" x14ac:dyDescent="0.2">
      <c r="B132" t="s">
        <v>55</v>
      </c>
      <c r="C132" t="str" cm="1">
        <f t="array" ref="C1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2" t="str">
        <f>IF(ISNUMBER(SEARCH("start_date_local",Table2[[#This Row],[JSON]])),MID(Table2[[#This Row],[JSON]],SEARCH("start_date_local",Table2[[#This Row],[JSON]])+LEN("start_date_local")+4,10), "")</f>
        <v/>
      </c>
      <c r="E1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" s="5" t="str">
        <f>IF(Table2[[#This Row],[moving_time]]&lt;&gt;"",FLOOR((Table2[[#This Row],[moving_time]]-(60*60*Table2[[#This Row],[Appoggio_ore]]))-(60*Table2[[#This Row],[Appoggio_ minuti]]),1),"")</f>
        <v/>
      </c>
      <c r="I132" s="5" t="str">
        <f>IF(Table2[[#This Row],[moving_time]]&lt;&gt;"",FLOOR((Table2[[#This Row],[moving_time]]-(60*60*Table2[[#This Row],[Appoggio_ore]]))/60,1),"")</f>
        <v/>
      </c>
      <c r="J132" s="5" t="str">
        <f>IF(Table2[[#This Row],[moving_time]]&lt;&gt;"",FLOOR(Table2[[#This Row],[moving_time]]/(60*60),1),"")</f>
        <v/>
      </c>
      <c r="K1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" t="str">
        <f>IF(AND(Table2[[#This Row],[Appoggio]]&lt;&gt;"",C142&lt;&gt;""),_xlfn.CONCAT("date",C142,"moving_time",C133,"distance",Table2[[#This Row],[Appoggio]],"elevation",C135,"type",C136),"")</f>
        <v/>
      </c>
      <c r="M132" t="str">
        <f>IF(Table2[[#This Row],[date_to_pivot]]&lt;&gt;"",C136,"")</f>
        <v/>
      </c>
      <c r="N132" t="str">
        <f>IF(Table2[[#This Row],[date_to_pivot]]&lt;&gt;"",Table2[[#This Row],[Appoggio]],"")</f>
        <v/>
      </c>
      <c r="O132" t="str">
        <f>IF(Table2[[#This Row],[date_to_pivot]]&lt;&gt;"",C135,"")</f>
        <v/>
      </c>
      <c r="P132" t="str">
        <f>IF(Table2[[#This Row],[date_to_pivot]]&lt;&gt;"",C133,"")</f>
        <v/>
      </c>
    </row>
    <row r="133" spans="2:16" x14ac:dyDescent="0.2">
      <c r="B133" t="s">
        <v>91</v>
      </c>
      <c r="C133" t="str" cm="1">
        <f t="array" ref="C1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3" t="str">
        <f>IF(ISNUMBER(SEARCH("start_date_local",Table2[[#This Row],[JSON]])),MID(Table2[[#This Row],[JSON]],SEARCH("start_date_local",Table2[[#This Row],[JSON]])+LEN("start_date_local")+4,10), "")</f>
        <v/>
      </c>
      <c r="E1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" s="5" t="str">
        <f>IF(Table2[[#This Row],[moving_time]]&lt;&gt;"",FLOOR((Table2[[#This Row],[moving_time]]-(60*60*Table2[[#This Row],[Appoggio_ore]]))-(60*Table2[[#This Row],[Appoggio_ minuti]]),1),"")</f>
        <v/>
      </c>
      <c r="I133" s="5" t="str">
        <f>IF(Table2[[#This Row],[moving_time]]&lt;&gt;"",FLOOR((Table2[[#This Row],[moving_time]]-(60*60*Table2[[#This Row],[Appoggio_ore]]))/60,1),"")</f>
        <v/>
      </c>
      <c r="J133" s="5" t="str">
        <f>IF(Table2[[#This Row],[moving_time]]&lt;&gt;"",FLOOR(Table2[[#This Row],[moving_time]]/(60*60),1),"")</f>
        <v/>
      </c>
      <c r="K1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" t="str">
        <f>IF(AND(Table2[[#This Row],[Appoggio]]&lt;&gt;"",C143&lt;&gt;""),_xlfn.CONCAT("date",C143,"moving_time",C134,"distance",Table2[[#This Row],[Appoggio]],"elevation",C136,"type",C137),"")</f>
        <v/>
      </c>
      <c r="M133" t="str">
        <f>IF(Table2[[#This Row],[date_to_pivot]]&lt;&gt;"",C137,"")</f>
        <v/>
      </c>
      <c r="N133" t="str">
        <f>IF(Table2[[#This Row],[date_to_pivot]]&lt;&gt;"",Table2[[#This Row],[Appoggio]],"")</f>
        <v/>
      </c>
      <c r="O133" t="str">
        <f>IF(Table2[[#This Row],[date_to_pivot]]&lt;&gt;"",C136,"")</f>
        <v/>
      </c>
      <c r="P133" t="str">
        <f>IF(Table2[[#This Row],[date_to_pivot]]&lt;&gt;"",C134,"")</f>
        <v/>
      </c>
    </row>
    <row r="134" spans="2:16" x14ac:dyDescent="0.2">
      <c r="B134" t="s">
        <v>92</v>
      </c>
      <c r="C134" t="str" cm="1">
        <f t="array" ref="C1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4" t="str">
        <f>IF(ISNUMBER(SEARCH("start_date_local",Table2[[#This Row],[JSON]])),MID(Table2[[#This Row],[JSON]],SEARCH("start_date_local",Table2[[#This Row],[JSON]])+LEN("start_date_local")+4,10), "")</f>
        <v/>
      </c>
      <c r="E1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" s="5" t="str">
        <f>IF(Table2[[#This Row],[moving_time]]&lt;&gt;"",FLOOR((Table2[[#This Row],[moving_time]]-(60*60*Table2[[#This Row],[Appoggio_ore]]))-(60*Table2[[#This Row],[Appoggio_ minuti]]),1),"")</f>
        <v/>
      </c>
      <c r="I134" s="5" t="str">
        <f>IF(Table2[[#This Row],[moving_time]]&lt;&gt;"",FLOOR((Table2[[#This Row],[moving_time]]-(60*60*Table2[[#This Row],[Appoggio_ore]]))/60,1),"")</f>
        <v/>
      </c>
      <c r="J134" s="5" t="str">
        <f>IF(Table2[[#This Row],[moving_time]]&lt;&gt;"",FLOOR(Table2[[#This Row],[moving_time]]/(60*60),1),"")</f>
        <v/>
      </c>
      <c r="K1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" t="str">
        <f>IF(AND(Table2[[#This Row],[Appoggio]]&lt;&gt;"",C144&lt;&gt;""),_xlfn.CONCAT("date",C144,"moving_time",C135,"distance",Table2[[#This Row],[Appoggio]],"elevation",C137,"type",C138),"")</f>
        <v/>
      </c>
      <c r="M134" t="str">
        <f>IF(Table2[[#This Row],[date_to_pivot]]&lt;&gt;"",C138,"")</f>
        <v/>
      </c>
      <c r="N134" t="str">
        <f>IF(Table2[[#This Row],[date_to_pivot]]&lt;&gt;"",Table2[[#This Row],[Appoggio]],"")</f>
        <v/>
      </c>
      <c r="O134" t="str">
        <f>IF(Table2[[#This Row],[date_to_pivot]]&lt;&gt;"",C137,"")</f>
        <v/>
      </c>
      <c r="P134" t="str">
        <f>IF(Table2[[#This Row],[date_to_pivot]]&lt;&gt;"",C135,"")</f>
        <v/>
      </c>
    </row>
    <row r="135" spans="2:16" x14ac:dyDescent="0.2">
      <c r="B135" t="s">
        <v>58</v>
      </c>
      <c r="C135" t="str" cm="1">
        <f t="array" ref="C1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5" t="str">
        <f>IF(ISNUMBER(SEARCH("start_date_local",Table2[[#This Row],[JSON]])),MID(Table2[[#This Row],[JSON]],SEARCH("start_date_local",Table2[[#This Row],[JSON]])+LEN("start_date_local")+4,10), "")</f>
        <v/>
      </c>
      <c r="E1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" s="5" t="str">
        <f>IF(Table2[[#This Row],[moving_time]]&lt;&gt;"",FLOOR((Table2[[#This Row],[moving_time]]-(60*60*Table2[[#This Row],[Appoggio_ore]]))-(60*Table2[[#This Row],[Appoggio_ minuti]]),1),"")</f>
        <v/>
      </c>
      <c r="I135" s="5" t="str">
        <f>IF(Table2[[#This Row],[moving_time]]&lt;&gt;"",FLOOR((Table2[[#This Row],[moving_time]]-(60*60*Table2[[#This Row],[Appoggio_ore]]))/60,1),"")</f>
        <v/>
      </c>
      <c r="J135" s="5" t="str">
        <f>IF(Table2[[#This Row],[moving_time]]&lt;&gt;"",FLOOR(Table2[[#This Row],[moving_time]]/(60*60),1),"")</f>
        <v/>
      </c>
      <c r="K1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" t="str">
        <f>IF(AND(Table2[[#This Row],[Appoggio]]&lt;&gt;"",C145&lt;&gt;""),_xlfn.CONCAT("date",C145,"moving_time",C136,"distance",Table2[[#This Row],[Appoggio]],"elevation",C138,"type",C139),"")</f>
        <v/>
      </c>
      <c r="M135" t="str">
        <f>IF(Table2[[#This Row],[date_to_pivot]]&lt;&gt;"",C139,"")</f>
        <v/>
      </c>
      <c r="N135" t="str">
        <f>IF(Table2[[#This Row],[date_to_pivot]]&lt;&gt;"",Table2[[#This Row],[Appoggio]],"")</f>
        <v/>
      </c>
      <c r="O135" t="str">
        <f>IF(Table2[[#This Row],[date_to_pivot]]&lt;&gt;"",C138,"")</f>
        <v/>
      </c>
      <c r="P135" t="str">
        <f>IF(Table2[[#This Row],[date_to_pivot]]&lt;&gt;"",C136,"")</f>
        <v/>
      </c>
    </row>
    <row r="136" spans="2:16" x14ac:dyDescent="0.2">
      <c r="B136" t="s">
        <v>59</v>
      </c>
      <c r="C136" t="str" cm="1">
        <f t="array" ref="C1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6" t="str">
        <f>IF(ISNUMBER(SEARCH("start_date_local",Table2[[#This Row],[JSON]])),MID(Table2[[#This Row],[JSON]],SEARCH("start_date_local",Table2[[#This Row],[JSON]])+LEN("start_date_local")+4,10), "")</f>
        <v/>
      </c>
      <c r="E1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" s="5" t="str">
        <f>IF(Table2[[#This Row],[moving_time]]&lt;&gt;"",FLOOR((Table2[[#This Row],[moving_time]]-(60*60*Table2[[#This Row],[Appoggio_ore]]))-(60*Table2[[#This Row],[Appoggio_ minuti]]),1),"")</f>
        <v/>
      </c>
      <c r="I136" s="5" t="str">
        <f>IF(Table2[[#This Row],[moving_time]]&lt;&gt;"",FLOOR((Table2[[#This Row],[moving_time]]-(60*60*Table2[[#This Row],[Appoggio_ore]]))/60,1),"")</f>
        <v/>
      </c>
      <c r="J136" s="5" t="str">
        <f>IF(Table2[[#This Row],[moving_time]]&lt;&gt;"",FLOOR(Table2[[#This Row],[moving_time]]/(60*60),1),"")</f>
        <v/>
      </c>
      <c r="K1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" t="str">
        <f>IF(AND(Table2[[#This Row],[Appoggio]]&lt;&gt;"",C146&lt;&gt;""),_xlfn.CONCAT("date",C146,"moving_time",C137,"distance",Table2[[#This Row],[Appoggio]],"elevation",C139,"type",C140),"")</f>
        <v/>
      </c>
      <c r="M136" t="str">
        <f>IF(Table2[[#This Row],[date_to_pivot]]&lt;&gt;"",C140,"")</f>
        <v/>
      </c>
      <c r="N136" t="str">
        <f>IF(Table2[[#This Row],[date_to_pivot]]&lt;&gt;"",Table2[[#This Row],[Appoggio]],"")</f>
        <v/>
      </c>
      <c r="O136" t="str">
        <f>IF(Table2[[#This Row],[date_to_pivot]]&lt;&gt;"",C139,"")</f>
        <v/>
      </c>
      <c r="P136" t="str">
        <f>IF(Table2[[#This Row],[date_to_pivot]]&lt;&gt;"",C137,"")</f>
        <v/>
      </c>
    </row>
    <row r="137" spans="2:16" x14ac:dyDescent="0.2">
      <c r="B137" t="s">
        <v>93</v>
      </c>
      <c r="C137" t="str" cm="1">
        <f t="array" ref="C1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7" t="str">
        <f>IF(ISNUMBER(SEARCH("start_date_local",Table2[[#This Row],[JSON]])),MID(Table2[[#This Row],[JSON]],SEARCH("start_date_local",Table2[[#This Row],[JSON]])+LEN("start_date_local")+4,10), "")</f>
        <v/>
      </c>
      <c r="E1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" s="5" t="str">
        <f>IF(Table2[[#This Row],[moving_time]]&lt;&gt;"",FLOOR((Table2[[#This Row],[moving_time]]-(60*60*Table2[[#This Row],[Appoggio_ore]]))-(60*Table2[[#This Row],[Appoggio_ minuti]]),1),"")</f>
        <v/>
      </c>
      <c r="I137" s="5" t="str">
        <f>IF(Table2[[#This Row],[moving_time]]&lt;&gt;"",FLOOR((Table2[[#This Row],[moving_time]]-(60*60*Table2[[#This Row],[Appoggio_ore]]))/60,1),"")</f>
        <v/>
      </c>
      <c r="J137" s="5" t="str">
        <f>IF(Table2[[#This Row],[moving_time]]&lt;&gt;"",FLOOR(Table2[[#This Row],[moving_time]]/(60*60),1),"")</f>
        <v/>
      </c>
      <c r="K1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" t="str">
        <f>IF(AND(Table2[[#This Row],[Appoggio]]&lt;&gt;"",C147&lt;&gt;""),_xlfn.CONCAT("date",C147,"moving_time",C138,"distance",Table2[[#This Row],[Appoggio]],"elevation",C140,"type",C141),"")</f>
        <v/>
      </c>
      <c r="M137" t="str">
        <f>IF(Table2[[#This Row],[date_to_pivot]]&lt;&gt;"",C141,"")</f>
        <v/>
      </c>
      <c r="N137" t="str">
        <f>IF(Table2[[#This Row],[date_to_pivot]]&lt;&gt;"",Table2[[#This Row],[Appoggio]],"")</f>
        <v/>
      </c>
      <c r="O137" t="str">
        <f>IF(Table2[[#This Row],[date_to_pivot]]&lt;&gt;"",C140,"")</f>
        <v/>
      </c>
      <c r="P137" t="str">
        <f>IF(Table2[[#This Row],[date_to_pivot]]&lt;&gt;"",C138,"")</f>
        <v/>
      </c>
    </row>
    <row r="138" spans="2:16" x14ac:dyDescent="0.2">
      <c r="B138" t="s">
        <v>94</v>
      </c>
      <c r="C138" t="str" cm="1">
        <f t="array" ref="C1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8" t="str">
        <f>IF(ISNUMBER(SEARCH("start_date_local",Table2[[#This Row],[JSON]])),MID(Table2[[#This Row],[JSON]],SEARCH("start_date_local",Table2[[#This Row],[JSON]])+LEN("start_date_local")+4,10), "")</f>
        <v/>
      </c>
      <c r="E1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" s="5" t="str">
        <f>IF(Table2[[#This Row],[moving_time]]&lt;&gt;"",FLOOR((Table2[[#This Row],[moving_time]]-(60*60*Table2[[#This Row],[Appoggio_ore]]))-(60*Table2[[#This Row],[Appoggio_ minuti]]),1),"")</f>
        <v/>
      </c>
      <c r="I138" s="5" t="str">
        <f>IF(Table2[[#This Row],[moving_time]]&lt;&gt;"",FLOOR((Table2[[#This Row],[moving_time]]-(60*60*Table2[[#This Row],[Appoggio_ore]]))/60,1),"")</f>
        <v/>
      </c>
      <c r="J138" s="5" t="str">
        <f>IF(Table2[[#This Row],[moving_time]]&lt;&gt;"",FLOOR(Table2[[#This Row],[moving_time]]/(60*60),1),"")</f>
        <v/>
      </c>
      <c r="K1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" t="str">
        <f>IF(AND(Table2[[#This Row],[Appoggio]]&lt;&gt;"",C148&lt;&gt;""),_xlfn.CONCAT("date",C148,"moving_time",C139,"distance",Table2[[#This Row],[Appoggio]],"elevation",C141,"type",C142),"")</f>
        <v/>
      </c>
      <c r="M138" t="str">
        <f>IF(Table2[[#This Row],[date_to_pivot]]&lt;&gt;"",C142,"")</f>
        <v/>
      </c>
      <c r="N138" t="str">
        <f>IF(Table2[[#This Row],[date_to_pivot]]&lt;&gt;"",Table2[[#This Row],[Appoggio]],"")</f>
        <v/>
      </c>
      <c r="O138" t="str">
        <f>IF(Table2[[#This Row],[date_to_pivot]]&lt;&gt;"",C141,"")</f>
        <v/>
      </c>
      <c r="P138" t="str">
        <f>IF(Table2[[#This Row],[date_to_pivot]]&lt;&gt;"",C139,"")</f>
        <v/>
      </c>
    </row>
    <row r="139" spans="2:16" x14ac:dyDescent="0.2">
      <c r="B139" t="s">
        <v>95</v>
      </c>
      <c r="C139" t="str" cm="1">
        <f t="array" ref="C1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9" t="str">
        <f>IF(ISNUMBER(SEARCH("start_date_local",Table2[[#This Row],[JSON]])),MID(Table2[[#This Row],[JSON]],SEARCH("start_date_local",Table2[[#This Row],[JSON]])+LEN("start_date_local")+4,10), "")</f>
        <v/>
      </c>
      <c r="E1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" s="5" t="str">
        <f>IF(Table2[[#This Row],[moving_time]]&lt;&gt;"",FLOOR((Table2[[#This Row],[moving_time]]-(60*60*Table2[[#This Row],[Appoggio_ore]]))-(60*Table2[[#This Row],[Appoggio_ minuti]]),1),"")</f>
        <v/>
      </c>
      <c r="I139" s="5" t="str">
        <f>IF(Table2[[#This Row],[moving_time]]&lt;&gt;"",FLOOR((Table2[[#This Row],[moving_time]]-(60*60*Table2[[#This Row],[Appoggio_ore]]))/60,1),"")</f>
        <v/>
      </c>
      <c r="J139" s="5" t="str">
        <f>IF(Table2[[#This Row],[moving_time]]&lt;&gt;"",FLOOR(Table2[[#This Row],[moving_time]]/(60*60),1),"")</f>
        <v/>
      </c>
      <c r="K1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" t="str">
        <f>IF(AND(Table2[[#This Row],[Appoggio]]&lt;&gt;"",C149&lt;&gt;""),_xlfn.CONCAT("date",C149,"moving_time",C140,"distance",Table2[[#This Row],[Appoggio]],"elevation",C142,"type",C143),"")</f>
        <v/>
      </c>
      <c r="M139" t="str">
        <f>IF(Table2[[#This Row],[date_to_pivot]]&lt;&gt;"",C143,"")</f>
        <v/>
      </c>
      <c r="N139" t="str">
        <f>IF(Table2[[#This Row],[date_to_pivot]]&lt;&gt;"",Table2[[#This Row],[Appoggio]],"")</f>
        <v/>
      </c>
      <c r="O139" t="str">
        <f>IF(Table2[[#This Row],[date_to_pivot]]&lt;&gt;"",C142,"")</f>
        <v/>
      </c>
      <c r="P139" t="str">
        <f>IF(Table2[[#This Row],[date_to_pivot]]&lt;&gt;"",C140,"")</f>
        <v/>
      </c>
    </row>
    <row r="140" spans="2:16" x14ac:dyDescent="0.2">
      <c r="B140" t="s">
        <v>96</v>
      </c>
      <c r="C140" t="str" cm="1">
        <f t="array" ref="C1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0" t="str">
        <f>IF(ISNUMBER(SEARCH("start_date_local",Table2[[#This Row],[JSON]])),MID(Table2[[#This Row],[JSON]],SEARCH("start_date_local",Table2[[#This Row],[JSON]])+LEN("start_date_local")+4,10), "")</f>
        <v/>
      </c>
      <c r="E1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" s="5" t="str">
        <f>IF(Table2[[#This Row],[moving_time]]&lt;&gt;"",FLOOR((Table2[[#This Row],[moving_time]]-(60*60*Table2[[#This Row],[Appoggio_ore]]))-(60*Table2[[#This Row],[Appoggio_ minuti]]),1),"")</f>
        <v/>
      </c>
      <c r="I140" s="5" t="str">
        <f>IF(Table2[[#This Row],[moving_time]]&lt;&gt;"",FLOOR((Table2[[#This Row],[moving_time]]-(60*60*Table2[[#This Row],[Appoggio_ore]]))/60,1),"")</f>
        <v/>
      </c>
      <c r="J140" s="5" t="str">
        <f>IF(Table2[[#This Row],[moving_time]]&lt;&gt;"",FLOOR(Table2[[#This Row],[moving_time]]/(60*60),1),"")</f>
        <v/>
      </c>
      <c r="K1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" t="str">
        <f>IF(AND(Table2[[#This Row],[Appoggio]]&lt;&gt;"",C150&lt;&gt;""),_xlfn.CONCAT("date",C150,"moving_time",C141,"distance",Table2[[#This Row],[Appoggio]],"elevation",C143,"type",C144),"")</f>
        <v/>
      </c>
      <c r="M140" t="str">
        <f>IF(Table2[[#This Row],[date_to_pivot]]&lt;&gt;"",C144,"")</f>
        <v/>
      </c>
      <c r="N140" t="str">
        <f>IF(Table2[[#This Row],[date_to_pivot]]&lt;&gt;"",Table2[[#This Row],[Appoggio]],"")</f>
        <v/>
      </c>
      <c r="O140" t="str">
        <f>IF(Table2[[#This Row],[date_to_pivot]]&lt;&gt;"",C143,"")</f>
        <v/>
      </c>
      <c r="P140" t="str">
        <f>IF(Table2[[#This Row],[date_to_pivot]]&lt;&gt;"",C141,"")</f>
        <v/>
      </c>
    </row>
    <row r="141" spans="2:16" x14ac:dyDescent="0.2">
      <c r="B141" t="s">
        <v>65</v>
      </c>
      <c r="C141" t="str" cm="1">
        <f t="array" ref="C1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1" t="str">
        <f>IF(ISNUMBER(SEARCH("start_date_local",Table2[[#This Row],[JSON]])),MID(Table2[[#This Row],[JSON]],SEARCH("start_date_local",Table2[[#This Row],[JSON]])+LEN("start_date_local")+4,10), "")</f>
        <v/>
      </c>
      <c r="E1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" s="5" t="str">
        <f>IF(Table2[[#This Row],[moving_time]]&lt;&gt;"",FLOOR((Table2[[#This Row],[moving_time]]-(60*60*Table2[[#This Row],[Appoggio_ore]]))-(60*Table2[[#This Row],[Appoggio_ minuti]]),1),"")</f>
        <v/>
      </c>
      <c r="I141" s="5" t="str">
        <f>IF(Table2[[#This Row],[moving_time]]&lt;&gt;"",FLOOR((Table2[[#This Row],[moving_time]]-(60*60*Table2[[#This Row],[Appoggio_ore]]))/60,1),"")</f>
        <v/>
      </c>
      <c r="J141" s="5" t="str">
        <f>IF(Table2[[#This Row],[moving_time]]&lt;&gt;"",FLOOR(Table2[[#This Row],[moving_time]]/(60*60),1),"")</f>
        <v/>
      </c>
      <c r="K1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" t="str">
        <f>IF(AND(Table2[[#This Row],[Appoggio]]&lt;&gt;"",C151&lt;&gt;""),_xlfn.CONCAT("date",C151,"moving_time",C142,"distance",Table2[[#This Row],[Appoggio]],"elevation",C144,"type",C145),"")</f>
        <v/>
      </c>
      <c r="M141" t="str">
        <f>IF(Table2[[#This Row],[date_to_pivot]]&lt;&gt;"",C145,"")</f>
        <v/>
      </c>
      <c r="N141" t="str">
        <f>IF(Table2[[#This Row],[date_to_pivot]]&lt;&gt;"",Table2[[#This Row],[Appoggio]],"")</f>
        <v/>
      </c>
      <c r="O141" t="str">
        <f>IF(Table2[[#This Row],[date_to_pivot]]&lt;&gt;"",C144,"")</f>
        <v/>
      </c>
      <c r="P141" t="str">
        <f>IF(Table2[[#This Row],[date_to_pivot]]&lt;&gt;"",C142,"")</f>
        <v/>
      </c>
    </row>
    <row r="142" spans="2:16" x14ac:dyDescent="0.2">
      <c r="B142" t="s">
        <v>97</v>
      </c>
      <c r="C142" t="str" cm="1">
        <f t="array" ref="C1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2" t="str">
        <f>IF(ISNUMBER(SEARCH("start_date_local",Table2[[#This Row],[JSON]])),MID(Table2[[#This Row],[JSON]],SEARCH("start_date_local",Table2[[#This Row],[JSON]])+LEN("start_date_local")+4,10), "")</f>
        <v/>
      </c>
      <c r="E1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" s="5" t="str">
        <f>IF(Table2[[#This Row],[moving_time]]&lt;&gt;"",FLOOR((Table2[[#This Row],[moving_time]]-(60*60*Table2[[#This Row],[Appoggio_ore]]))-(60*Table2[[#This Row],[Appoggio_ minuti]]),1),"")</f>
        <v/>
      </c>
      <c r="I142" s="5" t="str">
        <f>IF(Table2[[#This Row],[moving_time]]&lt;&gt;"",FLOOR((Table2[[#This Row],[moving_time]]-(60*60*Table2[[#This Row],[Appoggio_ore]]))/60,1),"")</f>
        <v/>
      </c>
      <c r="J142" s="5" t="str">
        <f>IF(Table2[[#This Row],[moving_time]]&lt;&gt;"",FLOOR(Table2[[#This Row],[moving_time]]/(60*60),1),"")</f>
        <v/>
      </c>
      <c r="K1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" t="str">
        <f>IF(AND(Table2[[#This Row],[Appoggio]]&lt;&gt;"",C152&lt;&gt;""),_xlfn.CONCAT("date",C152,"moving_time",C143,"distance",Table2[[#This Row],[Appoggio]],"elevation",C145,"type",C146),"")</f>
        <v/>
      </c>
      <c r="M142" t="str">
        <f>IF(Table2[[#This Row],[date_to_pivot]]&lt;&gt;"",C146,"")</f>
        <v/>
      </c>
      <c r="N142" t="str">
        <f>IF(Table2[[#This Row],[date_to_pivot]]&lt;&gt;"",Table2[[#This Row],[Appoggio]],"")</f>
        <v/>
      </c>
      <c r="O142" t="str">
        <f>IF(Table2[[#This Row],[date_to_pivot]]&lt;&gt;"",C145,"")</f>
        <v/>
      </c>
      <c r="P142" t="str">
        <f>IF(Table2[[#This Row],[date_to_pivot]]&lt;&gt;"",C143,"")</f>
        <v/>
      </c>
    </row>
    <row r="143" spans="2:16" x14ac:dyDescent="0.2">
      <c r="B143" t="s">
        <v>67</v>
      </c>
      <c r="C143" t="str" cm="1">
        <f t="array" ref="C1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3" t="str">
        <f>IF(ISNUMBER(SEARCH("start_date_local",Table2[[#This Row],[JSON]])),MID(Table2[[#This Row],[JSON]],SEARCH("start_date_local",Table2[[#This Row],[JSON]])+LEN("start_date_local")+4,10), "")</f>
        <v/>
      </c>
      <c r="E1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" s="5" t="str">
        <f>IF(Table2[[#This Row],[moving_time]]&lt;&gt;"",FLOOR((Table2[[#This Row],[moving_time]]-(60*60*Table2[[#This Row],[Appoggio_ore]]))-(60*Table2[[#This Row],[Appoggio_ minuti]]),1),"")</f>
        <v/>
      </c>
      <c r="I143" s="5" t="str">
        <f>IF(Table2[[#This Row],[moving_time]]&lt;&gt;"",FLOOR((Table2[[#This Row],[moving_time]]-(60*60*Table2[[#This Row],[Appoggio_ore]]))/60,1),"")</f>
        <v/>
      </c>
      <c r="J143" s="5" t="str">
        <f>IF(Table2[[#This Row],[moving_time]]&lt;&gt;"",FLOOR(Table2[[#This Row],[moving_time]]/(60*60),1),"")</f>
        <v/>
      </c>
      <c r="K1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" t="str">
        <f>IF(AND(Table2[[#This Row],[Appoggio]]&lt;&gt;"",C153&lt;&gt;""),_xlfn.CONCAT("date",C153,"moving_time",C144,"distance",Table2[[#This Row],[Appoggio]],"elevation",C146,"type",C147),"")</f>
        <v/>
      </c>
      <c r="M143" t="str">
        <f>IF(Table2[[#This Row],[date_to_pivot]]&lt;&gt;"",C147,"")</f>
        <v/>
      </c>
      <c r="N143" t="str">
        <f>IF(Table2[[#This Row],[date_to_pivot]]&lt;&gt;"",Table2[[#This Row],[Appoggio]],"")</f>
        <v/>
      </c>
      <c r="O143" t="str">
        <f>IF(Table2[[#This Row],[date_to_pivot]]&lt;&gt;"",C146,"")</f>
        <v/>
      </c>
      <c r="P143" t="str">
        <f>IF(Table2[[#This Row],[date_to_pivot]]&lt;&gt;"",C144,"")</f>
        <v/>
      </c>
    </row>
    <row r="144" spans="2:16" x14ac:dyDescent="0.2">
      <c r="B144" t="s">
        <v>1</v>
      </c>
      <c r="C144" t="str" cm="1">
        <f t="array" ref="C1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4" t="str">
        <f>IF(ISNUMBER(SEARCH("start_date_local",Table2[[#This Row],[JSON]])),MID(Table2[[#This Row],[JSON]],SEARCH("start_date_local",Table2[[#This Row],[JSON]])+LEN("start_date_local")+4,10), "")</f>
        <v/>
      </c>
      <c r="E1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" s="5" t="str">
        <f>IF(Table2[[#This Row],[moving_time]]&lt;&gt;"",FLOOR((Table2[[#This Row],[moving_time]]-(60*60*Table2[[#This Row],[Appoggio_ore]]))-(60*Table2[[#This Row],[Appoggio_ minuti]]),1),"")</f>
        <v/>
      </c>
      <c r="I144" s="5" t="str">
        <f>IF(Table2[[#This Row],[moving_time]]&lt;&gt;"",FLOOR((Table2[[#This Row],[moving_time]]-(60*60*Table2[[#This Row],[Appoggio_ore]]))/60,1),"")</f>
        <v/>
      </c>
      <c r="J144" s="5" t="str">
        <f>IF(Table2[[#This Row],[moving_time]]&lt;&gt;"",FLOOR(Table2[[#This Row],[moving_time]]/(60*60),1),"")</f>
        <v/>
      </c>
      <c r="K1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" t="str">
        <f>IF(AND(Table2[[#This Row],[Appoggio]]&lt;&gt;"",C154&lt;&gt;""),_xlfn.CONCAT("date",C154,"moving_time",C145,"distance",Table2[[#This Row],[Appoggio]],"elevation",C147,"type",C148),"")</f>
        <v/>
      </c>
      <c r="M144" t="str">
        <f>IF(Table2[[#This Row],[date_to_pivot]]&lt;&gt;"",C148,"")</f>
        <v/>
      </c>
      <c r="N144" t="str">
        <f>IF(Table2[[#This Row],[date_to_pivot]]&lt;&gt;"",Table2[[#This Row],[Appoggio]],"")</f>
        <v/>
      </c>
      <c r="O144" t="str">
        <f>IF(Table2[[#This Row],[date_to_pivot]]&lt;&gt;"",C147,"")</f>
        <v/>
      </c>
      <c r="P144" t="str">
        <f>IF(Table2[[#This Row],[date_to_pivot]]&lt;&gt;"",C145,"")</f>
        <v/>
      </c>
    </row>
    <row r="145" spans="2:16" x14ac:dyDescent="0.2">
      <c r="B145" t="s">
        <v>2</v>
      </c>
      <c r="C145" t="str" cm="1">
        <f t="array" ref="C1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5" t="str">
        <f>IF(ISNUMBER(SEARCH("start_date_local",Table2[[#This Row],[JSON]])),MID(Table2[[#This Row],[JSON]],SEARCH("start_date_local",Table2[[#This Row],[JSON]])+LEN("start_date_local")+4,10), "")</f>
        <v/>
      </c>
      <c r="E1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" s="5" t="str">
        <f>IF(Table2[[#This Row],[moving_time]]&lt;&gt;"",FLOOR((Table2[[#This Row],[moving_time]]-(60*60*Table2[[#This Row],[Appoggio_ore]]))-(60*Table2[[#This Row],[Appoggio_ minuti]]),1),"")</f>
        <v/>
      </c>
      <c r="I145" s="5" t="str">
        <f>IF(Table2[[#This Row],[moving_time]]&lt;&gt;"",FLOOR((Table2[[#This Row],[moving_time]]-(60*60*Table2[[#This Row],[Appoggio_ore]]))/60,1),"")</f>
        <v/>
      </c>
      <c r="J145" s="5" t="str">
        <f>IF(Table2[[#This Row],[moving_time]]&lt;&gt;"",FLOOR(Table2[[#This Row],[moving_time]]/(60*60),1),"")</f>
        <v/>
      </c>
      <c r="K1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" t="str">
        <f>IF(AND(Table2[[#This Row],[Appoggio]]&lt;&gt;"",C155&lt;&gt;""),_xlfn.CONCAT("date",C155,"moving_time",C146,"distance",Table2[[#This Row],[Appoggio]],"elevation",C148,"type",C149),"")</f>
        <v/>
      </c>
      <c r="M145" t="str">
        <f>IF(Table2[[#This Row],[date_to_pivot]]&lt;&gt;"",C149,"")</f>
        <v/>
      </c>
      <c r="N145" t="str">
        <f>IF(Table2[[#This Row],[date_to_pivot]]&lt;&gt;"",Table2[[#This Row],[Appoggio]],"")</f>
        <v/>
      </c>
      <c r="O145" t="str">
        <f>IF(Table2[[#This Row],[date_to_pivot]]&lt;&gt;"",C148,"")</f>
        <v/>
      </c>
      <c r="P145" t="str">
        <f>IF(Table2[[#This Row],[date_to_pivot]]&lt;&gt;"",C146,"")</f>
        <v/>
      </c>
    </row>
    <row r="146" spans="2:16" x14ac:dyDescent="0.2">
      <c r="B146" t="s">
        <v>3</v>
      </c>
      <c r="C146" t="str" cm="1">
        <f t="array" ref="C1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6" t="str">
        <f>IF(ISNUMBER(SEARCH("start_date_local",Table2[[#This Row],[JSON]])),MID(Table2[[#This Row],[JSON]],SEARCH("start_date_local",Table2[[#This Row],[JSON]])+LEN("start_date_local")+4,10), "")</f>
        <v/>
      </c>
      <c r="E1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" s="5" t="str">
        <f>IF(Table2[[#This Row],[moving_time]]&lt;&gt;"",FLOOR((Table2[[#This Row],[moving_time]]-(60*60*Table2[[#This Row],[Appoggio_ore]]))-(60*Table2[[#This Row],[Appoggio_ minuti]]),1),"")</f>
        <v/>
      </c>
      <c r="I146" s="5" t="str">
        <f>IF(Table2[[#This Row],[moving_time]]&lt;&gt;"",FLOOR((Table2[[#This Row],[moving_time]]-(60*60*Table2[[#This Row],[Appoggio_ore]]))/60,1),"")</f>
        <v/>
      </c>
      <c r="J146" s="5" t="str">
        <f>IF(Table2[[#This Row],[moving_time]]&lt;&gt;"",FLOOR(Table2[[#This Row],[moving_time]]/(60*60),1),"")</f>
        <v/>
      </c>
      <c r="K1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" t="str">
        <f>IF(AND(Table2[[#This Row],[Appoggio]]&lt;&gt;"",C156&lt;&gt;""),_xlfn.CONCAT("date",C156,"moving_time",C147,"distance",Table2[[#This Row],[Appoggio]],"elevation",C149,"type",C150),"")</f>
        <v/>
      </c>
      <c r="M146" t="str">
        <f>IF(Table2[[#This Row],[date_to_pivot]]&lt;&gt;"",C150,"")</f>
        <v/>
      </c>
      <c r="N146" t="str">
        <f>IF(Table2[[#This Row],[date_to_pivot]]&lt;&gt;"",Table2[[#This Row],[Appoggio]],"")</f>
        <v/>
      </c>
      <c r="O146" t="str">
        <f>IF(Table2[[#This Row],[date_to_pivot]]&lt;&gt;"",C149,"")</f>
        <v/>
      </c>
      <c r="P146" t="str">
        <f>IF(Table2[[#This Row],[date_to_pivot]]&lt;&gt;"",C147,"")</f>
        <v/>
      </c>
    </row>
    <row r="147" spans="2:16" x14ac:dyDescent="0.2">
      <c r="B147" t="s">
        <v>4</v>
      </c>
      <c r="C147" t="str" cm="1">
        <f t="array" ref="C1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7" t="str">
        <f>IF(ISNUMBER(SEARCH("start_date_local",Table2[[#This Row],[JSON]])),MID(Table2[[#This Row],[JSON]],SEARCH("start_date_local",Table2[[#This Row],[JSON]])+LEN("start_date_local")+4,10), "")</f>
        <v/>
      </c>
      <c r="E1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" s="5" t="str">
        <f>IF(Table2[[#This Row],[moving_time]]&lt;&gt;"",FLOOR((Table2[[#This Row],[moving_time]]-(60*60*Table2[[#This Row],[Appoggio_ore]]))-(60*Table2[[#This Row],[Appoggio_ minuti]]),1),"")</f>
        <v/>
      </c>
      <c r="I147" s="5" t="str">
        <f>IF(Table2[[#This Row],[moving_time]]&lt;&gt;"",FLOOR((Table2[[#This Row],[moving_time]]-(60*60*Table2[[#This Row],[Appoggio_ore]]))/60,1),"")</f>
        <v/>
      </c>
      <c r="J147" s="5" t="str">
        <f>IF(Table2[[#This Row],[moving_time]]&lt;&gt;"",FLOOR(Table2[[#This Row],[moving_time]]/(60*60),1),"")</f>
        <v/>
      </c>
      <c r="K1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" t="str">
        <f>IF(AND(Table2[[#This Row],[Appoggio]]&lt;&gt;"",C157&lt;&gt;""),_xlfn.CONCAT("date",C157,"moving_time",C148,"distance",Table2[[#This Row],[Appoggio]],"elevation",C150,"type",C151),"")</f>
        <v/>
      </c>
      <c r="M147" t="str">
        <f>IF(Table2[[#This Row],[date_to_pivot]]&lt;&gt;"",C151,"")</f>
        <v/>
      </c>
      <c r="N147" t="str">
        <f>IF(Table2[[#This Row],[date_to_pivot]]&lt;&gt;"",Table2[[#This Row],[Appoggio]],"")</f>
        <v/>
      </c>
      <c r="O147" t="str">
        <f>IF(Table2[[#This Row],[date_to_pivot]]&lt;&gt;"",C150,"")</f>
        <v/>
      </c>
      <c r="P147" t="str">
        <f>IF(Table2[[#This Row],[date_to_pivot]]&lt;&gt;"",C148,"")</f>
        <v/>
      </c>
    </row>
    <row r="148" spans="2:16" x14ac:dyDescent="0.2">
      <c r="B148" t="s">
        <v>5</v>
      </c>
      <c r="C148" t="str" cm="1">
        <f t="array" ref="C1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8" t="str">
        <f>IF(ISNUMBER(SEARCH("start_date_local",Table2[[#This Row],[JSON]])),MID(Table2[[#This Row],[JSON]],SEARCH("start_date_local",Table2[[#This Row],[JSON]])+LEN("start_date_local")+4,10), "")</f>
        <v/>
      </c>
      <c r="E1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" s="5" t="str">
        <f>IF(Table2[[#This Row],[moving_time]]&lt;&gt;"",FLOOR((Table2[[#This Row],[moving_time]]-(60*60*Table2[[#This Row],[Appoggio_ore]]))-(60*Table2[[#This Row],[Appoggio_ minuti]]),1),"")</f>
        <v/>
      </c>
      <c r="I148" s="5" t="str">
        <f>IF(Table2[[#This Row],[moving_time]]&lt;&gt;"",FLOOR((Table2[[#This Row],[moving_time]]-(60*60*Table2[[#This Row],[Appoggio_ore]]))/60,1),"")</f>
        <v/>
      </c>
      <c r="J148" s="5" t="str">
        <f>IF(Table2[[#This Row],[moving_time]]&lt;&gt;"",FLOOR(Table2[[#This Row],[moving_time]]/(60*60),1),"")</f>
        <v/>
      </c>
      <c r="K1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" t="str">
        <f>IF(AND(Table2[[#This Row],[Appoggio]]&lt;&gt;"",C158&lt;&gt;""),_xlfn.CONCAT("date",C158,"moving_time",C149,"distance",Table2[[#This Row],[Appoggio]],"elevation",C151,"type",C152),"")</f>
        <v/>
      </c>
      <c r="M148" t="str">
        <f>IF(Table2[[#This Row],[date_to_pivot]]&lt;&gt;"",C152,"")</f>
        <v/>
      </c>
      <c r="N148" t="str">
        <f>IF(Table2[[#This Row],[date_to_pivot]]&lt;&gt;"",Table2[[#This Row],[Appoggio]],"")</f>
        <v/>
      </c>
      <c r="O148" t="str">
        <f>IF(Table2[[#This Row],[date_to_pivot]]&lt;&gt;"",C151,"")</f>
        <v/>
      </c>
      <c r="P148" t="str">
        <f>IF(Table2[[#This Row],[date_to_pivot]]&lt;&gt;"",C149,"")</f>
        <v/>
      </c>
    </row>
    <row r="149" spans="2:16" x14ac:dyDescent="0.2">
      <c r="B149" t="s">
        <v>6</v>
      </c>
      <c r="C149" t="str" cm="1">
        <f t="array" ref="C1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9" t="str">
        <f>IF(ISNUMBER(SEARCH("start_date_local",Table2[[#This Row],[JSON]])),MID(Table2[[#This Row],[JSON]],SEARCH("start_date_local",Table2[[#This Row],[JSON]])+LEN("start_date_local")+4,10), "")</f>
        <v/>
      </c>
      <c r="E1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" s="5" t="str">
        <f>IF(Table2[[#This Row],[moving_time]]&lt;&gt;"",FLOOR((Table2[[#This Row],[moving_time]]-(60*60*Table2[[#This Row],[Appoggio_ore]]))-(60*Table2[[#This Row],[Appoggio_ minuti]]),1),"")</f>
        <v/>
      </c>
      <c r="I149" s="5" t="str">
        <f>IF(Table2[[#This Row],[moving_time]]&lt;&gt;"",FLOOR((Table2[[#This Row],[moving_time]]-(60*60*Table2[[#This Row],[Appoggio_ore]]))/60,1),"")</f>
        <v/>
      </c>
      <c r="J149" s="5" t="str">
        <f>IF(Table2[[#This Row],[moving_time]]&lt;&gt;"",FLOOR(Table2[[#This Row],[moving_time]]/(60*60),1),"")</f>
        <v/>
      </c>
      <c r="K1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" t="str">
        <f>IF(AND(Table2[[#This Row],[Appoggio]]&lt;&gt;"",C159&lt;&gt;""),_xlfn.CONCAT("date",C159,"moving_time",C150,"distance",Table2[[#This Row],[Appoggio]],"elevation",C152,"type",C153),"")</f>
        <v/>
      </c>
      <c r="M149" t="str">
        <f>IF(Table2[[#This Row],[date_to_pivot]]&lt;&gt;"",C153,"")</f>
        <v/>
      </c>
      <c r="N149" t="str">
        <f>IF(Table2[[#This Row],[date_to_pivot]]&lt;&gt;"",Table2[[#This Row],[Appoggio]],"")</f>
        <v/>
      </c>
      <c r="O149" t="str">
        <f>IF(Table2[[#This Row],[date_to_pivot]]&lt;&gt;"",C152,"")</f>
        <v/>
      </c>
      <c r="P149" t="str">
        <f>IF(Table2[[#This Row],[date_to_pivot]]&lt;&gt;"",C150,"")</f>
        <v/>
      </c>
    </row>
    <row r="150" spans="2:16" x14ac:dyDescent="0.2">
      <c r="B150" t="s">
        <v>98</v>
      </c>
      <c r="C150" t="str" cm="1">
        <f t="array" ref="C1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0" t="str">
        <f>IF(ISNUMBER(SEARCH("start_date_local",Table2[[#This Row],[JSON]])),MID(Table2[[#This Row],[JSON]],SEARCH("start_date_local",Table2[[#This Row],[JSON]])+LEN("start_date_local")+4,10), "")</f>
        <v/>
      </c>
      <c r="E1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" s="5" t="str">
        <f>IF(Table2[[#This Row],[moving_time]]&lt;&gt;"",FLOOR((Table2[[#This Row],[moving_time]]-(60*60*Table2[[#This Row],[Appoggio_ore]]))-(60*Table2[[#This Row],[Appoggio_ minuti]]),1),"")</f>
        <v/>
      </c>
      <c r="I150" s="5" t="str">
        <f>IF(Table2[[#This Row],[moving_time]]&lt;&gt;"",FLOOR((Table2[[#This Row],[moving_time]]-(60*60*Table2[[#This Row],[Appoggio_ore]]))/60,1),"")</f>
        <v/>
      </c>
      <c r="J150" s="5" t="str">
        <f>IF(Table2[[#This Row],[moving_time]]&lt;&gt;"",FLOOR(Table2[[#This Row],[moving_time]]/(60*60),1),"")</f>
        <v/>
      </c>
      <c r="K1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" t="str">
        <f>IF(AND(Table2[[#This Row],[Appoggio]]&lt;&gt;"",C160&lt;&gt;""),_xlfn.CONCAT("date",C160,"moving_time",C151,"distance",Table2[[#This Row],[Appoggio]],"elevation",C153,"type",C154),"")</f>
        <v/>
      </c>
      <c r="M150" t="str">
        <f>IF(Table2[[#This Row],[date_to_pivot]]&lt;&gt;"",C154,"")</f>
        <v/>
      </c>
      <c r="N150" t="str">
        <f>IF(Table2[[#This Row],[date_to_pivot]]&lt;&gt;"",Table2[[#This Row],[Appoggio]],"")</f>
        <v/>
      </c>
      <c r="O150" t="str">
        <f>IF(Table2[[#This Row],[date_to_pivot]]&lt;&gt;"",C153,"")</f>
        <v/>
      </c>
      <c r="P150" t="str">
        <f>IF(Table2[[#This Row],[date_to_pivot]]&lt;&gt;"",C151,"")</f>
        <v/>
      </c>
    </row>
    <row r="151" spans="2:16" x14ac:dyDescent="0.2">
      <c r="B151" t="s">
        <v>99</v>
      </c>
      <c r="C151" t="str" cm="1">
        <f t="array" ref="C1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29856.4</v>
      </c>
      <c r="D151" t="str">
        <f>IF(ISNUMBER(SEARCH("start_date_local",Table2[[#This Row],[JSON]])),MID(Table2[[#This Row],[JSON]],SEARCH("start_date_local",Table2[[#This Row],[JSON]])+LEN("start_date_local")+4,10), "")</f>
        <v/>
      </c>
      <c r="E1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29856.4</v>
      </c>
      <c r="G1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" s="5" t="str">
        <f>IF(Table2[[#This Row],[moving_time]]&lt;&gt;"",FLOOR((Table2[[#This Row],[moving_time]]-(60*60*Table2[[#This Row],[Appoggio_ore]]))-(60*Table2[[#This Row],[Appoggio_ minuti]]),1),"")</f>
        <v/>
      </c>
      <c r="I151" s="5" t="str">
        <f>IF(Table2[[#This Row],[moving_time]]&lt;&gt;"",FLOOR((Table2[[#This Row],[moving_time]]-(60*60*Table2[[#This Row],[Appoggio_ore]]))/60,1),"")</f>
        <v/>
      </c>
      <c r="J151" s="5" t="str">
        <f>IF(Table2[[#This Row],[moving_time]]&lt;&gt;"",FLOOR(Table2[[#This Row],[moving_time]]/(60*60),1),"")</f>
        <v/>
      </c>
      <c r="K1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" t="str">
        <f>IF(AND(Table2[[#This Row],[Appoggio]]&lt;&gt;"",C161&lt;&gt;""),_xlfn.CONCAT("date",C161,"moving_time",C152,"distance",Table2[[#This Row],[Appoggio]],"elevation",C154,"type",C155),"")</f>
        <v>date2020-06-15moving_time01:07:07distance29856.4elevation234.0typeRide</v>
      </c>
      <c r="M151" t="str">
        <f>IF(Table2[[#This Row],[date_to_pivot]]&lt;&gt;"",C155,"")</f>
        <v>Ride</v>
      </c>
      <c r="N151" t="str">
        <f>IF(Table2[[#This Row],[date_to_pivot]]&lt;&gt;"",Table2[[#This Row],[Appoggio]],"")</f>
        <v>29856.4</v>
      </c>
      <c r="O151" t="str">
        <f>IF(Table2[[#This Row],[date_to_pivot]]&lt;&gt;"",C154,"")</f>
        <v>234.0</v>
      </c>
      <c r="P151" t="str">
        <f>IF(Table2[[#This Row],[date_to_pivot]]&lt;&gt;"",C152,"")</f>
        <v>01:07:07</v>
      </c>
    </row>
    <row r="152" spans="2:16" x14ac:dyDescent="0.2">
      <c r="B152" t="s">
        <v>100</v>
      </c>
      <c r="C152" t="str" cm="1">
        <f t="array" ref="C1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01:07:07</v>
      </c>
      <c r="D152" t="str">
        <f>IF(ISNUMBER(SEARCH("start_date_local",Table2[[#This Row],[JSON]])),MID(Table2[[#This Row],[JSON]],SEARCH("start_date_local",Table2[[#This Row],[JSON]])+LEN("start_date_local")+4,10), "")</f>
        <v/>
      </c>
      <c r="E1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4027</v>
      </c>
      <c r="H152" s="5">
        <f>IF(Table2[[#This Row],[moving_time]]&lt;&gt;"",FLOOR((Table2[[#This Row],[moving_time]]-(60*60*Table2[[#This Row],[Appoggio_ore]]))-(60*Table2[[#This Row],[Appoggio_ minuti]]),1),"")</f>
        <v>7</v>
      </c>
      <c r="I152" s="5">
        <f>IF(Table2[[#This Row],[moving_time]]&lt;&gt;"",FLOOR((Table2[[#This Row],[moving_time]]-(60*60*Table2[[#This Row],[Appoggio_ore]]))/60,1),"")</f>
        <v>7</v>
      </c>
      <c r="J152" s="5">
        <f>IF(Table2[[#This Row],[moving_time]]&lt;&gt;"",FLOOR(Table2[[#This Row],[moving_time]]/(60*60),1),"")</f>
        <v>1</v>
      </c>
      <c r="K1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" t="str">
        <f>IF(AND(Table2[[#This Row],[Appoggio]]&lt;&gt;"",C162&lt;&gt;""),_xlfn.CONCAT("date",C162,"moving_time",C153,"distance",Table2[[#This Row],[Appoggio]],"elevation",C155,"type",C156),"")</f>
        <v/>
      </c>
      <c r="M152" t="str">
        <f>IF(Table2[[#This Row],[date_to_pivot]]&lt;&gt;"",C156,"")</f>
        <v/>
      </c>
      <c r="N152" t="str">
        <f>IF(Table2[[#This Row],[date_to_pivot]]&lt;&gt;"",Table2[[#This Row],[Appoggio]],"")</f>
        <v/>
      </c>
      <c r="O152" t="str">
        <f>IF(Table2[[#This Row],[date_to_pivot]]&lt;&gt;"",C155,"")</f>
        <v/>
      </c>
      <c r="P152" t="str">
        <f>IF(Table2[[#This Row],[date_to_pivot]]&lt;&gt;"",C153,"")</f>
        <v/>
      </c>
    </row>
    <row r="153" spans="2:16" x14ac:dyDescent="0.2">
      <c r="B153" t="s">
        <v>101</v>
      </c>
      <c r="C153" t="str" cm="1">
        <f t="array" ref="C1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3" t="str">
        <f>IF(ISNUMBER(SEARCH("start_date_local",Table2[[#This Row],[JSON]])),MID(Table2[[#This Row],[JSON]],SEARCH("start_date_local",Table2[[#This Row],[JSON]])+LEN("start_date_local")+4,10), "")</f>
        <v/>
      </c>
      <c r="E1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" s="5" t="str">
        <f>IF(Table2[[#This Row],[moving_time]]&lt;&gt;"",FLOOR((Table2[[#This Row],[moving_time]]-(60*60*Table2[[#This Row],[Appoggio_ore]]))-(60*Table2[[#This Row],[Appoggio_ minuti]]),1),"")</f>
        <v/>
      </c>
      <c r="I153" s="5" t="str">
        <f>IF(Table2[[#This Row],[moving_time]]&lt;&gt;"",FLOOR((Table2[[#This Row],[moving_time]]-(60*60*Table2[[#This Row],[Appoggio_ore]]))/60,1),"")</f>
        <v/>
      </c>
      <c r="J153" s="5" t="str">
        <f>IF(Table2[[#This Row],[moving_time]]&lt;&gt;"",FLOOR(Table2[[#This Row],[moving_time]]/(60*60),1),"")</f>
        <v/>
      </c>
      <c r="K1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" t="str">
        <f>IF(AND(Table2[[#This Row],[Appoggio]]&lt;&gt;"",C163&lt;&gt;""),_xlfn.CONCAT("date",C163,"moving_time",C154,"distance",Table2[[#This Row],[Appoggio]],"elevation",C156,"type",C157),"")</f>
        <v/>
      </c>
      <c r="M153" t="str">
        <f>IF(Table2[[#This Row],[date_to_pivot]]&lt;&gt;"",C157,"")</f>
        <v/>
      </c>
      <c r="N153" t="str">
        <f>IF(Table2[[#This Row],[date_to_pivot]]&lt;&gt;"",Table2[[#This Row],[Appoggio]],"")</f>
        <v/>
      </c>
      <c r="O153" t="str">
        <f>IF(Table2[[#This Row],[date_to_pivot]]&lt;&gt;"",C156,"")</f>
        <v/>
      </c>
      <c r="P153" t="str">
        <f>IF(Table2[[#This Row],[date_to_pivot]]&lt;&gt;"",C154,"")</f>
        <v/>
      </c>
    </row>
    <row r="154" spans="2:16" x14ac:dyDescent="0.2">
      <c r="B154" t="s">
        <v>102</v>
      </c>
      <c r="C154" t="str" cm="1">
        <f t="array" ref="C1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234.0</v>
      </c>
      <c r="D154" t="str">
        <f>IF(ISNUMBER(SEARCH("start_date_local",Table2[[#This Row],[JSON]])),MID(Table2[[#This Row],[JSON]],SEARCH("start_date_local",Table2[[#This Row],[JSON]])+LEN("start_date_local")+4,10), "")</f>
        <v/>
      </c>
      <c r="E1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" s="5" t="str">
        <f>IF(Table2[[#This Row],[moving_time]]&lt;&gt;"",FLOOR((Table2[[#This Row],[moving_time]]-(60*60*Table2[[#This Row],[Appoggio_ore]]))-(60*Table2[[#This Row],[Appoggio_ minuti]]),1),"")</f>
        <v/>
      </c>
      <c r="I154" s="5" t="str">
        <f>IF(Table2[[#This Row],[moving_time]]&lt;&gt;"",FLOOR((Table2[[#This Row],[moving_time]]-(60*60*Table2[[#This Row],[Appoggio_ore]]))/60,1),"")</f>
        <v/>
      </c>
      <c r="J154" s="5" t="str">
        <f>IF(Table2[[#This Row],[moving_time]]&lt;&gt;"",FLOOR(Table2[[#This Row],[moving_time]]/(60*60),1),"")</f>
        <v/>
      </c>
      <c r="K1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234.0</v>
      </c>
      <c r="L154" t="str">
        <f>IF(AND(Table2[[#This Row],[Appoggio]]&lt;&gt;"",C164&lt;&gt;""),_xlfn.CONCAT("date",C164,"moving_time",C155,"distance",Table2[[#This Row],[Appoggio]],"elevation",C157,"type",C158),"")</f>
        <v/>
      </c>
      <c r="M154" t="str">
        <f>IF(Table2[[#This Row],[date_to_pivot]]&lt;&gt;"",C158,"")</f>
        <v/>
      </c>
      <c r="N154" t="str">
        <f>IF(Table2[[#This Row],[date_to_pivot]]&lt;&gt;"",Table2[[#This Row],[Appoggio]],"")</f>
        <v/>
      </c>
      <c r="O154" t="str">
        <f>IF(Table2[[#This Row],[date_to_pivot]]&lt;&gt;"",C157,"")</f>
        <v/>
      </c>
      <c r="P154" t="str">
        <f>IF(Table2[[#This Row],[date_to_pivot]]&lt;&gt;"",C155,"")</f>
        <v/>
      </c>
    </row>
    <row r="155" spans="2:16" x14ac:dyDescent="0.2">
      <c r="B155" t="s">
        <v>12</v>
      </c>
      <c r="C155" t="str" cm="1">
        <f t="array" ref="C1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155" t="str">
        <f>IF(ISNUMBER(SEARCH("start_date_local",Table2[[#This Row],[JSON]])),MID(Table2[[#This Row],[JSON]],SEARCH("start_date_local",Table2[[#This Row],[JSON]])+LEN("start_date_local")+4,10), "")</f>
        <v/>
      </c>
      <c r="E1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" s="5" t="str">
        <f>IF(Table2[[#This Row],[moving_time]]&lt;&gt;"",FLOOR((Table2[[#This Row],[moving_time]]-(60*60*Table2[[#This Row],[Appoggio_ore]]))-(60*Table2[[#This Row],[Appoggio_ minuti]]),1),"")</f>
        <v/>
      </c>
      <c r="I155" s="5" t="str">
        <f>IF(Table2[[#This Row],[moving_time]]&lt;&gt;"",FLOOR((Table2[[#This Row],[moving_time]]-(60*60*Table2[[#This Row],[Appoggio_ore]]))/60,1),"")</f>
        <v/>
      </c>
      <c r="J155" s="5" t="str">
        <f>IF(Table2[[#This Row],[moving_time]]&lt;&gt;"",FLOOR(Table2[[#This Row],[moving_time]]/(60*60),1),"")</f>
        <v/>
      </c>
      <c r="K1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" t="str">
        <f>IF(AND(Table2[[#This Row],[Appoggio]]&lt;&gt;"",C165&lt;&gt;""),_xlfn.CONCAT("date",C165,"moving_time",C156,"distance",Table2[[#This Row],[Appoggio]],"elevation",C158,"type",C159),"")</f>
        <v/>
      </c>
      <c r="M155" t="str">
        <f>IF(Table2[[#This Row],[date_to_pivot]]&lt;&gt;"",C159,"")</f>
        <v/>
      </c>
      <c r="N155" t="str">
        <f>IF(Table2[[#This Row],[date_to_pivot]]&lt;&gt;"",Table2[[#This Row],[Appoggio]],"")</f>
        <v/>
      </c>
      <c r="O155" t="str">
        <f>IF(Table2[[#This Row],[date_to_pivot]]&lt;&gt;"",C158,"")</f>
        <v/>
      </c>
      <c r="P155" t="str">
        <f>IF(Table2[[#This Row],[date_to_pivot]]&lt;&gt;"",C156,"")</f>
        <v/>
      </c>
    </row>
    <row r="156" spans="2:16" x14ac:dyDescent="0.2">
      <c r="B156" t="s">
        <v>13</v>
      </c>
      <c r="C156" t="str" cm="1">
        <f t="array" ref="C1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6" t="str">
        <f>IF(ISNUMBER(SEARCH("start_date_local",Table2[[#This Row],[JSON]])),MID(Table2[[#This Row],[JSON]],SEARCH("start_date_local",Table2[[#This Row],[JSON]])+LEN("start_date_local")+4,10), "")</f>
        <v/>
      </c>
      <c r="E1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" s="5" t="str">
        <f>IF(Table2[[#This Row],[moving_time]]&lt;&gt;"",FLOOR((Table2[[#This Row],[moving_time]]-(60*60*Table2[[#This Row],[Appoggio_ore]]))-(60*Table2[[#This Row],[Appoggio_ minuti]]),1),"")</f>
        <v/>
      </c>
      <c r="I156" s="5" t="str">
        <f>IF(Table2[[#This Row],[moving_time]]&lt;&gt;"",FLOOR((Table2[[#This Row],[moving_time]]-(60*60*Table2[[#This Row],[Appoggio_ore]]))/60,1),"")</f>
        <v/>
      </c>
      <c r="J156" s="5" t="str">
        <f>IF(Table2[[#This Row],[moving_time]]&lt;&gt;"",FLOOR(Table2[[#This Row],[moving_time]]/(60*60),1),"")</f>
        <v/>
      </c>
      <c r="K1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" t="str">
        <f>IF(AND(Table2[[#This Row],[Appoggio]]&lt;&gt;"",C166&lt;&gt;""),_xlfn.CONCAT("date",C166,"moving_time",C157,"distance",Table2[[#This Row],[Appoggio]],"elevation",C159,"type",C160),"")</f>
        <v/>
      </c>
      <c r="M156" t="str">
        <f>IF(Table2[[#This Row],[date_to_pivot]]&lt;&gt;"",C160,"")</f>
        <v/>
      </c>
      <c r="N156" t="str">
        <f>IF(Table2[[#This Row],[date_to_pivot]]&lt;&gt;"",Table2[[#This Row],[Appoggio]],"")</f>
        <v/>
      </c>
      <c r="O156" t="str">
        <f>IF(Table2[[#This Row],[date_to_pivot]]&lt;&gt;"",C159,"")</f>
        <v/>
      </c>
      <c r="P156" t="str">
        <f>IF(Table2[[#This Row],[date_to_pivot]]&lt;&gt;"",C157,"")</f>
        <v/>
      </c>
    </row>
    <row r="157" spans="2:16" x14ac:dyDescent="0.2">
      <c r="B157" t="s">
        <v>103</v>
      </c>
      <c r="C157" t="str" cm="1">
        <f t="array" ref="C1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7" t="str">
        <f>IF(ISNUMBER(SEARCH("start_date_local",Table2[[#This Row],[JSON]])),MID(Table2[[#This Row],[JSON]],SEARCH("start_date_local",Table2[[#This Row],[JSON]])+LEN("start_date_local")+4,10), "")</f>
        <v/>
      </c>
      <c r="E1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" s="5" t="str">
        <f>IF(Table2[[#This Row],[moving_time]]&lt;&gt;"",FLOOR((Table2[[#This Row],[moving_time]]-(60*60*Table2[[#This Row],[Appoggio_ore]]))-(60*Table2[[#This Row],[Appoggio_ minuti]]),1),"")</f>
        <v/>
      </c>
      <c r="I157" s="5" t="str">
        <f>IF(Table2[[#This Row],[moving_time]]&lt;&gt;"",FLOOR((Table2[[#This Row],[moving_time]]-(60*60*Table2[[#This Row],[Appoggio_ore]]))/60,1),"")</f>
        <v/>
      </c>
      <c r="J157" s="5" t="str">
        <f>IF(Table2[[#This Row],[moving_time]]&lt;&gt;"",FLOOR(Table2[[#This Row],[moving_time]]/(60*60),1),"")</f>
        <v/>
      </c>
      <c r="K1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" t="str">
        <f>IF(AND(Table2[[#This Row],[Appoggio]]&lt;&gt;"",C167&lt;&gt;""),_xlfn.CONCAT("date",C167,"moving_time",C158,"distance",Table2[[#This Row],[Appoggio]],"elevation",C160,"type",C161),"")</f>
        <v/>
      </c>
      <c r="M157" t="str">
        <f>IF(Table2[[#This Row],[date_to_pivot]]&lt;&gt;"",C161,"")</f>
        <v/>
      </c>
      <c r="N157" t="str">
        <f>IF(Table2[[#This Row],[date_to_pivot]]&lt;&gt;"",Table2[[#This Row],[Appoggio]],"")</f>
        <v/>
      </c>
      <c r="O157" t="str">
        <f>IF(Table2[[#This Row],[date_to_pivot]]&lt;&gt;"",C160,"")</f>
        <v/>
      </c>
      <c r="P157" t="str">
        <f>IF(Table2[[#This Row],[date_to_pivot]]&lt;&gt;"",C158,"")</f>
        <v/>
      </c>
    </row>
    <row r="158" spans="2:16" x14ac:dyDescent="0.2">
      <c r="B158" t="s">
        <v>104</v>
      </c>
      <c r="C158" t="str" cm="1">
        <f t="array" ref="C1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8" t="str">
        <f>IF(ISNUMBER(SEARCH("start_date_local",Table2[[#This Row],[JSON]])),MID(Table2[[#This Row],[JSON]],SEARCH("start_date_local",Table2[[#This Row],[JSON]])+LEN("start_date_local")+4,10), "")</f>
        <v/>
      </c>
      <c r="E1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" s="5" t="str">
        <f>IF(Table2[[#This Row],[moving_time]]&lt;&gt;"",FLOOR((Table2[[#This Row],[moving_time]]-(60*60*Table2[[#This Row],[Appoggio_ore]]))-(60*Table2[[#This Row],[Appoggio_ minuti]]),1),"")</f>
        <v/>
      </c>
      <c r="I158" s="5" t="str">
        <f>IF(Table2[[#This Row],[moving_time]]&lt;&gt;"",FLOOR((Table2[[#This Row],[moving_time]]-(60*60*Table2[[#This Row],[Appoggio_ore]]))/60,1),"")</f>
        <v/>
      </c>
      <c r="J158" s="5" t="str">
        <f>IF(Table2[[#This Row],[moving_time]]&lt;&gt;"",FLOOR(Table2[[#This Row],[moving_time]]/(60*60),1),"")</f>
        <v/>
      </c>
      <c r="K1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" t="str">
        <f>IF(AND(Table2[[#This Row],[Appoggio]]&lt;&gt;"",C168&lt;&gt;""),_xlfn.CONCAT("date",C168,"moving_time",C159,"distance",Table2[[#This Row],[Appoggio]],"elevation",C161,"type",C162),"")</f>
        <v/>
      </c>
      <c r="M158" t="str">
        <f>IF(Table2[[#This Row],[date_to_pivot]]&lt;&gt;"",C162,"")</f>
        <v/>
      </c>
      <c r="N158" t="str">
        <f>IF(Table2[[#This Row],[date_to_pivot]]&lt;&gt;"",Table2[[#This Row],[Appoggio]],"")</f>
        <v/>
      </c>
      <c r="O158" t="str">
        <f>IF(Table2[[#This Row],[date_to_pivot]]&lt;&gt;"",C161,"")</f>
        <v/>
      </c>
      <c r="P158" t="str">
        <f>IF(Table2[[#This Row],[date_to_pivot]]&lt;&gt;"",C159,"")</f>
        <v/>
      </c>
    </row>
    <row r="159" spans="2:16" x14ac:dyDescent="0.2">
      <c r="B159" t="s">
        <v>105</v>
      </c>
      <c r="C159" t="str" cm="1">
        <f t="array" ref="C1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9" t="str">
        <f>IF(ISNUMBER(SEARCH("start_date_local",Table2[[#This Row],[JSON]])),MID(Table2[[#This Row],[JSON]],SEARCH("start_date_local",Table2[[#This Row],[JSON]])+LEN("start_date_local")+4,10), "")</f>
        <v/>
      </c>
      <c r="E1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" s="5" t="str">
        <f>IF(Table2[[#This Row],[moving_time]]&lt;&gt;"",FLOOR((Table2[[#This Row],[moving_time]]-(60*60*Table2[[#This Row],[Appoggio_ore]]))-(60*Table2[[#This Row],[Appoggio_ minuti]]),1),"")</f>
        <v/>
      </c>
      <c r="I159" s="5" t="str">
        <f>IF(Table2[[#This Row],[moving_time]]&lt;&gt;"",FLOOR((Table2[[#This Row],[moving_time]]-(60*60*Table2[[#This Row],[Appoggio_ore]]))/60,1),"")</f>
        <v/>
      </c>
      <c r="J159" s="5" t="str">
        <f>IF(Table2[[#This Row],[moving_time]]&lt;&gt;"",FLOOR(Table2[[#This Row],[moving_time]]/(60*60),1),"")</f>
        <v/>
      </c>
      <c r="K1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" t="str">
        <f>IF(AND(Table2[[#This Row],[Appoggio]]&lt;&gt;"",C169&lt;&gt;""),_xlfn.CONCAT("date",C169,"moving_time",C160,"distance",Table2[[#This Row],[Appoggio]],"elevation",C162,"type",C163),"")</f>
        <v/>
      </c>
      <c r="M159" t="str">
        <f>IF(Table2[[#This Row],[date_to_pivot]]&lt;&gt;"",C163,"")</f>
        <v/>
      </c>
      <c r="N159" t="str">
        <f>IF(Table2[[#This Row],[date_to_pivot]]&lt;&gt;"",Table2[[#This Row],[Appoggio]],"")</f>
        <v/>
      </c>
      <c r="O159" t="str">
        <f>IF(Table2[[#This Row],[date_to_pivot]]&lt;&gt;"",C162,"")</f>
        <v/>
      </c>
      <c r="P159" t="str">
        <f>IF(Table2[[#This Row],[date_to_pivot]]&lt;&gt;"",C160,"")</f>
        <v/>
      </c>
    </row>
    <row r="160" spans="2:16" x14ac:dyDescent="0.2">
      <c r="B160" t="s">
        <v>106</v>
      </c>
      <c r="C160" t="str" cm="1">
        <f t="array" ref="C1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0" t="str">
        <f>IF(ISNUMBER(SEARCH("start_date_local",Table2[[#This Row],[JSON]])),MID(Table2[[#This Row],[JSON]],SEARCH("start_date_local",Table2[[#This Row],[JSON]])+LEN("start_date_local")+4,10), "")</f>
        <v/>
      </c>
      <c r="E1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" s="5" t="str">
        <f>IF(Table2[[#This Row],[moving_time]]&lt;&gt;"",FLOOR((Table2[[#This Row],[moving_time]]-(60*60*Table2[[#This Row],[Appoggio_ore]]))-(60*Table2[[#This Row],[Appoggio_ minuti]]),1),"")</f>
        <v/>
      </c>
      <c r="I160" s="5" t="str">
        <f>IF(Table2[[#This Row],[moving_time]]&lt;&gt;"",FLOOR((Table2[[#This Row],[moving_time]]-(60*60*Table2[[#This Row],[Appoggio_ore]]))/60,1),"")</f>
        <v/>
      </c>
      <c r="J160" s="5" t="str">
        <f>IF(Table2[[#This Row],[moving_time]]&lt;&gt;"",FLOOR(Table2[[#This Row],[moving_time]]/(60*60),1),"")</f>
        <v/>
      </c>
      <c r="K1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" t="str">
        <f>IF(AND(Table2[[#This Row],[Appoggio]]&lt;&gt;"",C170&lt;&gt;""),_xlfn.CONCAT("date",C170,"moving_time",C161,"distance",Table2[[#This Row],[Appoggio]],"elevation",C163,"type",C164),"")</f>
        <v/>
      </c>
      <c r="M160" t="str">
        <f>IF(Table2[[#This Row],[date_to_pivot]]&lt;&gt;"",C164,"")</f>
        <v/>
      </c>
      <c r="N160" t="str">
        <f>IF(Table2[[#This Row],[date_to_pivot]]&lt;&gt;"",Table2[[#This Row],[Appoggio]],"")</f>
        <v/>
      </c>
      <c r="O160" t="str">
        <f>IF(Table2[[#This Row],[date_to_pivot]]&lt;&gt;"",C163,"")</f>
        <v/>
      </c>
      <c r="P160" t="str">
        <f>IF(Table2[[#This Row],[date_to_pivot]]&lt;&gt;"",C161,"")</f>
        <v/>
      </c>
    </row>
    <row r="161" spans="2:16" x14ac:dyDescent="0.2">
      <c r="B161" t="s">
        <v>107</v>
      </c>
      <c r="C161" t="str" cm="1">
        <f t="array" ref="C1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2020-06-15</v>
      </c>
      <c r="D161" t="str">
        <f>IF(ISNUMBER(SEARCH("start_date_local",Table2[[#This Row],[JSON]])),MID(Table2[[#This Row],[JSON]],SEARCH("start_date_local",Table2[[#This Row],[JSON]])+LEN("start_date_local")+4,10), "")</f>
        <v>2020-06-15</v>
      </c>
      <c r="E1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" s="5" t="str">
        <f>IF(Table2[[#This Row],[moving_time]]&lt;&gt;"",FLOOR((Table2[[#This Row],[moving_time]]-(60*60*Table2[[#This Row],[Appoggio_ore]]))-(60*Table2[[#This Row],[Appoggio_ minuti]]),1),"")</f>
        <v/>
      </c>
      <c r="I161" s="5" t="str">
        <f>IF(Table2[[#This Row],[moving_time]]&lt;&gt;"",FLOOR((Table2[[#This Row],[moving_time]]-(60*60*Table2[[#This Row],[Appoggio_ore]]))/60,1),"")</f>
        <v/>
      </c>
      <c r="J161" s="5" t="str">
        <f>IF(Table2[[#This Row],[moving_time]]&lt;&gt;"",FLOOR(Table2[[#This Row],[moving_time]]/(60*60),1),"")</f>
        <v/>
      </c>
      <c r="K1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" t="str">
        <f>IF(AND(Table2[[#This Row],[Appoggio]]&lt;&gt;"",C171&lt;&gt;""),_xlfn.CONCAT("date",C171,"moving_time",C162,"distance",Table2[[#This Row],[Appoggio]],"elevation",C164,"type",C165),"")</f>
        <v/>
      </c>
      <c r="M161" t="str">
        <f>IF(Table2[[#This Row],[date_to_pivot]]&lt;&gt;"",C165,"")</f>
        <v/>
      </c>
      <c r="N161" t="str">
        <f>IF(Table2[[#This Row],[date_to_pivot]]&lt;&gt;"",Table2[[#This Row],[Appoggio]],"")</f>
        <v/>
      </c>
      <c r="O161" t="str">
        <f>IF(Table2[[#This Row],[date_to_pivot]]&lt;&gt;"",C164,"")</f>
        <v/>
      </c>
      <c r="P161" t="str">
        <f>IF(Table2[[#This Row],[date_to_pivot]]&lt;&gt;"",C162,"")</f>
        <v/>
      </c>
    </row>
    <row r="162" spans="2:16" x14ac:dyDescent="0.2">
      <c r="B162" t="s">
        <v>19</v>
      </c>
      <c r="C162" t="str" cm="1">
        <f t="array" ref="C1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2" t="str">
        <f>IF(ISNUMBER(SEARCH("start_date_local",Table2[[#This Row],[JSON]])),MID(Table2[[#This Row],[JSON]],SEARCH("start_date_local",Table2[[#This Row],[JSON]])+LEN("start_date_local")+4,10), "")</f>
        <v/>
      </c>
      <c r="E1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" s="5" t="str">
        <f>IF(Table2[[#This Row],[moving_time]]&lt;&gt;"",FLOOR((Table2[[#This Row],[moving_time]]-(60*60*Table2[[#This Row],[Appoggio_ore]]))-(60*Table2[[#This Row],[Appoggio_ minuti]]),1),"")</f>
        <v/>
      </c>
      <c r="I162" s="5" t="str">
        <f>IF(Table2[[#This Row],[moving_time]]&lt;&gt;"",FLOOR((Table2[[#This Row],[moving_time]]-(60*60*Table2[[#This Row],[Appoggio_ore]]))/60,1),"")</f>
        <v/>
      </c>
      <c r="J162" s="5" t="str">
        <f>IF(Table2[[#This Row],[moving_time]]&lt;&gt;"",FLOOR(Table2[[#This Row],[moving_time]]/(60*60),1),"")</f>
        <v/>
      </c>
      <c r="K1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" t="str">
        <f>IF(AND(Table2[[#This Row],[Appoggio]]&lt;&gt;"",C172&lt;&gt;""),_xlfn.CONCAT("date",C172,"moving_time",C163,"distance",Table2[[#This Row],[Appoggio]],"elevation",C165,"type",C166),"")</f>
        <v/>
      </c>
      <c r="M162" t="str">
        <f>IF(Table2[[#This Row],[date_to_pivot]]&lt;&gt;"",C166,"")</f>
        <v/>
      </c>
      <c r="N162" t="str">
        <f>IF(Table2[[#This Row],[date_to_pivot]]&lt;&gt;"",Table2[[#This Row],[Appoggio]],"")</f>
        <v/>
      </c>
      <c r="O162" t="str">
        <f>IF(Table2[[#This Row],[date_to_pivot]]&lt;&gt;"",C165,"")</f>
        <v/>
      </c>
      <c r="P162" t="str">
        <f>IF(Table2[[#This Row],[date_to_pivot]]&lt;&gt;"",C163,"")</f>
        <v/>
      </c>
    </row>
    <row r="163" spans="2:16" x14ac:dyDescent="0.2">
      <c r="B163" t="s">
        <v>20</v>
      </c>
      <c r="C163" t="str" cm="1">
        <f t="array" ref="C1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3" t="str">
        <f>IF(ISNUMBER(SEARCH("start_date_local",Table2[[#This Row],[JSON]])),MID(Table2[[#This Row],[JSON]],SEARCH("start_date_local",Table2[[#This Row],[JSON]])+LEN("start_date_local")+4,10), "")</f>
        <v/>
      </c>
      <c r="E1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" s="5" t="str">
        <f>IF(Table2[[#This Row],[moving_time]]&lt;&gt;"",FLOOR((Table2[[#This Row],[moving_time]]-(60*60*Table2[[#This Row],[Appoggio_ore]]))-(60*Table2[[#This Row],[Appoggio_ minuti]]),1),"")</f>
        <v/>
      </c>
      <c r="I163" s="5" t="str">
        <f>IF(Table2[[#This Row],[moving_time]]&lt;&gt;"",FLOOR((Table2[[#This Row],[moving_time]]-(60*60*Table2[[#This Row],[Appoggio_ore]]))/60,1),"")</f>
        <v/>
      </c>
      <c r="J163" s="5" t="str">
        <f>IF(Table2[[#This Row],[moving_time]]&lt;&gt;"",FLOOR(Table2[[#This Row],[moving_time]]/(60*60),1),"")</f>
        <v/>
      </c>
      <c r="K1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" t="str">
        <f>IF(AND(Table2[[#This Row],[Appoggio]]&lt;&gt;"",C173&lt;&gt;""),_xlfn.CONCAT("date",C173,"moving_time",C164,"distance",Table2[[#This Row],[Appoggio]],"elevation",C166,"type",C167),"")</f>
        <v/>
      </c>
      <c r="M163" t="str">
        <f>IF(Table2[[#This Row],[date_to_pivot]]&lt;&gt;"",C167,"")</f>
        <v/>
      </c>
      <c r="N163" t="str">
        <f>IF(Table2[[#This Row],[date_to_pivot]]&lt;&gt;"",Table2[[#This Row],[Appoggio]],"")</f>
        <v/>
      </c>
      <c r="O163" t="str">
        <f>IF(Table2[[#This Row],[date_to_pivot]]&lt;&gt;"",C166,"")</f>
        <v/>
      </c>
      <c r="P163" t="str">
        <f>IF(Table2[[#This Row],[date_to_pivot]]&lt;&gt;"",C164,"")</f>
        <v/>
      </c>
    </row>
    <row r="164" spans="2:16" x14ac:dyDescent="0.2">
      <c r="B164" t="s">
        <v>21</v>
      </c>
      <c r="C164" t="str" cm="1">
        <f t="array" ref="C1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4" t="str">
        <f>IF(ISNUMBER(SEARCH("start_date_local",Table2[[#This Row],[JSON]])),MID(Table2[[#This Row],[JSON]],SEARCH("start_date_local",Table2[[#This Row],[JSON]])+LEN("start_date_local")+4,10), "")</f>
        <v/>
      </c>
      <c r="E1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" s="5" t="str">
        <f>IF(Table2[[#This Row],[moving_time]]&lt;&gt;"",FLOOR((Table2[[#This Row],[moving_time]]-(60*60*Table2[[#This Row],[Appoggio_ore]]))-(60*Table2[[#This Row],[Appoggio_ minuti]]),1),"")</f>
        <v/>
      </c>
      <c r="I164" s="5" t="str">
        <f>IF(Table2[[#This Row],[moving_time]]&lt;&gt;"",FLOOR((Table2[[#This Row],[moving_time]]-(60*60*Table2[[#This Row],[Appoggio_ore]]))/60,1),"")</f>
        <v/>
      </c>
      <c r="J164" s="5" t="str">
        <f>IF(Table2[[#This Row],[moving_time]]&lt;&gt;"",FLOOR(Table2[[#This Row],[moving_time]]/(60*60),1),"")</f>
        <v/>
      </c>
      <c r="K1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" t="str">
        <f>IF(AND(Table2[[#This Row],[Appoggio]]&lt;&gt;"",C174&lt;&gt;""),_xlfn.CONCAT("date",C174,"moving_time",C165,"distance",Table2[[#This Row],[Appoggio]],"elevation",C167,"type",C168),"")</f>
        <v/>
      </c>
      <c r="M164" t="str">
        <f>IF(Table2[[#This Row],[date_to_pivot]]&lt;&gt;"",C168,"")</f>
        <v/>
      </c>
      <c r="N164" t="str">
        <f>IF(Table2[[#This Row],[date_to_pivot]]&lt;&gt;"",Table2[[#This Row],[Appoggio]],"")</f>
        <v/>
      </c>
      <c r="O164" t="str">
        <f>IF(Table2[[#This Row],[date_to_pivot]]&lt;&gt;"",C167,"")</f>
        <v/>
      </c>
      <c r="P164" t="str">
        <f>IF(Table2[[#This Row],[date_to_pivot]]&lt;&gt;"",C165,"")</f>
        <v/>
      </c>
    </row>
    <row r="165" spans="2:16" x14ac:dyDescent="0.2">
      <c r="B165" s="1">
        <v>45541339</v>
      </c>
      <c r="C165" s="1" t="str" cm="1">
        <f t="array" ref="C1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5" t="str">
        <f>IF(ISNUMBER(SEARCH("start_date_local",Table2[[#This Row],[JSON]])),MID(Table2[[#This Row],[JSON]],SEARCH("start_date_local",Table2[[#This Row],[JSON]])+LEN("start_date_local")+4,10), "")</f>
        <v/>
      </c>
      <c r="E1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" s="5" t="str">
        <f>IF(Table2[[#This Row],[moving_time]]&lt;&gt;"",FLOOR((Table2[[#This Row],[moving_time]]-(60*60*Table2[[#This Row],[Appoggio_ore]]))-(60*Table2[[#This Row],[Appoggio_ minuti]]),1),"")</f>
        <v/>
      </c>
      <c r="I165" s="5" t="str">
        <f>IF(Table2[[#This Row],[moving_time]]&lt;&gt;"",FLOOR((Table2[[#This Row],[moving_time]]-(60*60*Table2[[#This Row],[Appoggio_ore]]))/60,1),"")</f>
        <v/>
      </c>
      <c r="J165" s="5" t="str">
        <f>IF(Table2[[#This Row],[moving_time]]&lt;&gt;"",FLOOR(Table2[[#This Row],[moving_time]]/(60*60),1),"")</f>
        <v/>
      </c>
      <c r="K1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" t="str">
        <f>IF(AND(Table2[[#This Row],[Appoggio]]&lt;&gt;"",C175&lt;&gt;""),_xlfn.CONCAT("date",C175,"moving_time",C166,"distance",Table2[[#This Row],[Appoggio]],"elevation",C168,"type",C169),"")</f>
        <v/>
      </c>
      <c r="M165" t="str">
        <f>IF(Table2[[#This Row],[date_to_pivot]]&lt;&gt;"",C169,"")</f>
        <v/>
      </c>
      <c r="N165" t="str">
        <f>IF(Table2[[#This Row],[date_to_pivot]]&lt;&gt;"",Table2[[#This Row],[Appoggio]],"")</f>
        <v/>
      </c>
      <c r="O165" t="str">
        <f>IF(Table2[[#This Row],[date_to_pivot]]&lt;&gt;"",C168,"")</f>
        <v/>
      </c>
      <c r="P165" t="str">
        <f>IF(Table2[[#This Row],[date_to_pivot]]&lt;&gt;"",C166,"")</f>
        <v/>
      </c>
    </row>
    <row r="166" spans="2:16" x14ac:dyDescent="0.2">
      <c r="B166" s="2">
        <v>10881557</v>
      </c>
      <c r="C166" s="2" t="str" cm="1">
        <f t="array" ref="C1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6" t="str">
        <f>IF(ISNUMBER(SEARCH("start_date_local",Table2[[#This Row],[JSON]])),MID(Table2[[#This Row],[JSON]],SEARCH("start_date_local",Table2[[#This Row],[JSON]])+LEN("start_date_local")+4,10), "")</f>
        <v/>
      </c>
      <c r="E1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" s="5" t="str">
        <f>IF(Table2[[#This Row],[moving_time]]&lt;&gt;"",FLOOR((Table2[[#This Row],[moving_time]]-(60*60*Table2[[#This Row],[Appoggio_ore]]))-(60*Table2[[#This Row],[Appoggio_ minuti]]),1),"")</f>
        <v/>
      </c>
      <c r="I166" s="5" t="str">
        <f>IF(Table2[[#This Row],[moving_time]]&lt;&gt;"",FLOOR((Table2[[#This Row],[moving_time]]-(60*60*Table2[[#This Row],[Appoggio_ore]]))/60,1),"")</f>
        <v/>
      </c>
      <c r="J166" s="5" t="str">
        <f>IF(Table2[[#This Row],[moving_time]]&lt;&gt;"",FLOOR(Table2[[#This Row],[moving_time]]/(60*60),1),"")</f>
        <v/>
      </c>
      <c r="K1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" t="str">
        <f>IF(AND(Table2[[#This Row],[Appoggio]]&lt;&gt;"",C176&lt;&gt;""),_xlfn.CONCAT("date",C176,"moving_time",C167,"distance",Table2[[#This Row],[Appoggio]],"elevation",C169,"type",C170),"")</f>
        <v/>
      </c>
      <c r="M166" t="str">
        <f>IF(Table2[[#This Row],[date_to_pivot]]&lt;&gt;"",C170,"")</f>
        <v/>
      </c>
      <c r="N166" t="str">
        <f>IF(Table2[[#This Row],[date_to_pivot]]&lt;&gt;"",Table2[[#This Row],[Appoggio]],"")</f>
        <v/>
      </c>
      <c r="O166" t="str">
        <f>IF(Table2[[#This Row],[date_to_pivot]]&lt;&gt;"",C169,"")</f>
        <v/>
      </c>
      <c r="P166" t="str">
        <f>IF(Table2[[#This Row],[date_to_pivot]]&lt;&gt;"",C167,"")</f>
        <v/>
      </c>
    </row>
    <row r="167" spans="2:16" x14ac:dyDescent="0.2">
      <c r="B167" t="s">
        <v>22</v>
      </c>
      <c r="C167" t="str" cm="1">
        <f t="array" ref="C1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7" t="str">
        <f>IF(ISNUMBER(SEARCH("start_date_local",Table2[[#This Row],[JSON]])),MID(Table2[[#This Row],[JSON]],SEARCH("start_date_local",Table2[[#This Row],[JSON]])+LEN("start_date_local")+4,10), "")</f>
        <v/>
      </c>
      <c r="E1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" s="5" t="str">
        <f>IF(Table2[[#This Row],[moving_time]]&lt;&gt;"",FLOOR((Table2[[#This Row],[moving_time]]-(60*60*Table2[[#This Row],[Appoggio_ore]]))-(60*Table2[[#This Row],[Appoggio_ minuti]]),1),"")</f>
        <v/>
      </c>
      <c r="I167" s="5" t="str">
        <f>IF(Table2[[#This Row],[moving_time]]&lt;&gt;"",FLOOR((Table2[[#This Row],[moving_time]]-(60*60*Table2[[#This Row],[Appoggio_ore]]))/60,1),"")</f>
        <v/>
      </c>
      <c r="J167" s="5" t="str">
        <f>IF(Table2[[#This Row],[moving_time]]&lt;&gt;"",FLOOR(Table2[[#This Row],[moving_time]]/(60*60),1),"")</f>
        <v/>
      </c>
      <c r="K1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" t="str">
        <f>IF(AND(Table2[[#This Row],[Appoggio]]&lt;&gt;"",C177&lt;&gt;""),_xlfn.CONCAT("date",C177,"moving_time",C168,"distance",Table2[[#This Row],[Appoggio]],"elevation",C170,"type",C171),"")</f>
        <v/>
      </c>
      <c r="M167" t="str">
        <f>IF(Table2[[#This Row],[date_to_pivot]]&lt;&gt;"",C171,"")</f>
        <v/>
      </c>
      <c r="N167" t="str">
        <f>IF(Table2[[#This Row],[date_to_pivot]]&lt;&gt;"",Table2[[#This Row],[Appoggio]],"")</f>
        <v/>
      </c>
      <c r="O167" t="str">
        <f>IF(Table2[[#This Row],[date_to_pivot]]&lt;&gt;"",C170,"")</f>
        <v/>
      </c>
      <c r="P167" t="str">
        <f>IF(Table2[[#This Row],[date_to_pivot]]&lt;&gt;"",C168,"")</f>
        <v/>
      </c>
    </row>
    <row r="168" spans="2:16" x14ac:dyDescent="0.2">
      <c r="B168" t="s">
        <v>23</v>
      </c>
      <c r="C168" t="str" cm="1">
        <f t="array" ref="C1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8" t="str">
        <f>IF(ISNUMBER(SEARCH("start_date_local",Table2[[#This Row],[JSON]])),MID(Table2[[#This Row],[JSON]],SEARCH("start_date_local",Table2[[#This Row],[JSON]])+LEN("start_date_local")+4,10), "")</f>
        <v/>
      </c>
      <c r="E1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" s="5" t="str">
        <f>IF(Table2[[#This Row],[moving_time]]&lt;&gt;"",FLOOR((Table2[[#This Row],[moving_time]]-(60*60*Table2[[#This Row],[Appoggio_ore]]))-(60*Table2[[#This Row],[Appoggio_ minuti]]),1),"")</f>
        <v/>
      </c>
      <c r="I168" s="5" t="str">
        <f>IF(Table2[[#This Row],[moving_time]]&lt;&gt;"",FLOOR((Table2[[#This Row],[moving_time]]-(60*60*Table2[[#This Row],[Appoggio_ore]]))/60,1),"")</f>
        <v/>
      </c>
      <c r="J168" s="5" t="str">
        <f>IF(Table2[[#This Row],[moving_time]]&lt;&gt;"",FLOOR(Table2[[#This Row],[moving_time]]/(60*60),1),"")</f>
        <v/>
      </c>
      <c r="K1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" t="str">
        <f>IF(AND(Table2[[#This Row],[Appoggio]]&lt;&gt;"",C178&lt;&gt;""),_xlfn.CONCAT("date",C178,"moving_time",C169,"distance",Table2[[#This Row],[Appoggio]],"elevation",C171,"type",C172),"")</f>
        <v/>
      </c>
      <c r="M168" t="str">
        <f>IF(Table2[[#This Row],[date_to_pivot]]&lt;&gt;"",C172,"")</f>
        <v/>
      </c>
      <c r="N168" t="str">
        <f>IF(Table2[[#This Row],[date_to_pivot]]&lt;&gt;"",Table2[[#This Row],[Appoggio]],"")</f>
        <v/>
      </c>
      <c r="O168" t="str">
        <f>IF(Table2[[#This Row],[date_to_pivot]]&lt;&gt;"",C171,"")</f>
        <v/>
      </c>
      <c r="P168" t="str">
        <f>IF(Table2[[#This Row],[date_to_pivot]]&lt;&gt;"",C169,"")</f>
        <v/>
      </c>
    </row>
    <row r="169" spans="2:16" x14ac:dyDescent="0.2">
      <c r="B169" s="1">
        <v>45541464</v>
      </c>
      <c r="C169" s="1" t="str" cm="1">
        <f t="array" ref="C1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9" t="str">
        <f>IF(ISNUMBER(SEARCH("start_date_local",Table2[[#This Row],[JSON]])),MID(Table2[[#This Row],[JSON]],SEARCH("start_date_local",Table2[[#This Row],[JSON]])+LEN("start_date_local")+4,10), "")</f>
        <v/>
      </c>
      <c r="E1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" s="5" t="str">
        <f>IF(Table2[[#This Row],[moving_time]]&lt;&gt;"",FLOOR((Table2[[#This Row],[moving_time]]-(60*60*Table2[[#This Row],[Appoggio_ore]]))-(60*Table2[[#This Row],[Appoggio_ minuti]]),1),"")</f>
        <v/>
      </c>
      <c r="I169" s="5" t="str">
        <f>IF(Table2[[#This Row],[moving_time]]&lt;&gt;"",FLOOR((Table2[[#This Row],[moving_time]]-(60*60*Table2[[#This Row],[Appoggio_ore]]))/60,1),"")</f>
        <v/>
      </c>
      <c r="J169" s="5" t="str">
        <f>IF(Table2[[#This Row],[moving_time]]&lt;&gt;"",FLOOR(Table2[[#This Row],[moving_time]]/(60*60),1),"")</f>
        <v/>
      </c>
      <c r="K1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" t="str">
        <f>IF(AND(Table2[[#This Row],[Appoggio]]&lt;&gt;"",C179&lt;&gt;""),_xlfn.CONCAT("date",C179,"moving_time",C170,"distance",Table2[[#This Row],[Appoggio]],"elevation",C172,"type",C173),"")</f>
        <v/>
      </c>
      <c r="M169" t="str">
        <f>IF(Table2[[#This Row],[date_to_pivot]]&lt;&gt;"",C173,"")</f>
        <v/>
      </c>
      <c r="N169" t="str">
        <f>IF(Table2[[#This Row],[date_to_pivot]]&lt;&gt;"",Table2[[#This Row],[Appoggio]],"")</f>
        <v/>
      </c>
      <c r="O169" t="str">
        <f>IF(Table2[[#This Row],[date_to_pivot]]&lt;&gt;"",C172,"")</f>
        <v/>
      </c>
      <c r="P169" t="str">
        <f>IF(Table2[[#This Row],[date_to_pivot]]&lt;&gt;"",C170,"")</f>
        <v/>
      </c>
    </row>
    <row r="170" spans="2:16" x14ac:dyDescent="0.2">
      <c r="B170" s="2">
        <v>10881645</v>
      </c>
      <c r="C170" s="2" t="str" cm="1">
        <f t="array" ref="C1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0" t="str">
        <f>IF(ISNUMBER(SEARCH("start_date_local",Table2[[#This Row],[JSON]])),MID(Table2[[#This Row],[JSON]],SEARCH("start_date_local",Table2[[#This Row],[JSON]])+LEN("start_date_local")+4,10), "")</f>
        <v/>
      </c>
      <c r="E1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" s="5" t="str">
        <f>IF(Table2[[#This Row],[moving_time]]&lt;&gt;"",FLOOR((Table2[[#This Row],[moving_time]]-(60*60*Table2[[#This Row],[Appoggio_ore]]))-(60*Table2[[#This Row],[Appoggio_ minuti]]),1),"")</f>
        <v/>
      </c>
      <c r="I170" s="5" t="str">
        <f>IF(Table2[[#This Row],[moving_time]]&lt;&gt;"",FLOOR((Table2[[#This Row],[moving_time]]-(60*60*Table2[[#This Row],[Appoggio_ore]]))/60,1),"")</f>
        <v/>
      </c>
      <c r="J170" s="5" t="str">
        <f>IF(Table2[[#This Row],[moving_time]]&lt;&gt;"",FLOOR(Table2[[#This Row],[moving_time]]/(60*60),1),"")</f>
        <v/>
      </c>
      <c r="K1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" t="str">
        <f>IF(AND(Table2[[#This Row],[Appoggio]]&lt;&gt;"",C180&lt;&gt;""),_xlfn.CONCAT("date",C180,"moving_time",C171,"distance",Table2[[#This Row],[Appoggio]],"elevation",C173,"type",C174),"")</f>
        <v/>
      </c>
      <c r="M170" t="str">
        <f>IF(Table2[[#This Row],[date_to_pivot]]&lt;&gt;"",C174,"")</f>
        <v/>
      </c>
      <c r="N170" t="str">
        <f>IF(Table2[[#This Row],[date_to_pivot]]&lt;&gt;"",Table2[[#This Row],[Appoggio]],"")</f>
        <v/>
      </c>
      <c r="O170" t="str">
        <f>IF(Table2[[#This Row],[date_to_pivot]]&lt;&gt;"",C173,"")</f>
        <v/>
      </c>
      <c r="P170" t="str">
        <f>IF(Table2[[#This Row],[date_to_pivot]]&lt;&gt;"",C171,"")</f>
        <v/>
      </c>
    </row>
    <row r="171" spans="2:16" x14ac:dyDescent="0.2">
      <c r="B171" t="s">
        <v>22</v>
      </c>
      <c r="C171" t="str" cm="1">
        <f t="array" ref="C1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1" t="str">
        <f>IF(ISNUMBER(SEARCH("start_date_local",Table2[[#This Row],[JSON]])),MID(Table2[[#This Row],[JSON]],SEARCH("start_date_local",Table2[[#This Row],[JSON]])+LEN("start_date_local")+4,10), "")</f>
        <v/>
      </c>
      <c r="E1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" s="5" t="str">
        <f>IF(Table2[[#This Row],[moving_time]]&lt;&gt;"",FLOOR((Table2[[#This Row],[moving_time]]-(60*60*Table2[[#This Row],[Appoggio_ore]]))-(60*Table2[[#This Row],[Appoggio_ minuti]]),1),"")</f>
        <v/>
      </c>
      <c r="I171" s="5" t="str">
        <f>IF(Table2[[#This Row],[moving_time]]&lt;&gt;"",FLOOR((Table2[[#This Row],[moving_time]]-(60*60*Table2[[#This Row],[Appoggio_ore]]))/60,1),"")</f>
        <v/>
      </c>
      <c r="J171" s="5" t="str">
        <f>IF(Table2[[#This Row],[moving_time]]&lt;&gt;"",FLOOR(Table2[[#This Row],[moving_time]]/(60*60),1),"")</f>
        <v/>
      </c>
      <c r="K1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" t="str">
        <f>IF(AND(Table2[[#This Row],[Appoggio]]&lt;&gt;"",C181&lt;&gt;""),_xlfn.CONCAT("date",C181,"moving_time",C172,"distance",Table2[[#This Row],[Appoggio]],"elevation",C174,"type",C175),"")</f>
        <v/>
      </c>
      <c r="M171" t="str">
        <f>IF(Table2[[#This Row],[date_to_pivot]]&lt;&gt;"",C175,"")</f>
        <v/>
      </c>
      <c r="N171" t="str">
        <f>IF(Table2[[#This Row],[date_to_pivot]]&lt;&gt;"",Table2[[#This Row],[Appoggio]],"")</f>
        <v/>
      </c>
      <c r="O171" t="str">
        <f>IF(Table2[[#This Row],[date_to_pivot]]&lt;&gt;"",C174,"")</f>
        <v/>
      </c>
      <c r="P171" t="str">
        <f>IF(Table2[[#This Row],[date_to_pivot]]&lt;&gt;"",C172,"")</f>
        <v/>
      </c>
    </row>
    <row r="172" spans="2:16" x14ac:dyDescent="0.2">
      <c r="B172" t="s">
        <v>24</v>
      </c>
      <c r="C172" t="str" cm="1">
        <f t="array" ref="C1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2" t="str">
        <f>IF(ISNUMBER(SEARCH("start_date_local",Table2[[#This Row],[JSON]])),MID(Table2[[#This Row],[JSON]],SEARCH("start_date_local",Table2[[#This Row],[JSON]])+LEN("start_date_local")+4,10), "")</f>
        <v/>
      </c>
      <c r="E1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" s="5" t="str">
        <f>IF(Table2[[#This Row],[moving_time]]&lt;&gt;"",FLOOR((Table2[[#This Row],[moving_time]]-(60*60*Table2[[#This Row],[Appoggio_ore]]))-(60*Table2[[#This Row],[Appoggio_ minuti]]),1),"")</f>
        <v/>
      </c>
      <c r="I172" s="5" t="str">
        <f>IF(Table2[[#This Row],[moving_time]]&lt;&gt;"",FLOOR((Table2[[#This Row],[moving_time]]-(60*60*Table2[[#This Row],[Appoggio_ore]]))/60,1),"")</f>
        <v/>
      </c>
      <c r="J172" s="5" t="str">
        <f>IF(Table2[[#This Row],[moving_time]]&lt;&gt;"",FLOOR(Table2[[#This Row],[moving_time]]/(60*60),1),"")</f>
        <v/>
      </c>
      <c r="K1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" t="str">
        <f>IF(AND(Table2[[#This Row],[Appoggio]]&lt;&gt;"",C182&lt;&gt;""),_xlfn.CONCAT("date",C182,"moving_time",C173,"distance",Table2[[#This Row],[Appoggio]],"elevation",C175,"type",C176),"")</f>
        <v/>
      </c>
      <c r="M172" t="str">
        <f>IF(Table2[[#This Row],[date_to_pivot]]&lt;&gt;"",C176,"")</f>
        <v/>
      </c>
      <c r="N172" t="str">
        <f>IF(Table2[[#This Row],[date_to_pivot]]&lt;&gt;"",Table2[[#This Row],[Appoggio]],"")</f>
        <v/>
      </c>
      <c r="O172" t="str">
        <f>IF(Table2[[#This Row],[date_to_pivot]]&lt;&gt;"",C175,"")</f>
        <v/>
      </c>
      <c r="P172" t="str">
        <f>IF(Table2[[#This Row],[date_to_pivot]]&lt;&gt;"",C173,"")</f>
        <v/>
      </c>
    </row>
    <row r="173" spans="2:16" x14ac:dyDescent="0.2">
      <c r="B173" t="s">
        <v>25</v>
      </c>
      <c r="C173" t="str" cm="1">
        <f t="array" ref="C1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3" t="str">
        <f>IF(ISNUMBER(SEARCH("start_date_local",Table2[[#This Row],[JSON]])),MID(Table2[[#This Row],[JSON]],SEARCH("start_date_local",Table2[[#This Row],[JSON]])+LEN("start_date_local")+4,10), "")</f>
        <v/>
      </c>
      <c r="E1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" s="5" t="str">
        <f>IF(Table2[[#This Row],[moving_time]]&lt;&gt;"",FLOOR((Table2[[#This Row],[moving_time]]-(60*60*Table2[[#This Row],[Appoggio_ore]]))-(60*Table2[[#This Row],[Appoggio_ minuti]]),1),"")</f>
        <v/>
      </c>
      <c r="I173" s="5" t="str">
        <f>IF(Table2[[#This Row],[moving_time]]&lt;&gt;"",FLOOR((Table2[[#This Row],[moving_time]]-(60*60*Table2[[#This Row],[Appoggio_ore]]))/60,1),"")</f>
        <v/>
      </c>
      <c r="J173" s="5" t="str">
        <f>IF(Table2[[#This Row],[moving_time]]&lt;&gt;"",FLOOR(Table2[[#This Row],[moving_time]]/(60*60),1),"")</f>
        <v/>
      </c>
      <c r="K1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" t="str">
        <f>IF(AND(Table2[[#This Row],[Appoggio]]&lt;&gt;"",C183&lt;&gt;""),_xlfn.CONCAT("date",C183,"moving_time",C174,"distance",Table2[[#This Row],[Appoggio]],"elevation",C176,"type",C177),"")</f>
        <v/>
      </c>
      <c r="M173" t="str">
        <f>IF(Table2[[#This Row],[date_to_pivot]]&lt;&gt;"",C177,"")</f>
        <v/>
      </c>
      <c r="N173" t="str">
        <f>IF(Table2[[#This Row],[date_to_pivot]]&lt;&gt;"",Table2[[#This Row],[Appoggio]],"")</f>
        <v/>
      </c>
      <c r="O173" t="str">
        <f>IF(Table2[[#This Row],[date_to_pivot]]&lt;&gt;"",C176,"")</f>
        <v/>
      </c>
      <c r="P173" t="str">
        <f>IF(Table2[[#This Row],[date_to_pivot]]&lt;&gt;"",C174,"")</f>
        <v/>
      </c>
    </row>
    <row r="174" spans="2:16" x14ac:dyDescent="0.2">
      <c r="B174" t="s">
        <v>26</v>
      </c>
      <c r="C174" t="str" cm="1">
        <f t="array" ref="C1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4" t="str">
        <f>IF(ISNUMBER(SEARCH("start_date_local",Table2[[#This Row],[JSON]])),MID(Table2[[#This Row],[JSON]],SEARCH("start_date_local",Table2[[#This Row],[JSON]])+LEN("start_date_local")+4,10), "")</f>
        <v/>
      </c>
      <c r="E1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" s="5" t="str">
        <f>IF(Table2[[#This Row],[moving_time]]&lt;&gt;"",FLOOR((Table2[[#This Row],[moving_time]]-(60*60*Table2[[#This Row],[Appoggio_ore]]))-(60*Table2[[#This Row],[Appoggio_ minuti]]),1),"")</f>
        <v/>
      </c>
      <c r="I174" s="5" t="str">
        <f>IF(Table2[[#This Row],[moving_time]]&lt;&gt;"",FLOOR((Table2[[#This Row],[moving_time]]-(60*60*Table2[[#This Row],[Appoggio_ore]]))/60,1),"")</f>
        <v/>
      </c>
      <c r="J174" s="5" t="str">
        <f>IF(Table2[[#This Row],[moving_time]]&lt;&gt;"",FLOOR(Table2[[#This Row],[moving_time]]/(60*60),1),"")</f>
        <v/>
      </c>
      <c r="K1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" t="str">
        <f>IF(AND(Table2[[#This Row],[Appoggio]]&lt;&gt;"",C184&lt;&gt;""),_xlfn.CONCAT("date",C184,"moving_time",C175,"distance",Table2[[#This Row],[Appoggio]],"elevation",C177,"type",C178),"")</f>
        <v/>
      </c>
      <c r="M174" t="str">
        <f>IF(Table2[[#This Row],[date_to_pivot]]&lt;&gt;"",C178,"")</f>
        <v/>
      </c>
      <c r="N174" t="str">
        <f>IF(Table2[[#This Row],[date_to_pivot]]&lt;&gt;"",Table2[[#This Row],[Appoggio]],"")</f>
        <v/>
      </c>
      <c r="O174" t="str">
        <f>IF(Table2[[#This Row],[date_to_pivot]]&lt;&gt;"",C177,"")</f>
        <v/>
      </c>
      <c r="P174" t="str">
        <f>IF(Table2[[#This Row],[date_to_pivot]]&lt;&gt;"",C175,"")</f>
        <v/>
      </c>
    </row>
    <row r="175" spans="2:16" x14ac:dyDescent="0.2">
      <c r="B175" t="s">
        <v>108</v>
      </c>
      <c r="C175" t="str" cm="1">
        <f t="array" ref="C1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5" t="str">
        <f>IF(ISNUMBER(SEARCH("start_date_local",Table2[[#This Row],[JSON]])),MID(Table2[[#This Row],[JSON]],SEARCH("start_date_local",Table2[[#This Row],[JSON]])+LEN("start_date_local")+4,10), "")</f>
        <v/>
      </c>
      <c r="E1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" s="5" t="str">
        <f>IF(Table2[[#This Row],[moving_time]]&lt;&gt;"",FLOOR((Table2[[#This Row],[moving_time]]-(60*60*Table2[[#This Row],[Appoggio_ore]]))-(60*Table2[[#This Row],[Appoggio_ minuti]]),1),"")</f>
        <v/>
      </c>
      <c r="I175" s="5" t="str">
        <f>IF(Table2[[#This Row],[moving_time]]&lt;&gt;"",FLOOR((Table2[[#This Row],[moving_time]]-(60*60*Table2[[#This Row],[Appoggio_ore]]))/60,1),"")</f>
        <v/>
      </c>
      <c r="J175" s="5" t="str">
        <f>IF(Table2[[#This Row],[moving_time]]&lt;&gt;"",FLOOR(Table2[[#This Row],[moving_time]]/(60*60),1),"")</f>
        <v/>
      </c>
      <c r="K1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" t="str">
        <f>IF(AND(Table2[[#This Row],[Appoggio]]&lt;&gt;"",C185&lt;&gt;""),_xlfn.CONCAT("date",C185,"moving_time",C176,"distance",Table2[[#This Row],[Appoggio]],"elevation",C178,"type",C179),"")</f>
        <v/>
      </c>
      <c r="M175" t="str">
        <f>IF(Table2[[#This Row],[date_to_pivot]]&lt;&gt;"",C179,"")</f>
        <v/>
      </c>
      <c r="N175" t="str">
        <f>IF(Table2[[#This Row],[date_to_pivot]]&lt;&gt;"",Table2[[#This Row],[Appoggio]],"")</f>
        <v/>
      </c>
      <c r="O175" t="str">
        <f>IF(Table2[[#This Row],[date_to_pivot]]&lt;&gt;"",C178,"")</f>
        <v/>
      </c>
      <c r="P175" t="str">
        <f>IF(Table2[[#This Row],[date_to_pivot]]&lt;&gt;"",C176,"")</f>
        <v/>
      </c>
    </row>
    <row r="176" spans="2:16" x14ac:dyDescent="0.2">
      <c r="B176" t="s">
        <v>109</v>
      </c>
      <c r="C176" t="str" cm="1">
        <f t="array" ref="C1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6" t="str">
        <f>IF(ISNUMBER(SEARCH("start_date_local",Table2[[#This Row],[JSON]])),MID(Table2[[#This Row],[JSON]],SEARCH("start_date_local",Table2[[#This Row],[JSON]])+LEN("start_date_local")+4,10), "")</f>
        <v/>
      </c>
      <c r="E1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" s="5" t="str">
        <f>IF(Table2[[#This Row],[moving_time]]&lt;&gt;"",FLOOR((Table2[[#This Row],[moving_time]]-(60*60*Table2[[#This Row],[Appoggio_ore]]))-(60*Table2[[#This Row],[Appoggio_ minuti]]),1),"")</f>
        <v/>
      </c>
      <c r="I176" s="5" t="str">
        <f>IF(Table2[[#This Row],[moving_time]]&lt;&gt;"",FLOOR((Table2[[#This Row],[moving_time]]-(60*60*Table2[[#This Row],[Appoggio_ore]]))/60,1),"")</f>
        <v/>
      </c>
      <c r="J176" s="5" t="str">
        <f>IF(Table2[[#This Row],[moving_time]]&lt;&gt;"",FLOOR(Table2[[#This Row],[moving_time]]/(60*60),1),"")</f>
        <v/>
      </c>
      <c r="K1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" t="str">
        <f>IF(AND(Table2[[#This Row],[Appoggio]]&lt;&gt;"",C186&lt;&gt;""),_xlfn.CONCAT("date",C186,"moving_time",C177,"distance",Table2[[#This Row],[Appoggio]],"elevation",C179,"type",C180),"")</f>
        <v/>
      </c>
      <c r="M176" t="str">
        <f>IF(Table2[[#This Row],[date_to_pivot]]&lt;&gt;"",C180,"")</f>
        <v/>
      </c>
      <c r="N176" t="str">
        <f>IF(Table2[[#This Row],[date_to_pivot]]&lt;&gt;"",Table2[[#This Row],[Appoggio]],"")</f>
        <v/>
      </c>
      <c r="O176" t="str">
        <f>IF(Table2[[#This Row],[date_to_pivot]]&lt;&gt;"",C179,"")</f>
        <v/>
      </c>
      <c r="P176" t="str">
        <f>IF(Table2[[#This Row],[date_to_pivot]]&lt;&gt;"",C177,"")</f>
        <v/>
      </c>
    </row>
    <row r="177" spans="2:16" x14ac:dyDescent="0.2">
      <c r="B177" t="s">
        <v>110</v>
      </c>
      <c r="C177" t="str" cm="1">
        <f t="array" ref="C1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7" t="str">
        <f>IF(ISNUMBER(SEARCH("start_date_local",Table2[[#This Row],[JSON]])),MID(Table2[[#This Row],[JSON]],SEARCH("start_date_local",Table2[[#This Row],[JSON]])+LEN("start_date_local")+4,10), "")</f>
        <v/>
      </c>
      <c r="E1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" s="5" t="str">
        <f>IF(Table2[[#This Row],[moving_time]]&lt;&gt;"",FLOOR((Table2[[#This Row],[moving_time]]-(60*60*Table2[[#This Row],[Appoggio_ore]]))-(60*Table2[[#This Row],[Appoggio_ minuti]]),1),"")</f>
        <v/>
      </c>
      <c r="I177" s="5" t="str">
        <f>IF(Table2[[#This Row],[moving_time]]&lt;&gt;"",FLOOR((Table2[[#This Row],[moving_time]]-(60*60*Table2[[#This Row],[Appoggio_ore]]))/60,1),"")</f>
        <v/>
      </c>
      <c r="J177" s="5" t="str">
        <f>IF(Table2[[#This Row],[moving_time]]&lt;&gt;"",FLOOR(Table2[[#This Row],[moving_time]]/(60*60),1),"")</f>
        <v/>
      </c>
      <c r="K1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" t="str">
        <f>IF(AND(Table2[[#This Row],[Appoggio]]&lt;&gt;"",C187&lt;&gt;""),_xlfn.CONCAT("date",C187,"moving_time",C178,"distance",Table2[[#This Row],[Appoggio]],"elevation",C180,"type",C181),"")</f>
        <v/>
      </c>
      <c r="M177" t="str">
        <f>IF(Table2[[#This Row],[date_to_pivot]]&lt;&gt;"",C181,"")</f>
        <v/>
      </c>
      <c r="N177" t="str">
        <f>IF(Table2[[#This Row],[date_to_pivot]]&lt;&gt;"",Table2[[#This Row],[Appoggio]],"")</f>
        <v/>
      </c>
      <c r="O177" t="str">
        <f>IF(Table2[[#This Row],[date_to_pivot]]&lt;&gt;"",C180,"")</f>
        <v/>
      </c>
      <c r="P177" t="str">
        <f>IF(Table2[[#This Row],[date_to_pivot]]&lt;&gt;"",C178,"")</f>
        <v/>
      </c>
    </row>
    <row r="178" spans="2:16" x14ac:dyDescent="0.2">
      <c r="B178" t="s">
        <v>111</v>
      </c>
      <c r="C178" t="str" cm="1">
        <f t="array" ref="C1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8" t="str">
        <f>IF(ISNUMBER(SEARCH("start_date_local",Table2[[#This Row],[JSON]])),MID(Table2[[#This Row],[JSON]],SEARCH("start_date_local",Table2[[#This Row],[JSON]])+LEN("start_date_local")+4,10), "")</f>
        <v/>
      </c>
      <c r="E1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" s="5" t="str">
        <f>IF(Table2[[#This Row],[moving_time]]&lt;&gt;"",FLOOR((Table2[[#This Row],[moving_time]]-(60*60*Table2[[#This Row],[Appoggio_ore]]))-(60*Table2[[#This Row],[Appoggio_ minuti]]),1),"")</f>
        <v/>
      </c>
      <c r="I178" s="5" t="str">
        <f>IF(Table2[[#This Row],[moving_time]]&lt;&gt;"",FLOOR((Table2[[#This Row],[moving_time]]-(60*60*Table2[[#This Row],[Appoggio_ore]]))/60,1),"")</f>
        <v/>
      </c>
      <c r="J178" s="5" t="str">
        <f>IF(Table2[[#This Row],[moving_time]]&lt;&gt;"",FLOOR(Table2[[#This Row],[moving_time]]/(60*60),1),"")</f>
        <v/>
      </c>
      <c r="K1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" t="str">
        <f>IF(AND(Table2[[#This Row],[Appoggio]]&lt;&gt;"",C188&lt;&gt;""),_xlfn.CONCAT("date",C188,"moving_time",C179,"distance",Table2[[#This Row],[Appoggio]],"elevation",C181,"type",C182),"")</f>
        <v/>
      </c>
      <c r="M178" t="str">
        <f>IF(Table2[[#This Row],[date_to_pivot]]&lt;&gt;"",C182,"")</f>
        <v/>
      </c>
      <c r="N178" t="str">
        <f>IF(Table2[[#This Row],[date_to_pivot]]&lt;&gt;"",Table2[[#This Row],[Appoggio]],"")</f>
        <v/>
      </c>
      <c r="O178" t="str">
        <f>IF(Table2[[#This Row],[date_to_pivot]]&lt;&gt;"",C181,"")</f>
        <v/>
      </c>
      <c r="P178" t="str">
        <f>IF(Table2[[#This Row],[date_to_pivot]]&lt;&gt;"",C179,"")</f>
        <v/>
      </c>
    </row>
    <row r="179" spans="2:16" x14ac:dyDescent="0.2">
      <c r="B179" t="s">
        <v>84</v>
      </c>
      <c r="C179" t="str" cm="1">
        <f t="array" ref="C1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9" t="str">
        <f>IF(ISNUMBER(SEARCH("start_date_local",Table2[[#This Row],[JSON]])),MID(Table2[[#This Row],[JSON]],SEARCH("start_date_local",Table2[[#This Row],[JSON]])+LEN("start_date_local")+4,10), "")</f>
        <v/>
      </c>
      <c r="E1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" s="5" t="str">
        <f>IF(Table2[[#This Row],[moving_time]]&lt;&gt;"",FLOOR((Table2[[#This Row],[moving_time]]-(60*60*Table2[[#This Row],[Appoggio_ore]]))-(60*Table2[[#This Row],[Appoggio_ minuti]]),1),"")</f>
        <v/>
      </c>
      <c r="I179" s="5" t="str">
        <f>IF(Table2[[#This Row],[moving_time]]&lt;&gt;"",FLOOR((Table2[[#This Row],[moving_time]]-(60*60*Table2[[#This Row],[Appoggio_ore]]))/60,1),"")</f>
        <v/>
      </c>
      <c r="J179" s="5" t="str">
        <f>IF(Table2[[#This Row],[moving_time]]&lt;&gt;"",FLOOR(Table2[[#This Row],[moving_time]]/(60*60),1),"")</f>
        <v/>
      </c>
      <c r="K1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" t="str">
        <f>IF(AND(Table2[[#This Row],[Appoggio]]&lt;&gt;"",C189&lt;&gt;""),_xlfn.CONCAT("date",C189,"moving_time",C180,"distance",Table2[[#This Row],[Appoggio]],"elevation",C182,"type",C183),"")</f>
        <v/>
      </c>
      <c r="M179" t="str">
        <f>IF(Table2[[#This Row],[date_to_pivot]]&lt;&gt;"",C183,"")</f>
        <v/>
      </c>
      <c r="N179" t="str">
        <f>IF(Table2[[#This Row],[date_to_pivot]]&lt;&gt;"",Table2[[#This Row],[Appoggio]],"")</f>
        <v/>
      </c>
      <c r="O179" t="str">
        <f>IF(Table2[[#This Row],[date_to_pivot]]&lt;&gt;"",C182,"")</f>
        <v/>
      </c>
      <c r="P179" t="str">
        <f>IF(Table2[[#This Row],[date_to_pivot]]&lt;&gt;"",C180,"")</f>
        <v/>
      </c>
    </row>
    <row r="180" spans="2:16" x14ac:dyDescent="0.2">
      <c r="B180" t="s">
        <v>32</v>
      </c>
      <c r="C180" t="str" cm="1">
        <f t="array" ref="C1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0" t="str">
        <f>IF(ISNUMBER(SEARCH("start_date_local",Table2[[#This Row],[JSON]])),MID(Table2[[#This Row],[JSON]],SEARCH("start_date_local",Table2[[#This Row],[JSON]])+LEN("start_date_local")+4,10), "")</f>
        <v/>
      </c>
      <c r="E1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" s="5" t="str">
        <f>IF(Table2[[#This Row],[moving_time]]&lt;&gt;"",FLOOR((Table2[[#This Row],[moving_time]]-(60*60*Table2[[#This Row],[Appoggio_ore]]))-(60*Table2[[#This Row],[Appoggio_ minuti]]),1),"")</f>
        <v/>
      </c>
      <c r="I180" s="5" t="str">
        <f>IF(Table2[[#This Row],[moving_time]]&lt;&gt;"",FLOOR((Table2[[#This Row],[moving_time]]-(60*60*Table2[[#This Row],[Appoggio_ore]]))/60,1),"")</f>
        <v/>
      </c>
      <c r="J180" s="5" t="str">
        <f>IF(Table2[[#This Row],[moving_time]]&lt;&gt;"",FLOOR(Table2[[#This Row],[moving_time]]/(60*60),1),"")</f>
        <v/>
      </c>
      <c r="K1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" t="str">
        <f>IF(AND(Table2[[#This Row],[Appoggio]]&lt;&gt;"",C190&lt;&gt;""),_xlfn.CONCAT("date",C190,"moving_time",C181,"distance",Table2[[#This Row],[Appoggio]],"elevation",C183,"type",C184),"")</f>
        <v/>
      </c>
      <c r="M180" t="str">
        <f>IF(Table2[[#This Row],[date_to_pivot]]&lt;&gt;"",C184,"")</f>
        <v/>
      </c>
      <c r="N180" t="str">
        <f>IF(Table2[[#This Row],[date_to_pivot]]&lt;&gt;"",Table2[[#This Row],[Appoggio]],"")</f>
        <v/>
      </c>
      <c r="O180" t="str">
        <f>IF(Table2[[#This Row],[date_to_pivot]]&lt;&gt;"",C183,"")</f>
        <v/>
      </c>
      <c r="P180" t="str">
        <f>IF(Table2[[#This Row],[date_to_pivot]]&lt;&gt;"",C181,"")</f>
        <v/>
      </c>
    </row>
    <row r="181" spans="2:16" x14ac:dyDescent="0.2">
      <c r="B181" t="s">
        <v>33</v>
      </c>
      <c r="C181" t="str" cm="1">
        <f t="array" ref="C1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1" t="str">
        <f>IF(ISNUMBER(SEARCH("start_date_local",Table2[[#This Row],[JSON]])),MID(Table2[[#This Row],[JSON]],SEARCH("start_date_local",Table2[[#This Row],[JSON]])+LEN("start_date_local")+4,10), "")</f>
        <v/>
      </c>
      <c r="E1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" s="5" t="str">
        <f>IF(Table2[[#This Row],[moving_time]]&lt;&gt;"",FLOOR((Table2[[#This Row],[moving_time]]-(60*60*Table2[[#This Row],[Appoggio_ore]]))-(60*Table2[[#This Row],[Appoggio_ minuti]]),1),"")</f>
        <v/>
      </c>
      <c r="I181" s="5" t="str">
        <f>IF(Table2[[#This Row],[moving_time]]&lt;&gt;"",FLOOR((Table2[[#This Row],[moving_time]]-(60*60*Table2[[#This Row],[Appoggio_ore]]))/60,1),"")</f>
        <v/>
      </c>
      <c r="J181" s="5" t="str">
        <f>IF(Table2[[#This Row],[moving_time]]&lt;&gt;"",FLOOR(Table2[[#This Row],[moving_time]]/(60*60),1),"")</f>
        <v/>
      </c>
      <c r="K1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" t="str">
        <f>IF(AND(Table2[[#This Row],[Appoggio]]&lt;&gt;"",C191&lt;&gt;""),_xlfn.CONCAT("date",C191,"moving_time",C182,"distance",Table2[[#This Row],[Appoggio]],"elevation",C184,"type",C185),"")</f>
        <v/>
      </c>
      <c r="M181" t="str">
        <f>IF(Table2[[#This Row],[date_to_pivot]]&lt;&gt;"",C185,"")</f>
        <v/>
      </c>
      <c r="N181" t="str">
        <f>IF(Table2[[#This Row],[date_to_pivot]]&lt;&gt;"",Table2[[#This Row],[Appoggio]],"")</f>
        <v/>
      </c>
      <c r="O181" t="str">
        <f>IF(Table2[[#This Row],[date_to_pivot]]&lt;&gt;"",C184,"")</f>
        <v/>
      </c>
      <c r="P181" t="str">
        <f>IF(Table2[[#This Row],[date_to_pivot]]&lt;&gt;"",C182,"")</f>
        <v/>
      </c>
    </row>
    <row r="182" spans="2:16" x14ac:dyDescent="0.2">
      <c r="B182" t="s">
        <v>34</v>
      </c>
      <c r="C182" t="str" cm="1">
        <f t="array" ref="C1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2" t="str">
        <f>IF(ISNUMBER(SEARCH("start_date_local",Table2[[#This Row],[JSON]])),MID(Table2[[#This Row],[JSON]],SEARCH("start_date_local",Table2[[#This Row],[JSON]])+LEN("start_date_local")+4,10), "")</f>
        <v/>
      </c>
      <c r="E1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" s="5" t="str">
        <f>IF(Table2[[#This Row],[moving_time]]&lt;&gt;"",FLOOR((Table2[[#This Row],[moving_time]]-(60*60*Table2[[#This Row],[Appoggio_ore]]))-(60*Table2[[#This Row],[Appoggio_ minuti]]),1),"")</f>
        <v/>
      </c>
      <c r="I182" s="5" t="str">
        <f>IF(Table2[[#This Row],[moving_time]]&lt;&gt;"",FLOOR((Table2[[#This Row],[moving_time]]-(60*60*Table2[[#This Row],[Appoggio_ore]]))/60,1),"")</f>
        <v/>
      </c>
      <c r="J182" s="5" t="str">
        <f>IF(Table2[[#This Row],[moving_time]]&lt;&gt;"",FLOOR(Table2[[#This Row],[moving_time]]/(60*60),1),"")</f>
        <v/>
      </c>
      <c r="K1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" t="str">
        <f>IF(AND(Table2[[#This Row],[Appoggio]]&lt;&gt;"",C192&lt;&gt;""),_xlfn.CONCAT("date",C192,"moving_time",C183,"distance",Table2[[#This Row],[Appoggio]],"elevation",C185,"type",C186),"")</f>
        <v/>
      </c>
      <c r="M182" t="str">
        <f>IF(Table2[[#This Row],[date_to_pivot]]&lt;&gt;"",C186,"")</f>
        <v/>
      </c>
      <c r="N182" t="str">
        <f>IF(Table2[[#This Row],[date_to_pivot]]&lt;&gt;"",Table2[[#This Row],[Appoggio]],"")</f>
        <v/>
      </c>
      <c r="O182" t="str">
        <f>IF(Table2[[#This Row],[date_to_pivot]]&lt;&gt;"",C185,"")</f>
        <v/>
      </c>
      <c r="P182" t="str">
        <f>IF(Table2[[#This Row],[date_to_pivot]]&lt;&gt;"",C183,"")</f>
        <v/>
      </c>
    </row>
    <row r="183" spans="2:16" x14ac:dyDescent="0.2">
      <c r="B183" t="s">
        <v>112</v>
      </c>
      <c r="C183" t="str" cm="1">
        <f t="array" ref="C1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3" t="str">
        <f>IF(ISNUMBER(SEARCH("start_date_local",Table2[[#This Row],[JSON]])),MID(Table2[[#This Row],[JSON]],SEARCH("start_date_local",Table2[[#This Row],[JSON]])+LEN("start_date_local")+4,10), "")</f>
        <v/>
      </c>
      <c r="E1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" s="5" t="str">
        <f>IF(Table2[[#This Row],[moving_time]]&lt;&gt;"",FLOOR((Table2[[#This Row],[moving_time]]-(60*60*Table2[[#This Row],[Appoggio_ore]]))-(60*Table2[[#This Row],[Appoggio_ minuti]]),1),"")</f>
        <v/>
      </c>
      <c r="I183" s="5" t="str">
        <f>IF(Table2[[#This Row],[moving_time]]&lt;&gt;"",FLOOR((Table2[[#This Row],[moving_time]]-(60*60*Table2[[#This Row],[Appoggio_ore]]))/60,1),"")</f>
        <v/>
      </c>
      <c r="J183" s="5" t="str">
        <f>IF(Table2[[#This Row],[moving_time]]&lt;&gt;"",FLOOR(Table2[[#This Row],[moving_time]]/(60*60),1),"")</f>
        <v/>
      </c>
      <c r="K1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" t="str">
        <f>IF(AND(Table2[[#This Row],[Appoggio]]&lt;&gt;"",C193&lt;&gt;""),_xlfn.CONCAT("date",C193,"moving_time",C184,"distance",Table2[[#This Row],[Appoggio]],"elevation",C186,"type",C187),"")</f>
        <v/>
      </c>
      <c r="M183" t="str">
        <f>IF(Table2[[#This Row],[date_to_pivot]]&lt;&gt;"",C187,"")</f>
        <v/>
      </c>
      <c r="N183" t="str">
        <f>IF(Table2[[#This Row],[date_to_pivot]]&lt;&gt;"",Table2[[#This Row],[Appoggio]],"")</f>
        <v/>
      </c>
      <c r="O183" t="str">
        <f>IF(Table2[[#This Row],[date_to_pivot]]&lt;&gt;"",C186,"")</f>
        <v/>
      </c>
      <c r="P183" t="str">
        <f>IF(Table2[[#This Row],[date_to_pivot]]&lt;&gt;"",C184,"")</f>
        <v/>
      </c>
    </row>
    <row r="184" spans="2:16" x14ac:dyDescent="0.2">
      <c r="B184" t="s">
        <v>113</v>
      </c>
      <c r="C184" t="str" cm="1">
        <f t="array" ref="C1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4" t="str">
        <f>IF(ISNUMBER(SEARCH("start_date_local",Table2[[#This Row],[JSON]])),MID(Table2[[#This Row],[JSON]],SEARCH("start_date_local",Table2[[#This Row],[JSON]])+LEN("start_date_local")+4,10), "")</f>
        <v/>
      </c>
      <c r="E1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" s="5" t="str">
        <f>IF(Table2[[#This Row],[moving_time]]&lt;&gt;"",FLOOR((Table2[[#This Row],[moving_time]]-(60*60*Table2[[#This Row],[Appoggio_ore]]))-(60*Table2[[#This Row],[Appoggio_ minuti]]),1),"")</f>
        <v/>
      </c>
      <c r="I184" s="5" t="str">
        <f>IF(Table2[[#This Row],[moving_time]]&lt;&gt;"",FLOOR((Table2[[#This Row],[moving_time]]-(60*60*Table2[[#This Row],[Appoggio_ore]]))/60,1),"")</f>
        <v/>
      </c>
      <c r="J184" s="5" t="str">
        <f>IF(Table2[[#This Row],[moving_time]]&lt;&gt;"",FLOOR(Table2[[#This Row],[moving_time]]/(60*60),1),"")</f>
        <v/>
      </c>
      <c r="K1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" t="str">
        <f>IF(AND(Table2[[#This Row],[Appoggio]]&lt;&gt;"",C194&lt;&gt;""),_xlfn.CONCAT("date",C194,"moving_time",C185,"distance",Table2[[#This Row],[Appoggio]],"elevation",C187,"type",C188),"")</f>
        <v/>
      </c>
      <c r="M184" t="str">
        <f>IF(Table2[[#This Row],[date_to_pivot]]&lt;&gt;"",C188,"")</f>
        <v/>
      </c>
      <c r="N184" t="str">
        <f>IF(Table2[[#This Row],[date_to_pivot]]&lt;&gt;"",Table2[[#This Row],[Appoggio]],"")</f>
        <v/>
      </c>
      <c r="O184" t="str">
        <f>IF(Table2[[#This Row],[date_to_pivot]]&lt;&gt;"",C187,"")</f>
        <v/>
      </c>
      <c r="P184" t="str">
        <f>IF(Table2[[#This Row],[date_to_pivot]]&lt;&gt;"",C185,"")</f>
        <v/>
      </c>
    </row>
    <row r="185" spans="2:16" x14ac:dyDescent="0.2">
      <c r="B185" t="s">
        <v>37</v>
      </c>
      <c r="C185" t="str" cm="1">
        <f t="array" ref="C1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5" t="str">
        <f>IF(ISNUMBER(SEARCH("start_date_local",Table2[[#This Row],[JSON]])),MID(Table2[[#This Row],[JSON]],SEARCH("start_date_local",Table2[[#This Row],[JSON]])+LEN("start_date_local")+4,10), "")</f>
        <v/>
      </c>
      <c r="E1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" s="5" t="str">
        <f>IF(Table2[[#This Row],[moving_time]]&lt;&gt;"",FLOOR((Table2[[#This Row],[moving_time]]-(60*60*Table2[[#This Row],[Appoggio_ore]]))-(60*Table2[[#This Row],[Appoggio_ minuti]]),1),"")</f>
        <v/>
      </c>
      <c r="I185" s="5" t="str">
        <f>IF(Table2[[#This Row],[moving_time]]&lt;&gt;"",FLOOR((Table2[[#This Row],[moving_time]]-(60*60*Table2[[#This Row],[Appoggio_ore]]))/60,1),"")</f>
        <v/>
      </c>
      <c r="J185" s="5" t="str">
        <f>IF(Table2[[#This Row],[moving_time]]&lt;&gt;"",FLOOR(Table2[[#This Row],[moving_time]]/(60*60),1),"")</f>
        <v/>
      </c>
      <c r="K1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" t="str">
        <f>IF(AND(Table2[[#This Row],[Appoggio]]&lt;&gt;"",C195&lt;&gt;""),_xlfn.CONCAT("date",C195,"moving_time",C186,"distance",Table2[[#This Row],[Appoggio]],"elevation",C188,"type",C189),"")</f>
        <v/>
      </c>
      <c r="M185" t="str">
        <f>IF(Table2[[#This Row],[date_to_pivot]]&lt;&gt;"",C189,"")</f>
        <v/>
      </c>
      <c r="N185" t="str">
        <f>IF(Table2[[#This Row],[date_to_pivot]]&lt;&gt;"",Table2[[#This Row],[Appoggio]],"")</f>
        <v/>
      </c>
      <c r="O185" t="str">
        <f>IF(Table2[[#This Row],[date_to_pivot]]&lt;&gt;"",C188,"")</f>
        <v/>
      </c>
      <c r="P185" t="str">
        <f>IF(Table2[[#This Row],[date_to_pivot]]&lt;&gt;"",C186,"")</f>
        <v/>
      </c>
    </row>
    <row r="186" spans="2:16" x14ac:dyDescent="0.2">
      <c r="B186" t="s">
        <v>6</v>
      </c>
      <c r="C186" t="str" cm="1">
        <f t="array" ref="C1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6" t="str">
        <f>IF(ISNUMBER(SEARCH("start_date_local",Table2[[#This Row],[JSON]])),MID(Table2[[#This Row],[JSON]],SEARCH("start_date_local",Table2[[#This Row],[JSON]])+LEN("start_date_local")+4,10), "")</f>
        <v/>
      </c>
      <c r="E1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" s="5" t="str">
        <f>IF(Table2[[#This Row],[moving_time]]&lt;&gt;"",FLOOR((Table2[[#This Row],[moving_time]]-(60*60*Table2[[#This Row],[Appoggio_ore]]))-(60*Table2[[#This Row],[Appoggio_ minuti]]),1),"")</f>
        <v/>
      </c>
      <c r="I186" s="5" t="str">
        <f>IF(Table2[[#This Row],[moving_time]]&lt;&gt;"",FLOOR((Table2[[#This Row],[moving_time]]-(60*60*Table2[[#This Row],[Appoggio_ore]]))/60,1),"")</f>
        <v/>
      </c>
      <c r="J186" s="5" t="str">
        <f>IF(Table2[[#This Row],[moving_time]]&lt;&gt;"",FLOOR(Table2[[#This Row],[moving_time]]/(60*60),1),"")</f>
        <v/>
      </c>
      <c r="K1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" t="str">
        <f>IF(AND(Table2[[#This Row],[Appoggio]]&lt;&gt;"",C196&lt;&gt;""),_xlfn.CONCAT("date",C196,"moving_time",C187,"distance",Table2[[#This Row],[Appoggio]],"elevation",C189,"type",C190),"")</f>
        <v/>
      </c>
      <c r="M186" t="str">
        <f>IF(Table2[[#This Row],[date_to_pivot]]&lt;&gt;"",C190,"")</f>
        <v/>
      </c>
      <c r="N186" t="str">
        <f>IF(Table2[[#This Row],[date_to_pivot]]&lt;&gt;"",Table2[[#This Row],[Appoggio]],"")</f>
        <v/>
      </c>
      <c r="O186" t="str">
        <f>IF(Table2[[#This Row],[date_to_pivot]]&lt;&gt;"",C189,"")</f>
        <v/>
      </c>
      <c r="P186" t="str">
        <f>IF(Table2[[#This Row],[date_to_pivot]]&lt;&gt;"",C187,"")</f>
        <v/>
      </c>
    </row>
    <row r="187" spans="2:16" x14ac:dyDescent="0.2">
      <c r="B187" t="s">
        <v>38</v>
      </c>
      <c r="C187" t="str" cm="1">
        <f t="array" ref="C1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7" t="str">
        <f>IF(ISNUMBER(SEARCH("start_date_local",Table2[[#This Row],[JSON]])),MID(Table2[[#This Row],[JSON]],SEARCH("start_date_local",Table2[[#This Row],[JSON]])+LEN("start_date_local")+4,10), "")</f>
        <v/>
      </c>
      <c r="E1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" s="5" t="str">
        <f>IF(Table2[[#This Row],[moving_time]]&lt;&gt;"",FLOOR((Table2[[#This Row],[moving_time]]-(60*60*Table2[[#This Row],[Appoggio_ore]]))-(60*Table2[[#This Row],[Appoggio_ minuti]]),1),"")</f>
        <v/>
      </c>
      <c r="I187" s="5" t="str">
        <f>IF(Table2[[#This Row],[moving_time]]&lt;&gt;"",FLOOR((Table2[[#This Row],[moving_time]]-(60*60*Table2[[#This Row],[Appoggio_ore]]))/60,1),"")</f>
        <v/>
      </c>
      <c r="J187" s="5" t="str">
        <f>IF(Table2[[#This Row],[moving_time]]&lt;&gt;"",FLOOR(Table2[[#This Row],[moving_time]]/(60*60),1),"")</f>
        <v/>
      </c>
      <c r="K1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" t="str">
        <f>IF(AND(Table2[[#This Row],[Appoggio]]&lt;&gt;"",C197&lt;&gt;""),_xlfn.CONCAT("date",C197,"moving_time",C188,"distance",Table2[[#This Row],[Appoggio]],"elevation",C190,"type",C191),"")</f>
        <v/>
      </c>
      <c r="M187" t="str">
        <f>IF(Table2[[#This Row],[date_to_pivot]]&lt;&gt;"",C191,"")</f>
        <v/>
      </c>
      <c r="N187" t="str">
        <f>IF(Table2[[#This Row],[date_to_pivot]]&lt;&gt;"",Table2[[#This Row],[Appoggio]],"")</f>
        <v/>
      </c>
      <c r="O187" t="str">
        <f>IF(Table2[[#This Row],[date_to_pivot]]&lt;&gt;"",C190,"")</f>
        <v/>
      </c>
      <c r="P187" t="str">
        <f>IF(Table2[[#This Row],[date_to_pivot]]&lt;&gt;"",C188,"")</f>
        <v/>
      </c>
    </row>
    <row r="188" spans="2:16" x14ac:dyDescent="0.2">
      <c r="B188" t="s">
        <v>39</v>
      </c>
      <c r="C188" t="str" cm="1">
        <f t="array" ref="C1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8" t="str">
        <f>IF(ISNUMBER(SEARCH("start_date_local",Table2[[#This Row],[JSON]])),MID(Table2[[#This Row],[JSON]],SEARCH("start_date_local",Table2[[#This Row],[JSON]])+LEN("start_date_local")+4,10), "")</f>
        <v/>
      </c>
      <c r="E1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" s="5" t="str">
        <f>IF(Table2[[#This Row],[moving_time]]&lt;&gt;"",FLOOR((Table2[[#This Row],[moving_time]]-(60*60*Table2[[#This Row],[Appoggio_ore]]))-(60*Table2[[#This Row],[Appoggio_ minuti]]),1),"")</f>
        <v/>
      </c>
      <c r="I188" s="5" t="str">
        <f>IF(Table2[[#This Row],[moving_time]]&lt;&gt;"",FLOOR((Table2[[#This Row],[moving_time]]-(60*60*Table2[[#This Row],[Appoggio_ore]]))/60,1),"")</f>
        <v/>
      </c>
      <c r="J188" s="5" t="str">
        <f>IF(Table2[[#This Row],[moving_time]]&lt;&gt;"",FLOOR(Table2[[#This Row],[moving_time]]/(60*60),1),"")</f>
        <v/>
      </c>
      <c r="K1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" t="str">
        <f>IF(AND(Table2[[#This Row],[Appoggio]]&lt;&gt;"",C198&lt;&gt;""),_xlfn.CONCAT("date",C198,"moving_time",C189,"distance",Table2[[#This Row],[Appoggio]],"elevation",C191,"type",C192),"")</f>
        <v/>
      </c>
      <c r="M188" t="str">
        <f>IF(Table2[[#This Row],[date_to_pivot]]&lt;&gt;"",C192,"")</f>
        <v/>
      </c>
      <c r="N188" t="str">
        <f>IF(Table2[[#This Row],[date_to_pivot]]&lt;&gt;"",Table2[[#This Row],[Appoggio]],"")</f>
        <v/>
      </c>
      <c r="O188" t="str">
        <f>IF(Table2[[#This Row],[date_to_pivot]]&lt;&gt;"",C191,"")</f>
        <v/>
      </c>
      <c r="P188" t="str">
        <f>IF(Table2[[#This Row],[date_to_pivot]]&lt;&gt;"",C189,"")</f>
        <v/>
      </c>
    </row>
    <row r="189" spans="2:16" x14ac:dyDescent="0.2">
      <c r="B189" t="s">
        <v>40</v>
      </c>
      <c r="C189" t="str" cm="1">
        <f t="array" ref="C1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9" t="str">
        <f>IF(ISNUMBER(SEARCH("start_date_local",Table2[[#This Row],[JSON]])),MID(Table2[[#This Row],[JSON]],SEARCH("start_date_local",Table2[[#This Row],[JSON]])+LEN("start_date_local")+4,10), "")</f>
        <v/>
      </c>
      <c r="E1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" s="5" t="str">
        <f>IF(Table2[[#This Row],[moving_time]]&lt;&gt;"",FLOOR((Table2[[#This Row],[moving_time]]-(60*60*Table2[[#This Row],[Appoggio_ore]]))-(60*Table2[[#This Row],[Appoggio_ minuti]]),1),"")</f>
        <v/>
      </c>
      <c r="I189" s="5" t="str">
        <f>IF(Table2[[#This Row],[moving_time]]&lt;&gt;"",FLOOR((Table2[[#This Row],[moving_time]]-(60*60*Table2[[#This Row],[Appoggio_ore]]))/60,1),"")</f>
        <v/>
      </c>
      <c r="J189" s="5" t="str">
        <f>IF(Table2[[#This Row],[moving_time]]&lt;&gt;"",FLOOR(Table2[[#This Row],[moving_time]]/(60*60),1),"")</f>
        <v/>
      </c>
      <c r="K1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" t="str">
        <f>IF(AND(Table2[[#This Row],[Appoggio]]&lt;&gt;"",C199&lt;&gt;""),_xlfn.CONCAT("date",C199,"moving_time",C190,"distance",Table2[[#This Row],[Appoggio]],"elevation",C192,"type",C193),"")</f>
        <v/>
      </c>
      <c r="M189" t="str">
        <f>IF(Table2[[#This Row],[date_to_pivot]]&lt;&gt;"",C193,"")</f>
        <v/>
      </c>
      <c r="N189" t="str">
        <f>IF(Table2[[#This Row],[date_to_pivot]]&lt;&gt;"",Table2[[#This Row],[Appoggio]],"")</f>
        <v/>
      </c>
      <c r="O189" t="str">
        <f>IF(Table2[[#This Row],[date_to_pivot]]&lt;&gt;"",C192,"")</f>
        <v/>
      </c>
      <c r="P189" t="str">
        <f>IF(Table2[[#This Row],[date_to_pivot]]&lt;&gt;"",C190,"")</f>
        <v/>
      </c>
    </row>
    <row r="190" spans="2:16" x14ac:dyDescent="0.2">
      <c r="B190" t="s">
        <v>41</v>
      </c>
      <c r="C190" t="str" cm="1">
        <f t="array" ref="C1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0" t="str">
        <f>IF(ISNUMBER(SEARCH("start_date_local",Table2[[#This Row],[JSON]])),MID(Table2[[#This Row],[JSON]],SEARCH("start_date_local",Table2[[#This Row],[JSON]])+LEN("start_date_local")+4,10), "")</f>
        <v/>
      </c>
      <c r="E1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" s="5" t="str">
        <f>IF(Table2[[#This Row],[moving_time]]&lt;&gt;"",FLOOR((Table2[[#This Row],[moving_time]]-(60*60*Table2[[#This Row],[Appoggio_ore]]))-(60*Table2[[#This Row],[Appoggio_ minuti]]),1),"")</f>
        <v/>
      </c>
      <c r="I190" s="5" t="str">
        <f>IF(Table2[[#This Row],[moving_time]]&lt;&gt;"",FLOOR((Table2[[#This Row],[moving_time]]-(60*60*Table2[[#This Row],[Appoggio_ore]]))/60,1),"")</f>
        <v/>
      </c>
      <c r="J190" s="5" t="str">
        <f>IF(Table2[[#This Row],[moving_time]]&lt;&gt;"",FLOOR(Table2[[#This Row],[moving_time]]/(60*60),1),"")</f>
        <v/>
      </c>
      <c r="K1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" t="str">
        <f>IF(AND(Table2[[#This Row],[Appoggio]]&lt;&gt;"",C200&lt;&gt;""),_xlfn.CONCAT("date",C200,"moving_time",C191,"distance",Table2[[#This Row],[Appoggio]],"elevation",C193,"type",C194),"")</f>
        <v/>
      </c>
      <c r="M190" t="str">
        <f>IF(Table2[[#This Row],[date_to_pivot]]&lt;&gt;"",C194,"")</f>
        <v/>
      </c>
      <c r="N190" t="str">
        <f>IF(Table2[[#This Row],[date_to_pivot]]&lt;&gt;"",Table2[[#This Row],[Appoggio]],"")</f>
        <v/>
      </c>
      <c r="O190" t="str">
        <f>IF(Table2[[#This Row],[date_to_pivot]]&lt;&gt;"",C193,"")</f>
        <v/>
      </c>
      <c r="P190" t="str">
        <f>IF(Table2[[#This Row],[date_to_pivot]]&lt;&gt;"",C191,"")</f>
        <v/>
      </c>
    </row>
    <row r="191" spans="2:16" x14ac:dyDescent="0.2">
      <c r="B191" t="s">
        <v>42</v>
      </c>
      <c r="C191" t="str" cm="1">
        <f t="array" ref="C1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1" t="str">
        <f>IF(ISNUMBER(SEARCH("start_date_local",Table2[[#This Row],[JSON]])),MID(Table2[[#This Row],[JSON]],SEARCH("start_date_local",Table2[[#This Row],[JSON]])+LEN("start_date_local")+4,10), "")</f>
        <v/>
      </c>
      <c r="E1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" s="5" t="str">
        <f>IF(Table2[[#This Row],[moving_time]]&lt;&gt;"",FLOOR((Table2[[#This Row],[moving_time]]-(60*60*Table2[[#This Row],[Appoggio_ore]]))-(60*Table2[[#This Row],[Appoggio_ minuti]]),1),"")</f>
        <v/>
      </c>
      <c r="I191" s="5" t="str">
        <f>IF(Table2[[#This Row],[moving_time]]&lt;&gt;"",FLOOR((Table2[[#This Row],[moving_time]]-(60*60*Table2[[#This Row],[Appoggio_ore]]))/60,1),"")</f>
        <v/>
      </c>
      <c r="J191" s="5" t="str">
        <f>IF(Table2[[#This Row],[moving_time]]&lt;&gt;"",FLOOR(Table2[[#This Row],[moving_time]]/(60*60),1),"")</f>
        <v/>
      </c>
      <c r="K1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" t="str">
        <f>IF(AND(Table2[[#This Row],[Appoggio]]&lt;&gt;"",C201&lt;&gt;""),_xlfn.CONCAT("date",C201,"moving_time",C192,"distance",Table2[[#This Row],[Appoggio]],"elevation",C194,"type",C195),"")</f>
        <v/>
      </c>
      <c r="M191" t="str">
        <f>IF(Table2[[#This Row],[date_to_pivot]]&lt;&gt;"",C195,"")</f>
        <v/>
      </c>
      <c r="N191" t="str">
        <f>IF(Table2[[#This Row],[date_to_pivot]]&lt;&gt;"",Table2[[#This Row],[Appoggio]],"")</f>
        <v/>
      </c>
      <c r="O191" t="str">
        <f>IF(Table2[[#This Row],[date_to_pivot]]&lt;&gt;"",C194,"")</f>
        <v/>
      </c>
      <c r="P191" t="str">
        <f>IF(Table2[[#This Row],[date_to_pivot]]&lt;&gt;"",C192,"")</f>
        <v/>
      </c>
    </row>
    <row r="192" spans="2:16" x14ac:dyDescent="0.2">
      <c r="B192" t="s">
        <v>43</v>
      </c>
      <c r="C192" t="str" cm="1">
        <f t="array" ref="C1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2" t="str">
        <f>IF(ISNUMBER(SEARCH("start_date_local",Table2[[#This Row],[JSON]])),MID(Table2[[#This Row],[JSON]],SEARCH("start_date_local",Table2[[#This Row],[JSON]])+LEN("start_date_local")+4,10), "")</f>
        <v/>
      </c>
      <c r="E1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" s="5" t="str">
        <f>IF(Table2[[#This Row],[moving_time]]&lt;&gt;"",FLOOR((Table2[[#This Row],[moving_time]]-(60*60*Table2[[#This Row],[Appoggio_ore]]))-(60*Table2[[#This Row],[Appoggio_ minuti]]),1),"")</f>
        <v/>
      </c>
      <c r="I192" s="5" t="str">
        <f>IF(Table2[[#This Row],[moving_time]]&lt;&gt;"",FLOOR((Table2[[#This Row],[moving_time]]-(60*60*Table2[[#This Row],[Appoggio_ore]]))/60,1),"")</f>
        <v/>
      </c>
      <c r="J192" s="5" t="str">
        <f>IF(Table2[[#This Row],[moving_time]]&lt;&gt;"",FLOOR(Table2[[#This Row],[moving_time]]/(60*60),1),"")</f>
        <v/>
      </c>
      <c r="K1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" t="str">
        <f>IF(AND(Table2[[#This Row],[Appoggio]]&lt;&gt;"",C202&lt;&gt;""),_xlfn.CONCAT("date",C202,"moving_time",C193,"distance",Table2[[#This Row],[Appoggio]],"elevation",C195,"type",C196),"")</f>
        <v/>
      </c>
      <c r="M192" t="str">
        <f>IF(Table2[[#This Row],[date_to_pivot]]&lt;&gt;"",C196,"")</f>
        <v/>
      </c>
      <c r="N192" t="str">
        <f>IF(Table2[[#This Row],[date_to_pivot]]&lt;&gt;"",Table2[[#This Row],[Appoggio]],"")</f>
        <v/>
      </c>
      <c r="O192" t="str">
        <f>IF(Table2[[#This Row],[date_to_pivot]]&lt;&gt;"",C195,"")</f>
        <v/>
      </c>
      <c r="P192" t="str">
        <f>IF(Table2[[#This Row],[date_to_pivot]]&lt;&gt;"",C193,"")</f>
        <v/>
      </c>
    </row>
    <row r="193" spans="2:16" x14ac:dyDescent="0.2">
      <c r="B193" t="s">
        <v>44</v>
      </c>
      <c r="C193" t="str" cm="1">
        <f t="array" ref="C1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3" t="str">
        <f>IF(ISNUMBER(SEARCH("start_date_local",Table2[[#This Row],[JSON]])),MID(Table2[[#This Row],[JSON]],SEARCH("start_date_local",Table2[[#This Row],[JSON]])+LEN("start_date_local")+4,10), "")</f>
        <v/>
      </c>
      <c r="E1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" s="5" t="str">
        <f>IF(Table2[[#This Row],[moving_time]]&lt;&gt;"",FLOOR((Table2[[#This Row],[moving_time]]-(60*60*Table2[[#This Row],[Appoggio_ore]]))-(60*Table2[[#This Row],[Appoggio_ minuti]]),1),"")</f>
        <v/>
      </c>
      <c r="I193" s="5" t="str">
        <f>IF(Table2[[#This Row],[moving_time]]&lt;&gt;"",FLOOR((Table2[[#This Row],[moving_time]]-(60*60*Table2[[#This Row],[Appoggio_ore]]))/60,1),"")</f>
        <v/>
      </c>
      <c r="J193" s="5" t="str">
        <f>IF(Table2[[#This Row],[moving_time]]&lt;&gt;"",FLOOR(Table2[[#This Row],[moving_time]]/(60*60),1),"")</f>
        <v/>
      </c>
      <c r="K1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" t="str">
        <f>IF(AND(Table2[[#This Row],[Appoggio]]&lt;&gt;"",C203&lt;&gt;""),_xlfn.CONCAT("date",C203,"moving_time",C194,"distance",Table2[[#This Row],[Appoggio]],"elevation",C196,"type",C197),"")</f>
        <v/>
      </c>
      <c r="M193" t="str">
        <f>IF(Table2[[#This Row],[date_to_pivot]]&lt;&gt;"",C197,"")</f>
        <v/>
      </c>
      <c r="N193" t="str">
        <f>IF(Table2[[#This Row],[date_to_pivot]]&lt;&gt;"",Table2[[#This Row],[Appoggio]],"")</f>
        <v/>
      </c>
      <c r="O193" t="str">
        <f>IF(Table2[[#This Row],[date_to_pivot]]&lt;&gt;"",C196,"")</f>
        <v/>
      </c>
      <c r="P193" t="str">
        <f>IF(Table2[[#This Row],[date_to_pivot]]&lt;&gt;"",C194,"")</f>
        <v/>
      </c>
    </row>
    <row r="194" spans="2:16" x14ac:dyDescent="0.2">
      <c r="B194" t="s">
        <v>45</v>
      </c>
      <c r="C194" t="str" cm="1">
        <f t="array" ref="C1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4" t="str">
        <f>IF(ISNUMBER(SEARCH("start_date_local",Table2[[#This Row],[JSON]])),MID(Table2[[#This Row],[JSON]],SEARCH("start_date_local",Table2[[#This Row],[JSON]])+LEN("start_date_local")+4,10), "")</f>
        <v/>
      </c>
      <c r="E1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" s="5" t="str">
        <f>IF(Table2[[#This Row],[moving_time]]&lt;&gt;"",FLOOR((Table2[[#This Row],[moving_time]]-(60*60*Table2[[#This Row],[Appoggio_ore]]))-(60*Table2[[#This Row],[Appoggio_ minuti]]),1),"")</f>
        <v/>
      </c>
      <c r="I194" s="5" t="str">
        <f>IF(Table2[[#This Row],[moving_time]]&lt;&gt;"",FLOOR((Table2[[#This Row],[moving_time]]-(60*60*Table2[[#This Row],[Appoggio_ore]]))/60,1),"")</f>
        <v/>
      </c>
      <c r="J194" s="5" t="str">
        <f>IF(Table2[[#This Row],[moving_time]]&lt;&gt;"",FLOOR(Table2[[#This Row],[moving_time]]/(60*60),1),"")</f>
        <v/>
      </c>
      <c r="K1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" t="str">
        <f>IF(AND(Table2[[#This Row],[Appoggio]]&lt;&gt;"",C204&lt;&gt;""),_xlfn.CONCAT("date",C204,"moving_time",C195,"distance",Table2[[#This Row],[Appoggio]],"elevation",C197,"type",C198),"")</f>
        <v/>
      </c>
      <c r="M194" t="str">
        <f>IF(Table2[[#This Row],[date_to_pivot]]&lt;&gt;"",C198,"")</f>
        <v/>
      </c>
      <c r="N194" t="str">
        <f>IF(Table2[[#This Row],[date_to_pivot]]&lt;&gt;"",Table2[[#This Row],[Appoggio]],"")</f>
        <v/>
      </c>
      <c r="O194" t="str">
        <f>IF(Table2[[#This Row],[date_to_pivot]]&lt;&gt;"",C197,"")</f>
        <v/>
      </c>
      <c r="P194" t="str">
        <f>IF(Table2[[#This Row],[date_to_pivot]]&lt;&gt;"",C195,"")</f>
        <v/>
      </c>
    </row>
    <row r="195" spans="2:16" x14ac:dyDescent="0.2">
      <c r="B195" t="s">
        <v>114</v>
      </c>
      <c r="C195" t="str" cm="1">
        <f t="array" ref="C1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5" t="str">
        <f>IF(ISNUMBER(SEARCH("start_date_local",Table2[[#This Row],[JSON]])),MID(Table2[[#This Row],[JSON]],SEARCH("start_date_local",Table2[[#This Row],[JSON]])+LEN("start_date_local")+4,10), "")</f>
        <v/>
      </c>
      <c r="E1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" s="5" t="str">
        <f>IF(Table2[[#This Row],[moving_time]]&lt;&gt;"",FLOOR((Table2[[#This Row],[moving_time]]-(60*60*Table2[[#This Row],[Appoggio_ore]]))-(60*Table2[[#This Row],[Appoggio_ minuti]]),1),"")</f>
        <v/>
      </c>
      <c r="I195" s="5" t="str">
        <f>IF(Table2[[#This Row],[moving_time]]&lt;&gt;"",FLOOR((Table2[[#This Row],[moving_time]]-(60*60*Table2[[#This Row],[Appoggio_ore]]))/60,1),"")</f>
        <v/>
      </c>
      <c r="J195" s="5" t="str">
        <f>IF(Table2[[#This Row],[moving_time]]&lt;&gt;"",FLOOR(Table2[[#This Row],[moving_time]]/(60*60),1),"")</f>
        <v/>
      </c>
      <c r="K1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" t="str">
        <f>IF(AND(Table2[[#This Row],[Appoggio]]&lt;&gt;"",C205&lt;&gt;""),_xlfn.CONCAT("date",C205,"moving_time",C196,"distance",Table2[[#This Row],[Appoggio]],"elevation",C198,"type",C199),"")</f>
        <v/>
      </c>
      <c r="M195" t="str">
        <f>IF(Table2[[#This Row],[date_to_pivot]]&lt;&gt;"",C199,"")</f>
        <v/>
      </c>
      <c r="N195" t="str">
        <f>IF(Table2[[#This Row],[date_to_pivot]]&lt;&gt;"",Table2[[#This Row],[Appoggio]],"")</f>
        <v/>
      </c>
      <c r="O195" t="str">
        <f>IF(Table2[[#This Row],[date_to_pivot]]&lt;&gt;"",C198,"")</f>
        <v/>
      </c>
      <c r="P195" t="str">
        <f>IF(Table2[[#This Row],[date_to_pivot]]&lt;&gt;"",C196,"")</f>
        <v/>
      </c>
    </row>
    <row r="196" spans="2:16" x14ac:dyDescent="0.2">
      <c r="B196" t="s">
        <v>115</v>
      </c>
      <c r="C196" t="str" cm="1">
        <f t="array" ref="C1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6" t="str">
        <f>IF(ISNUMBER(SEARCH("start_date_local",Table2[[#This Row],[JSON]])),MID(Table2[[#This Row],[JSON]],SEARCH("start_date_local",Table2[[#This Row],[JSON]])+LEN("start_date_local")+4,10), "")</f>
        <v/>
      </c>
      <c r="E1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" s="5" t="str">
        <f>IF(Table2[[#This Row],[moving_time]]&lt;&gt;"",FLOOR((Table2[[#This Row],[moving_time]]-(60*60*Table2[[#This Row],[Appoggio_ore]]))-(60*Table2[[#This Row],[Appoggio_ minuti]]),1),"")</f>
        <v/>
      </c>
      <c r="I196" s="5" t="str">
        <f>IF(Table2[[#This Row],[moving_time]]&lt;&gt;"",FLOOR((Table2[[#This Row],[moving_time]]-(60*60*Table2[[#This Row],[Appoggio_ore]]))/60,1),"")</f>
        <v/>
      </c>
      <c r="J196" s="5" t="str">
        <f>IF(Table2[[#This Row],[moving_time]]&lt;&gt;"",FLOOR(Table2[[#This Row],[moving_time]]/(60*60),1),"")</f>
        <v/>
      </c>
      <c r="K1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" t="str">
        <f>IF(AND(Table2[[#This Row],[Appoggio]]&lt;&gt;"",C206&lt;&gt;""),_xlfn.CONCAT("date",C206,"moving_time",C197,"distance",Table2[[#This Row],[Appoggio]],"elevation",C199,"type",C200),"")</f>
        <v/>
      </c>
      <c r="M196" t="str">
        <f>IF(Table2[[#This Row],[date_to_pivot]]&lt;&gt;"",C200,"")</f>
        <v/>
      </c>
      <c r="N196" t="str">
        <f>IF(Table2[[#This Row],[date_to_pivot]]&lt;&gt;"",Table2[[#This Row],[Appoggio]],"")</f>
        <v/>
      </c>
      <c r="O196" t="str">
        <f>IF(Table2[[#This Row],[date_to_pivot]]&lt;&gt;"",C199,"")</f>
        <v/>
      </c>
      <c r="P196" t="str">
        <f>IF(Table2[[#This Row],[date_to_pivot]]&lt;&gt;"",C197,"")</f>
        <v/>
      </c>
    </row>
    <row r="197" spans="2:16" x14ac:dyDescent="0.2">
      <c r="B197" t="s">
        <v>116</v>
      </c>
      <c r="C197" t="str" cm="1">
        <f t="array" ref="C1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7" t="str">
        <f>IF(ISNUMBER(SEARCH("start_date_local",Table2[[#This Row],[JSON]])),MID(Table2[[#This Row],[JSON]],SEARCH("start_date_local",Table2[[#This Row],[JSON]])+LEN("start_date_local")+4,10), "")</f>
        <v/>
      </c>
      <c r="E1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" s="5" t="str">
        <f>IF(Table2[[#This Row],[moving_time]]&lt;&gt;"",FLOOR((Table2[[#This Row],[moving_time]]-(60*60*Table2[[#This Row],[Appoggio_ore]]))-(60*Table2[[#This Row],[Appoggio_ minuti]]),1),"")</f>
        <v/>
      </c>
      <c r="I197" s="5" t="str">
        <f>IF(Table2[[#This Row],[moving_time]]&lt;&gt;"",FLOOR((Table2[[#This Row],[moving_time]]-(60*60*Table2[[#This Row],[Appoggio_ore]]))/60,1),"")</f>
        <v/>
      </c>
      <c r="J197" s="5" t="str">
        <f>IF(Table2[[#This Row],[moving_time]]&lt;&gt;"",FLOOR(Table2[[#This Row],[moving_time]]/(60*60),1),"")</f>
        <v/>
      </c>
      <c r="K1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" t="str">
        <f>IF(AND(Table2[[#This Row],[Appoggio]]&lt;&gt;"",C207&lt;&gt;""),_xlfn.CONCAT("date",C207,"moving_time",C198,"distance",Table2[[#This Row],[Appoggio]],"elevation",C200,"type",C201),"")</f>
        <v/>
      </c>
      <c r="M197" t="str">
        <f>IF(Table2[[#This Row],[date_to_pivot]]&lt;&gt;"",C201,"")</f>
        <v/>
      </c>
      <c r="N197" t="str">
        <f>IF(Table2[[#This Row],[date_to_pivot]]&lt;&gt;"",Table2[[#This Row],[Appoggio]],"")</f>
        <v/>
      </c>
      <c r="O197" t="str">
        <f>IF(Table2[[#This Row],[date_to_pivot]]&lt;&gt;"",C200,"")</f>
        <v/>
      </c>
      <c r="P197" t="str">
        <f>IF(Table2[[#This Row],[date_to_pivot]]&lt;&gt;"",C198,"")</f>
        <v/>
      </c>
    </row>
    <row r="198" spans="2:16" x14ac:dyDescent="0.2">
      <c r="B198" t="s">
        <v>117</v>
      </c>
      <c r="C198" t="str" cm="1">
        <f t="array" ref="C1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8" t="str">
        <f>IF(ISNUMBER(SEARCH("start_date_local",Table2[[#This Row],[JSON]])),MID(Table2[[#This Row],[JSON]],SEARCH("start_date_local",Table2[[#This Row],[JSON]])+LEN("start_date_local")+4,10), "")</f>
        <v/>
      </c>
      <c r="E1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" s="5" t="str">
        <f>IF(Table2[[#This Row],[moving_time]]&lt;&gt;"",FLOOR((Table2[[#This Row],[moving_time]]-(60*60*Table2[[#This Row],[Appoggio_ore]]))-(60*Table2[[#This Row],[Appoggio_ minuti]]),1),"")</f>
        <v/>
      </c>
      <c r="I198" s="5" t="str">
        <f>IF(Table2[[#This Row],[moving_time]]&lt;&gt;"",FLOOR((Table2[[#This Row],[moving_time]]-(60*60*Table2[[#This Row],[Appoggio_ore]]))/60,1),"")</f>
        <v/>
      </c>
      <c r="J198" s="5" t="str">
        <f>IF(Table2[[#This Row],[moving_time]]&lt;&gt;"",FLOOR(Table2[[#This Row],[moving_time]]/(60*60),1),"")</f>
        <v/>
      </c>
      <c r="K1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" t="str">
        <f>IF(AND(Table2[[#This Row],[Appoggio]]&lt;&gt;"",C208&lt;&gt;""),_xlfn.CONCAT("date",C208,"moving_time",C199,"distance",Table2[[#This Row],[Appoggio]],"elevation",C201,"type",C202),"")</f>
        <v/>
      </c>
      <c r="M198" t="str">
        <f>IF(Table2[[#This Row],[date_to_pivot]]&lt;&gt;"",C202,"")</f>
        <v/>
      </c>
      <c r="N198" t="str">
        <f>IF(Table2[[#This Row],[date_to_pivot]]&lt;&gt;"",Table2[[#This Row],[Appoggio]],"")</f>
        <v/>
      </c>
      <c r="O198" t="str">
        <f>IF(Table2[[#This Row],[date_to_pivot]]&lt;&gt;"",C201,"")</f>
        <v/>
      </c>
      <c r="P198" t="str">
        <f>IF(Table2[[#This Row],[date_to_pivot]]&lt;&gt;"",C199,"")</f>
        <v/>
      </c>
    </row>
    <row r="199" spans="2:16" x14ac:dyDescent="0.2">
      <c r="B199" t="s">
        <v>118</v>
      </c>
      <c r="C199" t="str" cm="1">
        <f t="array" ref="C1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9" t="str">
        <f>IF(ISNUMBER(SEARCH("start_date_local",Table2[[#This Row],[JSON]])),MID(Table2[[#This Row],[JSON]],SEARCH("start_date_local",Table2[[#This Row],[JSON]])+LEN("start_date_local")+4,10), "")</f>
        <v/>
      </c>
      <c r="E1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" s="5" t="str">
        <f>IF(Table2[[#This Row],[moving_time]]&lt;&gt;"",FLOOR((Table2[[#This Row],[moving_time]]-(60*60*Table2[[#This Row],[Appoggio_ore]]))-(60*Table2[[#This Row],[Appoggio_ minuti]]),1),"")</f>
        <v/>
      </c>
      <c r="I199" s="5" t="str">
        <f>IF(Table2[[#This Row],[moving_time]]&lt;&gt;"",FLOOR((Table2[[#This Row],[moving_time]]-(60*60*Table2[[#This Row],[Appoggio_ore]]))/60,1),"")</f>
        <v/>
      </c>
      <c r="J199" s="5" t="str">
        <f>IF(Table2[[#This Row],[moving_time]]&lt;&gt;"",FLOOR(Table2[[#This Row],[moving_time]]/(60*60),1),"")</f>
        <v/>
      </c>
      <c r="K1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" t="str">
        <f>IF(AND(Table2[[#This Row],[Appoggio]]&lt;&gt;"",C209&lt;&gt;""),_xlfn.CONCAT("date",C209,"moving_time",C200,"distance",Table2[[#This Row],[Appoggio]],"elevation",C202,"type",C203),"")</f>
        <v/>
      </c>
      <c r="M199" t="str">
        <f>IF(Table2[[#This Row],[date_to_pivot]]&lt;&gt;"",C203,"")</f>
        <v/>
      </c>
      <c r="N199" t="str">
        <f>IF(Table2[[#This Row],[date_to_pivot]]&lt;&gt;"",Table2[[#This Row],[Appoggio]],"")</f>
        <v/>
      </c>
      <c r="O199" t="str">
        <f>IF(Table2[[#This Row],[date_to_pivot]]&lt;&gt;"",C202,"")</f>
        <v/>
      </c>
      <c r="P199" t="str">
        <f>IF(Table2[[#This Row],[date_to_pivot]]&lt;&gt;"",C200,"")</f>
        <v/>
      </c>
    </row>
    <row r="200" spans="2:16" x14ac:dyDescent="0.2">
      <c r="B200" t="s">
        <v>119</v>
      </c>
      <c r="C200" t="str" cm="1">
        <f t="array" ref="C2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0" t="str">
        <f>IF(ISNUMBER(SEARCH("start_date_local",Table2[[#This Row],[JSON]])),MID(Table2[[#This Row],[JSON]],SEARCH("start_date_local",Table2[[#This Row],[JSON]])+LEN("start_date_local")+4,10), "")</f>
        <v/>
      </c>
      <c r="E2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" s="5" t="str">
        <f>IF(Table2[[#This Row],[moving_time]]&lt;&gt;"",FLOOR((Table2[[#This Row],[moving_time]]-(60*60*Table2[[#This Row],[Appoggio_ore]]))-(60*Table2[[#This Row],[Appoggio_ minuti]]),1),"")</f>
        <v/>
      </c>
      <c r="I200" s="5" t="str">
        <f>IF(Table2[[#This Row],[moving_time]]&lt;&gt;"",FLOOR((Table2[[#This Row],[moving_time]]-(60*60*Table2[[#This Row],[Appoggio_ore]]))/60,1),"")</f>
        <v/>
      </c>
      <c r="J200" s="5" t="str">
        <f>IF(Table2[[#This Row],[moving_time]]&lt;&gt;"",FLOOR(Table2[[#This Row],[moving_time]]/(60*60),1),"")</f>
        <v/>
      </c>
      <c r="K2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" t="str">
        <f>IF(AND(Table2[[#This Row],[Appoggio]]&lt;&gt;"",C210&lt;&gt;""),_xlfn.CONCAT("date",C210,"moving_time",C201,"distance",Table2[[#This Row],[Appoggio]],"elevation",C203,"type",C204),"")</f>
        <v/>
      </c>
      <c r="M200" t="str">
        <f>IF(Table2[[#This Row],[date_to_pivot]]&lt;&gt;"",C204,"")</f>
        <v/>
      </c>
      <c r="N200" t="str">
        <f>IF(Table2[[#This Row],[date_to_pivot]]&lt;&gt;"",Table2[[#This Row],[Appoggio]],"")</f>
        <v/>
      </c>
      <c r="O200" t="str">
        <f>IF(Table2[[#This Row],[date_to_pivot]]&lt;&gt;"",C203,"")</f>
        <v/>
      </c>
      <c r="P200" t="str">
        <f>IF(Table2[[#This Row],[date_to_pivot]]&lt;&gt;"",C201,"")</f>
        <v/>
      </c>
    </row>
    <row r="201" spans="2:16" x14ac:dyDescent="0.2">
      <c r="B201" t="s">
        <v>120</v>
      </c>
      <c r="C201" t="str" cm="1">
        <f t="array" ref="C2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1" t="str">
        <f>IF(ISNUMBER(SEARCH("start_date_local",Table2[[#This Row],[JSON]])),MID(Table2[[#This Row],[JSON]],SEARCH("start_date_local",Table2[[#This Row],[JSON]])+LEN("start_date_local")+4,10), "")</f>
        <v/>
      </c>
      <c r="E2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" s="5" t="str">
        <f>IF(Table2[[#This Row],[moving_time]]&lt;&gt;"",FLOOR((Table2[[#This Row],[moving_time]]-(60*60*Table2[[#This Row],[Appoggio_ore]]))-(60*Table2[[#This Row],[Appoggio_ minuti]]),1),"")</f>
        <v/>
      </c>
      <c r="I201" s="5" t="str">
        <f>IF(Table2[[#This Row],[moving_time]]&lt;&gt;"",FLOOR((Table2[[#This Row],[moving_time]]-(60*60*Table2[[#This Row],[Appoggio_ore]]))/60,1),"")</f>
        <v/>
      </c>
      <c r="J201" s="5" t="str">
        <f>IF(Table2[[#This Row],[moving_time]]&lt;&gt;"",FLOOR(Table2[[#This Row],[moving_time]]/(60*60),1),"")</f>
        <v/>
      </c>
      <c r="K2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" t="str">
        <f>IF(AND(Table2[[#This Row],[Appoggio]]&lt;&gt;"",C211&lt;&gt;""),_xlfn.CONCAT("date",C211,"moving_time",C202,"distance",Table2[[#This Row],[Appoggio]],"elevation",C204,"type",C205),"")</f>
        <v/>
      </c>
      <c r="M201" t="str">
        <f>IF(Table2[[#This Row],[date_to_pivot]]&lt;&gt;"",C205,"")</f>
        <v/>
      </c>
      <c r="N201" t="str">
        <f>IF(Table2[[#This Row],[date_to_pivot]]&lt;&gt;"",Table2[[#This Row],[Appoggio]],"")</f>
        <v/>
      </c>
      <c r="O201" t="str">
        <f>IF(Table2[[#This Row],[date_to_pivot]]&lt;&gt;"",C204,"")</f>
        <v/>
      </c>
      <c r="P201" t="str">
        <f>IF(Table2[[#This Row],[date_to_pivot]]&lt;&gt;"",C202,"")</f>
        <v/>
      </c>
    </row>
    <row r="202" spans="2:16" x14ac:dyDescent="0.2">
      <c r="B202" t="s">
        <v>121</v>
      </c>
      <c r="C202" t="str" cm="1">
        <f t="array" ref="C2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2" t="str">
        <f>IF(ISNUMBER(SEARCH("start_date_local",Table2[[#This Row],[JSON]])),MID(Table2[[#This Row],[JSON]],SEARCH("start_date_local",Table2[[#This Row],[JSON]])+LEN("start_date_local")+4,10), "")</f>
        <v/>
      </c>
      <c r="E2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" s="5" t="str">
        <f>IF(Table2[[#This Row],[moving_time]]&lt;&gt;"",FLOOR((Table2[[#This Row],[moving_time]]-(60*60*Table2[[#This Row],[Appoggio_ore]]))-(60*Table2[[#This Row],[Appoggio_ minuti]]),1),"")</f>
        <v/>
      </c>
      <c r="I202" s="5" t="str">
        <f>IF(Table2[[#This Row],[moving_time]]&lt;&gt;"",FLOOR((Table2[[#This Row],[moving_time]]-(60*60*Table2[[#This Row],[Appoggio_ore]]))/60,1),"")</f>
        <v/>
      </c>
      <c r="J202" s="5" t="str">
        <f>IF(Table2[[#This Row],[moving_time]]&lt;&gt;"",FLOOR(Table2[[#This Row],[moving_time]]/(60*60),1),"")</f>
        <v/>
      </c>
      <c r="K2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" t="str">
        <f>IF(AND(Table2[[#This Row],[Appoggio]]&lt;&gt;"",C212&lt;&gt;""),_xlfn.CONCAT("date",C212,"moving_time",C203,"distance",Table2[[#This Row],[Appoggio]],"elevation",C205,"type",C206),"")</f>
        <v/>
      </c>
      <c r="M202" t="str">
        <f>IF(Table2[[#This Row],[date_to_pivot]]&lt;&gt;"",C206,"")</f>
        <v/>
      </c>
      <c r="N202" t="str">
        <f>IF(Table2[[#This Row],[date_to_pivot]]&lt;&gt;"",Table2[[#This Row],[Appoggio]],"")</f>
        <v/>
      </c>
      <c r="O202" t="str">
        <f>IF(Table2[[#This Row],[date_to_pivot]]&lt;&gt;"",C205,"")</f>
        <v/>
      </c>
      <c r="P202" t="str">
        <f>IF(Table2[[#This Row],[date_to_pivot]]&lt;&gt;"",C203,"")</f>
        <v/>
      </c>
    </row>
    <row r="203" spans="2:16" x14ac:dyDescent="0.2">
      <c r="B203" t="s">
        <v>54</v>
      </c>
      <c r="C203" t="str" cm="1">
        <f t="array" ref="C2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3" t="str">
        <f>IF(ISNUMBER(SEARCH("start_date_local",Table2[[#This Row],[JSON]])),MID(Table2[[#This Row],[JSON]],SEARCH("start_date_local",Table2[[#This Row],[JSON]])+LEN("start_date_local")+4,10), "")</f>
        <v/>
      </c>
      <c r="E2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" s="5" t="str">
        <f>IF(Table2[[#This Row],[moving_time]]&lt;&gt;"",FLOOR((Table2[[#This Row],[moving_time]]-(60*60*Table2[[#This Row],[Appoggio_ore]]))-(60*Table2[[#This Row],[Appoggio_ minuti]]),1),"")</f>
        <v/>
      </c>
      <c r="I203" s="5" t="str">
        <f>IF(Table2[[#This Row],[moving_time]]&lt;&gt;"",FLOOR((Table2[[#This Row],[moving_time]]-(60*60*Table2[[#This Row],[Appoggio_ore]]))/60,1),"")</f>
        <v/>
      </c>
      <c r="J203" s="5" t="str">
        <f>IF(Table2[[#This Row],[moving_time]]&lt;&gt;"",FLOOR(Table2[[#This Row],[moving_time]]/(60*60),1),"")</f>
        <v/>
      </c>
      <c r="K2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" t="str">
        <f>IF(AND(Table2[[#This Row],[Appoggio]]&lt;&gt;"",C213&lt;&gt;""),_xlfn.CONCAT("date",C213,"moving_time",C204,"distance",Table2[[#This Row],[Appoggio]],"elevation",C206,"type",C207),"")</f>
        <v/>
      </c>
      <c r="M203" t="str">
        <f>IF(Table2[[#This Row],[date_to_pivot]]&lt;&gt;"",C207,"")</f>
        <v/>
      </c>
      <c r="N203" t="str">
        <f>IF(Table2[[#This Row],[date_to_pivot]]&lt;&gt;"",Table2[[#This Row],[Appoggio]],"")</f>
        <v/>
      </c>
      <c r="O203" t="str">
        <f>IF(Table2[[#This Row],[date_to_pivot]]&lt;&gt;"",C206,"")</f>
        <v/>
      </c>
      <c r="P203" t="str">
        <f>IF(Table2[[#This Row],[date_to_pivot]]&lt;&gt;"",C204,"")</f>
        <v/>
      </c>
    </row>
    <row r="204" spans="2:16" x14ac:dyDescent="0.2">
      <c r="B204" t="s">
        <v>55</v>
      </c>
      <c r="C204" t="str" cm="1">
        <f t="array" ref="C2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4" t="str">
        <f>IF(ISNUMBER(SEARCH("start_date_local",Table2[[#This Row],[JSON]])),MID(Table2[[#This Row],[JSON]],SEARCH("start_date_local",Table2[[#This Row],[JSON]])+LEN("start_date_local")+4,10), "")</f>
        <v/>
      </c>
      <c r="E2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" s="5" t="str">
        <f>IF(Table2[[#This Row],[moving_time]]&lt;&gt;"",FLOOR((Table2[[#This Row],[moving_time]]-(60*60*Table2[[#This Row],[Appoggio_ore]]))-(60*Table2[[#This Row],[Appoggio_ minuti]]),1),"")</f>
        <v/>
      </c>
      <c r="I204" s="5" t="str">
        <f>IF(Table2[[#This Row],[moving_time]]&lt;&gt;"",FLOOR((Table2[[#This Row],[moving_time]]-(60*60*Table2[[#This Row],[Appoggio_ore]]))/60,1),"")</f>
        <v/>
      </c>
      <c r="J204" s="5" t="str">
        <f>IF(Table2[[#This Row],[moving_time]]&lt;&gt;"",FLOOR(Table2[[#This Row],[moving_time]]/(60*60),1),"")</f>
        <v/>
      </c>
      <c r="K2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" t="str">
        <f>IF(AND(Table2[[#This Row],[Appoggio]]&lt;&gt;"",C214&lt;&gt;""),_xlfn.CONCAT("date",C214,"moving_time",C205,"distance",Table2[[#This Row],[Appoggio]],"elevation",C207,"type",C208),"")</f>
        <v/>
      </c>
      <c r="M204" t="str">
        <f>IF(Table2[[#This Row],[date_to_pivot]]&lt;&gt;"",C208,"")</f>
        <v/>
      </c>
      <c r="N204" t="str">
        <f>IF(Table2[[#This Row],[date_to_pivot]]&lt;&gt;"",Table2[[#This Row],[Appoggio]],"")</f>
        <v/>
      </c>
      <c r="O204" t="str">
        <f>IF(Table2[[#This Row],[date_to_pivot]]&lt;&gt;"",C207,"")</f>
        <v/>
      </c>
      <c r="P204" t="str">
        <f>IF(Table2[[#This Row],[date_to_pivot]]&lt;&gt;"",C205,"")</f>
        <v/>
      </c>
    </row>
    <row r="205" spans="2:16" x14ac:dyDescent="0.2">
      <c r="B205" t="s">
        <v>122</v>
      </c>
      <c r="C205" t="str" cm="1">
        <f t="array" ref="C2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5" t="str">
        <f>IF(ISNUMBER(SEARCH("start_date_local",Table2[[#This Row],[JSON]])),MID(Table2[[#This Row],[JSON]],SEARCH("start_date_local",Table2[[#This Row],[JSON]])+LEN("start_date_local")+4,10), "")</f>
        <v/>
      </c>
      <c r="E2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" s="5" t="str">
        <f>IF(Table2[[#This Row],[moving_time]]&lt;&gt;"",FLOOR((Table2[[#This Row],[moving_time]]-(60*60*Table2[[#This Row],[Appoggio_ore]]))-(60*Table2[[#This Row],[Appoggio_ minuti]]),1),"")</f>
        <v/>
      </c>
      <c r="I205" s="5" t="str">
        <f>IF(Table2[[#This Row],[moving_time]]&lt;&gt;"",FLOOR((Table2[[#This Row],[moving_time]]-(60*60*Table2[[#This Row],[Appoggio_ore]]))/60,1),"")</f>
        <v/>
      </c>
      <c r="J205" s="5" t="str">
        <f>IF(Table2[[#This Row],[moving_time]]&lt;&gt;"",FLOOR(Table2[[#This Row],[moving_time]]/(60*60),1),"")</f>
        <v/>
      </c>
      <c r="K2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" t="str">
        <f>IF(AND(Table2[[#This Row],[Appoggio]]&lt;&gt;"",C215&lt;&gt;""),_xlfn.CONCAT("date",C215,"moving_time",C206,"distance",Table2[[#This Row],[Appoggio]],"elevation",C208,"type",C209),"")</f>
        <v/>
      </c>
      <c r="M205" t="str">
        <f>IF(Table2[[#This Row],[date_to_pivot]]&lt;&gt;"",C209,"")</f>
        <v/>
      </c>
      <c r="N205" t="str">
        <f>IF(Table2[[#This Row],[date_to_pivot]]&lt;&gt;"",Table2[[#This Row],[Appoggio]],"")</f>
        <v/>
      </c>
      <c r="O205" t="str">
        <f>IF(Table2[[#This Row],[date_to_pivot]]&lt;&gt;"",C208,"")</f>
        <v/>
      </c>
      <c r="P205" t="str">
        <f>IF(Table2[[#This Row],[date_to_pivot]]&lt;&gt;"",C206,"")</f>
        <v/>
      </c>
    </row>
    <row r="206" spans="2:16" x14ac:dyDescent="0.2">
      <c r="B206" t="s">
        <v>123</v>
      </c>
      <c r="C206" t="str" cm="1">
        <f t="array" ref="C2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6" t="str">
        <f>IF(ISNUMBER(SEARCH("start_date_local",Table2[[#This Row],[JSON]])),MID(Table2[[#This Row],[JSON]],SEARCH("start_date_local",Table2[[#This Row],[JSON]])+LEN("start_date_local")+4,10), "")</f>
        <v/>
      </c>
      <c r="E2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" s="5" t="str">
        <f>IF(Table2[[#This Row],[moving_time]]&lt;&gt;"",FLOOR((Table2[[#This Row],[moving_time]]-(60*60*Table2[[#This Row],[Appoggio_ore]]))-(60*Table2[[#This Row],[Appoggio_ minuti]]),1),"")</f>
        <v/>
      </c>
      <c r="I206" s="5" t="str">
        <f>IF(Table2[[#This Row],[moving_time]]&lt;&gt;"",FLOOR((Table2[[#This Row],[moving_time]]-(60*60*Table2[[#This Row],[Appoggio_ore]]))/60,1),"")</f>
        <v/>
      </c>
      <c r="J206" s="5" t="str">
        <f>IF(Table2[[#This Row],[moving_time]]&lt;&gt;"",FLOOR(Table2[[#This Row],[moving_time]]/(60*60),1),"")</f>
        <v/>
      </c>
      <c r="K2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" t="str">
        <f>IF(AND(Table2[[#This Row],[Appoggio]]&lt;&gt;"",C216&lt;&gt;""),_xlfn.CONCAT("date",C216,"moving_time",C207,"distance",Table2[[#This Row],[Appoggio]],"elevation",C209,"type",C210),"")</f>
        <v/>
      </c>
      <c r="M206" t="str">
        <f>IF(Table2[[#This Row],[date_to_pivot]]&lt;&gt;"",C210,"")</f>
        <v/>
      </c>
      <c r="N206" t="str">
        <f>IF(Table2[[#This Row],[date_to_pivot]]&lt;&gt;"",Table2[[#This Row],[Appoggio]],"")</f>
        <v/>
      </c>
      <c r="O206" t="str">
        <f>IF(Table2[[#This Row],[date_to_pivot]]&lt;&gt;"",C209,"")</f>
        <v/>
      </c>
      <c r="P206" t="str">
        <f>IF(Table2[[#This Row],[date_to_pivot]]&lt;&gt;"",C207,"")</f>
        <v/>
      </c>
    </row>
    <row r="207" spans="2:16" x14ac:dyDescent="0.2">
      <c r="B207" t="s">
        <v>58</v>
      </c>
      <c r="C207" t="str" cm="1">
        <f t="array" ref="C2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7" t="str">
        <f>IF(ISNUMBER(SEARCH("start_date_local",Table2[[#This Row],[JSON]])),MID(Table2[[#This Row],[JSON]],SEARCH("start_date_local",Table2[[#This Row],[JSON]])+LEN("start_date_local")+4,10), "")</f>
        <v/>
      </c>
      <c r="E2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" s="5" t="str">
        <f>IF(Table2[[#This Row],[moving_time]]&lt;&gt;"",FLOOR((Table2[[#This Row],[moving_time]]-(60*60*Table2[[#This Row],[Appoggio_ore]]))-(60*Table2[[#This Row],[Appoggio_ minuti]]),1),"")</f>
        <v/>
      </c>
      <c r="I207" s="5" t="str">
        <f>IF(Table2[[#This Row],[moving_time]]&lt;&gt;"",FLOOR((Table2[[#This Row],[moving_time]]-(60*60*Table2[[#This Row],[Appoggio_ore]]))/60,1),"")</f>
        <v/>
      </c>
      <c r="J207" s="5" t="str">
        <f>IF(Table2[[#This Row],[moving_time]]&lt;&gt;"",FLOOR(Table2[[#This Row],[moving_time]]/(60*60),1),"")</f>
        <v/>
      </c>
      <c r="K2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" t="str">
        <f>IF(AND(Table2[[#This Row],[Appoggio]]&lt;&gt;"",C217&lt;&gt;""),_xlfn.CONCAT("date",C217,"moving_time",C208,"distance",Table2[[#This Row],[Appoggio]],"elevation",C210,"type",C211),"")</f>
        <v/>
      </c>
      <c r="M207" t="str">
        <f>IF(Table2[[#This Row],[date_to_pivot]]&lt;&gt;"",C211,"")</f>
        <v/>
      </c>
      <c r="N207" t="str">
        <f>IF(Table2[[#This Row],[date_to_pivot]]&lt;&gt;"",Table2[[#This Row],[Appoggio]],"")</f>
        <v/>
      </c>
      <c r="O207" t="str">
        <f>IF(Table2[[#This Row],[date_to_pivot]]&lt;&gt;"",C210,"")</f>
        <v/>
      </c>
      <c r="P207" t="str">
        <f>IF(Table2[[#This Row],[date_to_pivot]]&lt;&gt;"",C208,"")</f>
        <v/>
      </c>
    </row>
    <row r="208" spans="2:16" x14ac:dyDescent="0.2">
      <c r="B208" t="s">
        <v>59</v>
      </c>
      <c r="C208" t="str" cm="1">
        <f t="array" ref="C2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8" t="str">
        <f>IF(ISNUMBER(SEARCH("start_date_local",Table2[[#This Row],[JSON]])),MID(Table2[[#This Row],[JSON]],SEARCH("start_date_local",Table2[[#This Row],[JSON]])+LEN("start_date_local")+4,10), "")</f>
        <v/>
      </c>
      <c r="E2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" s="5" t="str">
        <f>IF(Table2[[#This Row],[moving_time]]&lt;&gt;"",FLOOR((Table2[[#This Row],[moving_time]]-(60*60*Table2[[#This Row],[Appoggio_ore]]))-(60*Table2[[#This Row],[Appoggio_ minuti]]),1),"")</f>
        <v/>
      </c>
      <c r="I208" s="5" t="str">
        <f>IF(Table2[[#This Row],[moving_time]]&lt;&gt;"",FLOOR((Table2[[#This Row],[moving_time]]-(60*60*Table2[[#This Row],[Appoggio_ore]]))/60,1),"")</f>
        <v/>
      </c>
      <c r="J208" s="5" t="str">
        <f>IF(Table2[[#This Row],[moving_time]]&lt;&gt;"",FLOOR(Table2[[#This Row],[moving_time]]/(60*60),1),"")</f>
        <v/>
      </c>
      <c r="K2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" t="str">
        <f>IF(AND(Table2[[#This Row],[Appoggio]]&lt;&gt;"",C218&lt;&gt;""),_xlfn.CONCAT("date",C218,"moving_time",C209,"distance",Table2[[#This Row],[Appoggio]],"elevation",C211,"type",C212),"")</f>
        <v/>
      </c>
      <c r="M208" t="str">
        <f>IF(Table2[[#This Row],[date_to_pivot]]&lt;&gt;"",C212,"")</f>
        <v/>
      </c>
      <c r="N208" t="str">
        <f>IF(Table2[[#This Row],[date_to_pivot]]&lt;&gt;"",Table2[[#This Row],[Appoggio]],"")</f>
        <v/>
      </c>
      <c r="O208" t="str">
        <f>IF(Table2[[#This Row],[date_to_pivot]]&lt;&gt;"",C211,"")</f>
        <v/>
      </c>
      <c r="P208" t="str">
        <f>IF(Table2[[#This Row],[date_to_pivot]]&lt;&gt;"",C209,"")</f>
        <v/>
      </c>
    </row>
    <row r="209" spans="2:16" x14ac:dyDescent="0.2">
      <c r="B209" t="s">
        <v>124</v>
      </c>
      <c r="C209" t="str" cm="1">
        <f t="array" ref="C2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9" t="str">
        <f>IF(ISNUMBER(SEARCH("start_date_local",Table2[[#This Row],[JSON]])),MID(Table2[[#This Row],[JSON]],SEARCH("start_date_local",Table2[[#This Row],[JSON]])+LEN("start_date_local")+4,10), "")</f>
        <v/>
      </c>
      <c r="E2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" s="5" t="str">
        <f>IF(Table2[[#This Row],[moving_time]]&lt;&gt;"",FLOOR((Table2[[#This Row],[moving_time]]-(60*60*Table2[[#This Row],[Appoggio_ore]]))-(60*Table2[[#This Row],[Appoggio_ minuti]]),1),"")</f>
        <v/>
      </c>
      <c r="I209" s="5" t="str">
        <f>IF(Table2[[#This Row],[moving_time]]&lt;&gt;"",FLOOR((Table2[[#This Row],[moving_time]]-(60*60*Table2[[#This Row],[Appoggio_ore]]))/60,1),"")</f>
        <v/>
      </c>
      <c r="J209" s="5" t="str">
        <f>IF(Table2[[#This Row],[moving_time]]&lt;&gt;"",FLOOR(Table2[[#This Row],[moving_time]]/(60*60),1),"")</f>
        <v/>
      </c>
      <c r="K2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" t="str">
        <f>IF(AND(Table2[[#This Row],[Appoggio]]&lt;&gt;"",C219&lt;&gt;""),_xlfn.CONCAT("date",C219,"moving_time",C210,"distance",Table2[[#This Row],[Appoggio]],"elevation",C212,"type",C213),"")</f>
        <v/>
      </c>
      <c r="M209" t="str">
        <f>IF(Table2[[#This Row],[date_to_pivot]]&lt;&gt;"",C213,"")</f>
        <v/>
      </c>
      <c r="N209" t="str">
        <f>IF(Table2[[#This Row],[date_to_pivot]]&lt;&gt;"",Table2[[#This Row],[Appoggio]],"")</f>
        <v/>
      </c>
      <c r="O209" t="str">
        <f>IF(Table2[[#This Row],[date_to_pivot]]&lt;&gt;"",C212,"")</f>
        <v/>
      </c>
      <c r="P209" t="str">
        <f>IF(Table2[[#This Row],[date_to_pivot]]&lt;&gt;"",C210,"")</f>
        <v/>
      </c>
    </row>
    <row r="210" spans="2:16" x14ac:dyDescent="0.2">
      <c r="B210" t="s">
        <v>125</v>
      </c>
      <c r="C210" t="str" cm="1">
        <f t="array" ref="C2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0" t="str">
        <f>IF(ISNUMBER(SEARCH("start_date_local",Table2[[#This Row],[JSON]])),MID(Table2[[#This Row],[JSON]],SEARCH("start_date_local",Table2[[#This Row],[JSON]])+LEN("start_date_local")+4,10), "")</f>
        <v/>
      </c>
      <c r="E2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" s="5" t="str">
        <f>IF(Table2[[#This Row],[moving_time]]&lt;&gt;"",FLOOR((Table2[[#This Row],[moving_time]]-(60*60*Table2[[#This Row],[Appoggio_ore]]))-(60*Table2[[#This Row],[Appoggio_ minuti]]),1),"")</f>
        <v/>
      </c>
      <c r="I210" s="5" t="str">
        <f>IF(Table2[[#This Row],[moving_time]]&lt;&gt;"",FLOOR((Table2[[#This Row],[moving_time]]-(60*60*Table2[[#This Row],[Appoggio_ore]]))/60,1),"")</f>
        <v/>
      </c>
      <c r="J210" s="5" t="str">
        <f>IF(Table2[[#This Row],[moving_time]]&lt;&gt;"",FLOOR(Table2[[#This Row],[moving_time]]/(60*60),1),"")</f>
        <v/>
      </c>
      <c r="K2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" t="str">
        <f>IF(AND(Table2[[#This Row],[Appoggio]]&lt;&gt;"",C220&lt;&gt;""),_xlfn.CONCAT("date",C220,"moving_time",C211,"distance",Table2[[#This Row],[Appoggio]],"elevation",C213,"type",C214),"")</f>
        <v/>
      </c>
      <c r="M210" t="str">
        <f>IF(Table2[[#This Row],[date_to_pivot]]&lt;&gt;"",C214,"")</f>
        <v/>
      </c>
      <c r="N210" t="str">
        <f>IF(Table2[[#This Row],[date_to_pivot]]&lt;&gt;"",Table2[[#This Row],[Appoggio]],"")</f>
        <v/>
      </c>
      <c r="O210" t="str">
        <f>IF(Table2[[#This Row],[date_to_pivot]]&lt;&gt;"",C213,"")</f>
        <v/>
      </c>
      <c r="P210" t="str">
        <f>IF(Table2[[#This Row],[date_to_pivot]]&lt;&gt;"",C211,"")</f>
        <v/>
      </c>
    </row>
    <row r="211" spans="2:16" x14ac:dyDescent="0.2">
      <c r="B211" t="s">
        <v>126</v>
      </c>
      <c r="C211" t="str" cm="1">
        <f t="array" ref="C2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1" t="str">
        <f>IF(ISNUMBER(SEARCH("start_date_local",Table2[[#This Row],[JSON]])),MID(Table2[[#This Row],[JSON]],SEARCH("start_date_local",Table2[[#This Row],[JSON]])+LEN("start_date_local")+4,10), "")</f>
        <v/>
      </c>
      <c r="E2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" s="5" t="str">
        <f>IF(Table2[[#This Row],[moving_time]]&lt;&gt;"",FLOOR((Table2[[#This Row],[moving_time]]-(60*60*Table2[[#This Row],[Appoggio_ore]]))-(60*Table2[[#This Row],[Appoggio_ minuti]]),1),"")</f>
        <v/>
      </c>
      <c r="I211" s="5" t="str">
        <f>IF(Table2[[#This Row],[moving_time]]&lt;&gt;"",FLOOR((Table2[[#This Row],[moving_time]]-(60*60*Table2[[#This Row],[Appoggio_ore]]))/60,1),"")</f>
        <v/>
      </c>
      <c r="J211" s="5" t="str">
        <f>IF(Table2[[#This Row],[moving_time]]&lt;&gt;"",FLOOR(Table2[[#This Row],[moving_time]]/(60*60),1),"")</f>
        <v/>
      </c>
      <c r="K2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" t="str">
        <f>IF(AND(Table2[[#This Row],[Appoggio]]&lt;&gt;"",C221&lt;&gt;""),_xlfn.CONCAT("date",C221,"moving_time",C212,"distance",Table2[[#This Row],[Appoggio]],"elevation",C214,"type",C215),"")</f>
        <v/>
      </c>
      <c r="M211" t="str">
        <f>IF(Table2[[#This Row],[date_to_pivot]]&lt;&gt;"",C215,"")</f>
        <v/>
      </c>
      <c r="N211" t="str">
        <f>IF(Table2[[#This Row],[date_to_pivot]]&lt;&gt;"",Table2[[#This Row],[Appoggio]],"")</f>
        <v/>
      </c>
      <c r="O211" t="str">
        <f>IF(Table2[[#This Row],[date_to_pivot]]&lt;&gt;"",C214,"")</f>
        <v/>
      </c>
      <c r="P211" t="str">
        <f>IF(Table2[[#This Row],[date_to_pivot]]&lt;&gt;"",C212,"")</f>
        <v/>
      </c>
    </row>
    <row r="212" spans="2:16" x14ac:dyDescent="0.2">
      <c r="B212" t="s">
        <v>127</v>
      </c>
      <c r="C212" t="str" cm="1">
        <f t="array" ref="C2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2" t="str">
        <f>IF(ISNUMBER(SEARCH("start_date_local",Table2[[#This Row],[JSON]])),MID(Table2[[#This Row],[JSON]],SEARCH("start_date_local",Table2[[#This Row],[JSON]])+LEN("start_date_local")+4,10), "")</f>
        <v/>
      </c>
      <c r="E2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" s="5" t="str">
        <f>IF(Table2[[#This Row],[moving_time]]&lt;&gt;"",FLOOR((Table2[[#This Row],[moving_time]]-(60*60*Table2[[#This Row],[Appoggio_ore]]))-(60*Table2[[#This Row],[Appoggio_ minuti]]),1),"")</f>
        <v/>
      </c>
      <c r="I212" s="5" t="str">
        <f>IF(Table2[[#This Row],[moving_time]]&lt;&gt;"",FLOOR((Table2[[#This Row],[moving_time]]-(60*60*Table2[[#This Row],[Appoggio_ore]]))/60,1),"")</f>
        <v/>
      </c>
      <c r="J212" s="5" t="str">
        <f>IF(Table2[[#This Row],[moving_time]]&lt;&gt;"",FLOOR(Table2[[#This Row],[moving_time]]/(60*60),1),"")</f>
        <v/>
      </c>
      <c r="K2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" t="str">
        <f>IF(AND(Table2[[#This Row],[Appoggio]]&lt;&gt;"",C222&lt;&gt;""),_xlfn.CONCAT("date",C222,"moving_time",C213,"distance",Table2[[#This Row],[Appoggio]],"elevation",C215,"type",C216),"")</f>
        <v/>
      </c>
      <c r="M212" t="str">
        <f>IF(Table2[[#This Row],[date_to_pivot]]&lt;&gt;"",C216,"")</f>
        <v/>
      </c>
      <c r="N212" t="str">
        <f>IF(Table2[[#This Row],[date_to_pivot]]&lt;&gt;"",Table2[[#This Row],[Appoggio]],"")</f>
        <v/>
      </c>
      <c r="O212" t="str">
        <f>IF(Table2[[#This Row],[date_to_pivot]]&lt;&gt;"",C215,"")</f>
        <v/>
      </c>
      <c r="P212" t="str">
        <f>IF(Table2[[#This Row],[date_to_pivot]]&lt;&gt;"",C213,"")</f>
        <v/>
      </c>
    </row>
    <row r="213" spans="2:16" x14ac:dyDescent="0.2">
      <c r="B213" t="s">
        <v>96</v>
      </c>
      <c r="C213" t="str" cm="1">
        <f t="array" ref="C2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3" t="str">
        <f>IF(ISNUMBER(SEARCH("start_date_local",Table2[[#This Row],[JSON]])),MID(Table2[[#This Row],[JSON]],SEARCH("start_date_local",Table2[[#This Row],[JSON]])+LEN("start_date_local")+4,10), "")</f>
        <v/>
      </c>
      <c r="E2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" s="5" t="str">
        <f>IF(Table2[[#This Row],[moving_time]]&lt;&gt;"",FLOOR((Table2[[#This Row],[moving_time]]-(60*60*Table2[[#This Row],[Appoggio_ore]]))-(60*Table2[[#This Row],[Appoggio_ minuti]]),1),"")</f>
        <v/>
      </c>
      <c r="I213" s="5" t="str">
        <f>IF(Table2[[#This Row],[moving_time]]&lt;&gt;"",FLOOR((Table2[[#This Row],[moving_time]]-(60*60*Table2[[#This Row],[Appoggio_ore]]))/60,1),"")</f>
        <v/>
      </c>
      <c r="J213" s="5" t="str">
        <f>IF(Table2[[#This Row],[moving_time]]&lt;&gt;"",FLOOR(Table2[[#This Row],[moving_time]]/(60*60),1),"")</f>
        <v/>
      </c>
      <c r="K2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" t="str">
        <f>IF(AND(Table2[[#This Row],[Appoggio]]&lt;&gt;"",C223&lt;&gt;""),_xlfn.CONCAT("date",C223,"moving_time",C214,"distance",Table2[[#This Row],[Appoggio]],"elevation",C216,"type",C217),"")</f>
        <v/>
      </c>
      <c r="M213" t="str">
        <f>IF(Table2[[#This Row],[date_to_pivot]]&lt;&gt;"",C217,"")</f>
        <v/>
      </c>
      <c r="N213" t="str">
        <f>IF(Table2[[#This Row],[date_to_pivot]]&lt;&gt;"",Table2[[#This Row],[Appoggio]],"")</f>
        <v/>
      </c>
      <c r="O213" t="str">
        <f>IF(Table2[[#This Row],[date_to_pivot]]&lt;&gt;"",C216,"")</f>
        <v/>
      </c>
      <c r="P213" t="str">
        <f>IF(Table2[[#This Row],[date_to_pivot]]&lt;&gt;"",C214,"")</f>
        <v/>
      </c>
    </row>
    <row r="214" spans="2:16" x14ac:dyDescent="0.2">
      <c r="B214" t="s">
        <v>65</v>
      </c>
      <c r="C214" t="str" cm="1">
        <f t="array" ref="C2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4" t="str">
        <f>IF(ISNUMBER(SEARCH("start_date_local",Table2[[#This Row],[JSON]])),MID(Table2[[#This Row],[JSON]],SEARCH("start_date_local",Table2[[#This Row],[JSON]])+LEN("start_date_local")+4,10), "")</f>
        <v/>
      </c>
      <c r="E2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" s="5" t="str">
        <f>IF(Table2[[#This Row],[moving_time]]&lt;&gt;"",FLOOR((Table2[[#This Row],[moving_time]]-(60*60*Table2[[#This Row],[Appoggio_ore]]))-(60*Table2[[#This Row],[Appoggio_ minuti]]),1),"")</f>
        <v/>
      </c>
      <c r="I214" s="5" t="str">
        <f>IF(Table2[[#This Row],[moving_time]]&lt;&gt;"",FLOOR((Table2[[#This Row],[moving_time]]-(60*60*Table2[[#This Row],[Appoggio_ore]]))/60,1),"")</f>
        <v/>
      </c>
      <c r="J214" s="5" t="str">
        <f>IF(Table2[[#This Row],[moving_time]]&lt;&gt;"",FLOOR(Table2[[#This Row],[moving_time]]/(60*60),1),"")</f>
        <v/>
      </c>
      <c r="K2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" t="str">
        <f>IF(AND(Table2[[#This Row],[Appoggio]]&lt;&gt;"",C224&lt;&gt;""),_xlfn.CONCAT("date",C224,"moving_time",C215,"distance",Table2[[#This Row],[Appoggio]],"elevation",C217,"type",C218),"")</f>
        <v/>
      </c>
      <c r="M214" t="str">
        <f>IF(Table2[[#This Row],[date_to_pivot]]&lt;&gt;"",C218,"")</f>
        <v/>
      </c>
      <c r="N214" t="str">
        <f>IF(Table2[[#This Row],[date_to_pivot]]&lt;&gt;"",Table2[[#This Row],[Appoggio]],"")</f>
        <v/>
      </c>
      <c r="O214" t="str">
        <f>IF(Table2[[#This Row],[date_to_pivot]]&lt;&gt;"",C217,"")</f>
        <v/>
      </c>
      <c r="P214" t="str">
        <f>IF(Table2[[#This Row],[date_to_pivot]]&lt;&gt;"",C215,"")</f>
        <v/>
      </c>
    </row>
    <row r="215" spans="2:16" x14ac:dyDescent="0.2">
      <c r="B215" t="s">
        <v>128</v>
      </c>
      <c r="C215" t="str" cm="1">
        <f t="array" ref="C2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5" t="str">
        <f>IF(ISNUMBER(SEARCH("start_date_local",Table2[[#This Row],[JSON]])),MID(Table2[[#This Row],[JSON]],SEARCH("start_date_local",Table2[[#This Row],[JSON]])+LEN("start_date_local")+4,10), "")</f>
        <v/>
      </c>
      <c r="E2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5" s="5" t="str">
        <f>IF(Table2[[#This Row],[moving_time]]&lt;&gt;"",FLOOR((Table2[[#This Row],[moving_time]]-(60*60*Table2[[#This Row],[Appoggio_ore]]))-(60*Table2[[#This Row],[Appoggio_ minuti]]),1),"")</f>
        <v/>
      </c>
      <c r="I215" s="5" t="str">
        <f>IF(Table2[[#This Row],[moving_time]]&lt;&gt;"",FLOOR((Table2[[#This Row],[moving_time]]-(60*60*Table2[[#This Row],[Appoggio_ore]]))/60,1),"")</f>
        <v/>
      </c>
      <c r="J215" s="5" t="str">
        <f>IF(Table2[[#This Row],[moving_time]]&lt;&gt;"",FLOOR(Table2[[#This Row],[moving_time]]/(60*60),1),"")</f>
        <v/>
      </c>
      <c r="K2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5" t="str">
        <f>IF(AND(Table2[[#This Row],[Appoggio]]&lt;&gt;"",C225&lt;&gt;""),_xlfn.CONCAT("date",C225,"moving_time",C216,"distance",Table2[[#This Row],[Appoggio]],"elevation",C218,"type",C219),"")</f>
        <v/>
      </c>
      <c r="M215" t="str">
        <f>IF(Table2[[#This Row],[date_to_pivot]]&lt;&gt;"",C219,"")</f>
        <v/>
      </c>
      <c r="N215" t="str">
        <f>IF(Table2[[#This Row],[date_to_pivot]]&lt;&gt;"",Table2[[#This Row],[Appoggio]],"")</f>
        <v/>
      </c>
      <c r="O215" t="str">
        <f>IF(Table2[[#This Row],[date_to_pivot]]&lt;&gt;"",C218,"")</f>
        <v/>
      </c>
      <c r="P215" t="str">
        <f>IF(Table2[[#This Row],[date_to_pivot]]&lt;&gt;"",C216,"")</f>
        <v/>
      </c>
    </row>
    <row r="216" spans="2:16" x14ac:dyDescent="0.2">
      <c r="B216" t="s">
        <v>67</v>
      </c>
      <c r="C216" t="str" cm="1">
        <f t="array" ref="C2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6" t="str">
        <f>IF(ISNUMBER(SEARCH("start_date_local",Table2[[#This Row],[JSON]])),MID(Table2[[#This Row],[JSON]],SEARCH("start_date_local",Table2[[#This Row],[JSON]])+LEN("start_date_local")+4,10), "")</f>
        <v/>
      </c>
      <c r="E2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6" s="5" t="str">
        <f>IF(Table2[[#This Row],[moving_time]]&lt;&gt;"",FLOOR((Table2[[#This Row],[moving_time]]-(60*60*Table2[[#This Row],[Appoggio_ore]]))-(60*Table2[[#This Row],[Appoggio_ minuti]]),1),"")</f>
        <v/>
      </c>
      <c r="I216" s="5" t="str">
        <f>IF(Table2[[#This Row],[moving_time]]&lt;&gt;"",FLOOR((Table2[[#This Row],[moving_time]]-(60*60*Table2[[#This Row],[Appoggio_ore]]))/60,1),"")</f>
        <v/>
      </c>
      <c r="J216" s="5" t="str">
        <f>IF(Table2[[#This Row],[moving_time]]&lt;&gt;"",FLOOR(Table2[[#This Row],[moving_time]]/(60*60),1),"")</f>
        <v/>
      </c>
      <c r="K2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6" t="str">
        <f>IF(AND(Table2[[#This Row],[Appoggio]]&lt;&gt;"",C226&lt;&gt;""),_xlfn.CONCAT("date",C226,"moving_time",C217,"distance",Table2[[#This Row],[Appoggio]],"elevation",C219,"type",C220),"")</f>
        <v/>
      </c>
      <c r="M216" t="str">
        <f>IF(Table2[[#This Row],[date_to_pivot]]&lt;&gt;"",C220,"")</f>
        <v/>
      </c>
      <c r="N216" t="str">
        <f>IF(Table2[[#This Row],[date_to_pivot]]&lt;&gt;"",Table2[[#This Row],[Appoggio]],"")</f>
        <v/>
      </c>
      <c r="O216" t="str">
        <f>IF(Table2[[#This Row],[date_to_pivot]]&lt;&gt;"",C219,"")</f>
        <v/>
      </c>
      <c r="P216" t="str">
        <f>IF(Table2[[#This Row],[date_to_pivot]]&lt;&gt;"",C217,"")</f>
        <v/>
      </c>
    </row>
    <row r="217" spans="2:16" x14ac:dyDescent="0.2">
      <c r="B217" t="s">
        <v>1</v>
      </c>
      <c r="C217" t="str" cm="1">
        <f t="array" ref="C2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7" t="str">
        <f>IF(ISNUMBER(SEARCH("start_date_local",Table2[[#This Row],[JSON]])),MID(Table2[[#This Row],[JSON]],SEARCH("start_date_local",Table2[[#This Row],[JSON]])+LEN("start_date_local")+4,10), "")</f>
        <v/>
      </c>
      <c r="E2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7" s="5" t="str">
        <f>IF(Table2[[#This Row],[moving_time]]&lt;&gt;"",FLOOR((Table2[[#This Row],[moving_time]]-(60*60*Table2[[#This Row],[Appoggio_ore]]))-(60*Table2[[#This Row],[Appoggio_ minuti]]),1),"")</f>
        <v/>
      </c>
      <c r="I217" s="5" t="str">
        <f>IF(Table2[[#This Row],[moving_time]]&lt;&gt;"",FLOOR((Table2[[#This Row],[moving_time]]-(60*60*Table2[[#This Row],[Appoggio_ore]]))/60,1),"")</f>
        <v/>
      </c>
      <c r="J217" s="5" t="str">
        <f>IF(Table2[[#This Row],[moving_time]]&lt;&gt;"",FLOOR(Table2[[#This Row],[moving_time]]/(60*60),1),"")</f>
        <v/>
      </c>
      <c r="K2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7" t="str">
        <f>IF(AND(Table2[[#This Row],[Appoggio]]&lt;&gt;"",C227&lt;&gt;""),_xlfn.CONCAT("date",C227,"moving_time",C218,"distance",Table2[[#This Row],[Appoggio]],"elevation",C220,"type",C221),"")</f>
        <v/>
      </c>
      <c r="M217" t="str">
        <f>IF(Table2[[#This Row],[date_to_pivot]]&lt;&gt;"",C221,"")</f>
        <v/>
      </c>
      <c r="N217" t="str">
        <f>IF(Table2[[#This Row],[date_to_pivot]]&lt;&gt;"",Table2[[#This Row],[Appoggio]],"")</f>
        <v/>
      </c>
      <c r="O217" t="str">
        <f>IF(Table2[[#This Row],[date_to_pivot]]&lt;&gt;"",C220,"")</f>
        <v/>
      </c>
      <c r="P217" t="str">
        <f>IF(Table2[[#This Row],[date_to_pivot]]&lt;&gt;"",C218,"")</f>
        <v/>
      </c>
    </row>
    <row r="218" spans="2:16" x14ac:dyDescent="0.2">
      <c r="B218" t="s">
        <v>2</v>
      </c>
      <c r="C218" t="str" cm="1">
        <f t="array" ref="C2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8" t="str">
        <f>IF(ISNUMBER(SEARCH("start_date_local",Table2[[#This Row],[JSON]])),MID(Table2[[#This Row],[JSON]],SEARCH("start_date_local",Table2[[#This Row],[JSON]])+LEN("start_date_local")+4,10), "")</f>
        <v/>
      </c>
      <c r="E2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8" s="5" t="str">
        <f>IF(Table2[[#This Row],[moving_time]]&lt;&gt;"",FLOOR((Table2[[#This Row],[moving_time]]-(60*60*Table2[[#This Row],[Appoggio_ore]]))-(60*Table2[[#This Row],[Appoggio_ minuti]]),1),"")</f>
        <v/>
      </c>
      <c r="I218" s="5" t="str">
        <f>IF(Table2[[#This Row],[moving_time]]&lt;&gt;"",FLOOR((Table2[[#This Row],[moving_time]]-(60*60*Table2[[#This Row],[Appoggio_ore]]))/60,1),"")</f>
        <v/>
      </c>
      <c r="J218" s="5" t="str">
        <f>IF(Table2[[#This Row],[moving_time]]&lt;&gt;"",FLOOR(Table2[[#This Row],[moving_time]]/(60*60),1),"")</f>
        <v/>
      </c>
      <c r="K2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8" t="str">
        <f>IF(AND(Table2[[#This Row],[Appoggio]]&lt;&gt;"",C228&lt;&gt;""),_xlfn.CONCAT("date",C228,"moving_time",C219,"distance",Table2[[#This Row],[Appoggio]],"elevation",C221,"type",C222),"")</f>
        <v/>
      </c>
      <c r="M218" t="str">
        <f>IF(Table2[[#This Row],[date_to_pivot]]&lt;&gt;"",C222,"")</f>
        <v/>
      </c>
      <c r="N218" t="str">
        <f>IF(Table2[[#This Row],[date_to_pivot]]&lt;&gt;"",Table2[[#This Row],[Appoggio]],"")</f>
        <v/>
      </c>
      <c r="O218" t="str">
        <f>IF(Table2[[#This Row],[date_to_pivot]]&lt;&gt;"",C221,"")</f>
        <v/>
      </c>
      <c r="P218" t="str">
        <f>IF(Table2[[#This Row],[date_to_pivot]]&lt;&gt;"",C219,"")</f>
        <v/>
      </c>
    </row>
    <row r="219" spans="2:16" x14ac:dyDescent="0.2">
      <c r="B219" t="s">
        <v>3</v>
      </c>
      <c r="C219" t="str" cm="1">
        <f t="array" ref="C2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9" t="str">
        <f>IF(ISNUMBER(SEARCH("start_date_local",Table2[[#This Row],[JSON]])),MID(Table2[[#This Row],[JSON]],SEARCH("start_date_local",Table2[[#This Row],[JSON]])+LEN("start_date_local")+4,10), "")</f>
        <v/>
      </c>
      <c r="E2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9" s="5" t="str">
        <f>IF(Table2[[#This Row],[moving_time]]&lt;&gt;"",FLOOR((Table2[[#This Row],[moving_time]]-(60*60*Table2[[#This Row],[Appoggio_ore]]))-(60*Table2[[#This Row],[Appoggio_ minuti]]),1),"")</f>
        <v/>
      </c>
      <c r="I219" s="5" t="str">
        <f>IF(Table2[[#This Row],[moving_time]]&lt;&gt;"",FLOOR((Table2[[#This Row],[moving_time]]-(60*60*Table2[[#This Row],[Appoggio_ore]]))/60,1),"")</f>
        <v/>
      </c>
      <c r="J219" s="5" t="str">
        <f>IF(Table2[[#This Row],[moving_time]]&lt;&gt;"",FLOOR(Table2[[#This Row],[moving_time]]/(60*60),1),"")</f>
        <v/>
      </c>
      <c r="K2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9" t="str">
        <f>IF(AND(Table2[[#This Row],[Appoggio]]&lt;&gt;"",C229&lt;&gt;""),_xlfn.CONCAT("date",C229,"moving_time",C220,"distance",Table2[[#This Row],[Appoggio]],"elevation",C222,"type",C223),"")</f>
        <v/>
      </c>
      <c r="M219" t="str">
        <f>IF(Table2[[#This Row],[date_to_pivot]]&lt;&gt;"",C223,"")</f>
        <v/>
      </c>
      <c r="N219" t="str">
        <f>IF(Table2[[#This Row],[date_to_pivot]]&lt;&gt;"",Table2[[#This Row],[Appoggio]],"")</f>
        <v/>
      </c>
      <c r="O219" t="str">
        <f>IF(Table2[[#This Row],[date_to_pivot]]&lt;&gt;"",C222,"")</f>
        <v/>
      </c>
      <c r="P219" t="str">
        <f>IF(Table2[[#This Row],[date_to_pivot]]&lt;&gt;"",C220,"")</f>
        <v/>
      </c>
    </row>
    <row r="220" spans="2:16" x14ac:dyDescent="0.2">
      <c r="B220" t="s">
        <v>4</v>
      </c>
      <c r="C220" t="str" cm="1">
        <f t="array" ref="C2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20" t="str">
        <f>IF(ISNUMBER(SEARCH("start_date_local",Table2[[#This Row],[JSON]])),MID(Table2[[#This Row],[JSON]],SEARCH("start_date_local",Table2[[#This Row],[JSON]])+LEN("start_date_local")+4,10), "")</f>
        <v/>
      </c>
      <c r="E2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0" s="5" t="str">
        <f>IF(Table2[[#This Row],[moving_time]]&lt;&gt;"",FLOOR((Table2[[#This Row],[moving_time]]-(60*60*Table2[[#This Row],[Appoggio_ore]]))-(60*Table2[[#This Row],[Appoggio_ minuti]]),1),"")</f>
        <v/>
      </c>
      <c r="I220" s="5" t="str">
        <f>IF(Table2[[#This Row],[moving_time]]&lt;&gt;"",FLOOR((Table2[[#This Row],[moving_time]]-(60*60*Table2[[#This Row],[Appoggio_ore]]))/60,1),"")</f>
        <v/>
      </c>
      <c r="J220" s="5" t="str">
        <f>IF(Table2[[#This Row],[moving_time]]&lt;&gt;"",FLOOR(Table2[[#This Row],[moving_time]]/(60*60),1),"")</f>
        <v/>
      </c>
      <c r="K2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0" t="str">
        <f>IF(AND(Table2[[#This Row],[Appoggio]]&lt;&gt;"",C230&lt;&gt;""),_xlfn.CONCAT("date",C230,"moving_time",C221,"distance",Table2[[#This Row],[Appoggio]],"elevation",C223,"type",C224),"")</f>
        <v/>
      </c>
      <c r="M220" t="str">
        <f>IF(Table2[[#This Row],[date_to_pivot]]&lt;&gt;"",C224,"")</f>
        <v/>
      </c>
      <c r="N220" t="str">
        <f>IF(Table2[[#This Row],[date_to_pivot]]&lt;&gt;"",Table2[[#This Row],[Appoggio]],"")</f>
        <v/>
      </c>
      <c r="O220" t="str">
        <f>IF(Table2[[#This Row],[date_to_pivot]]&lt;&gt;"",C223,"")</f>
        <v/>
      </c>
      <c r="P220" t="str">
        <f>IF(Table2[[#This Row],[date_to_pivot]]&lt;&gt;"",C221,"")</f>
        <v/>
      </c>
    </row>
    <row r="221" spans="2:16" x14ac:dyDescent="0.2">
      <c r="B221" t="s">
        <v>5</v>
      </c>
      <c r="C221" t="str" cm="1">
        <f t="array" ref="C2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21" t="str">
        <f>IF(ISNUMBER(SEARCH("start_date_local",Table2[[#This Row],[JSON]])),MID(Table2[[#This Row],[JSON]],SEARCH("start_date_local",Table2[[#This Row],[JSON]])+LEN("start_date_local")+4,10), "")</f>
        <v/>
      </c>
      <c r="E2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1" s="5" t="str">
        <f>IF(Table2[[#This Row],[moving_time]]&lt;&gt;"",FLOOR((Table2[[#This Row],[moving_time]]-(60*60*Table2[[#This Row],[Appoggio_ore]]))-(60*Table2[[#This Row],[Appoggio_ minuti]]),1),"")</f>
        <v/>
      </c>
      <c r="I221" s="5" t="str">
        <f>IF(Table2[[#This Row],[moving_time]]&lt;&gt;"",FLOOR((Table2[[#This Row],[moving_time]]-(60*60*Table2[[#This Row],[Appoggio_ore]]))/60,1),"")</f>
        <v/>
      </c>
      <c r="J221" s="5" t="str">
        <f>IF(Table2[[#This Row],[moving_time]]&lt;&gt;"",FLOOR(Table2[[#This Row],[moving_time]]/(60*60),1),"")</f>
        <v/>
      </c>
      <c r="K2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1" t="str">
        <f>IF(AND(Table2[[#This Row],[Appoggio]]&lt;&gt;"",C231&lt;&gt;""),_xlfn.CONCAT("date",C231,"moving_time",C222,"distance",Table2[[#This Row],[Appoggio]],"elevation",C224,"type",C225),"")</f>
        <v/>
      </c>
      <c r="M221" t="str">
        <f>IF(Table2[[#This Row],[date_to_pivot]]&lt;&gt;"",C225,"")</f>
        <v/>
      </c>
      <c r="N221" t="str">
        <f>IF(Table2[[#This Row],[date_to_pivot]]&lt;&gt;"",Table2[[#This Row],[Appoggio]],"")</f>
        <v/>
      </c>
      <c r="O221" t="str">
        <f>IF(Table2[[#This Row],[date_to_pivot]]&lt;&gt;"",C224,"")</f>
        <v/>
      </c>
      <c r="P221" t="str">
        <f>IF(Table2[[#This Row],[date_to_pivot]]&lt;&gt;"",C222,"")</f>
        <v/>
      </c>
    </row>
    <row r="222" spans="2:16" x14ac:dyDescent="0.2">
      <c r="B222" t="s">
        <v>6</v>
      </c>
      <c r="C222" t="str" cm="1">
        <f t="array" ref="C2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22" t="str">
        <f>IF(ISNUMBER(SEARCH("start_date_local",Table2[[#This Row],[JSON]])),MID(Table2[[#This Row],[JSON]],SEARCH("start_date_local",Table2[[#This Row],[JSON]])+LEN("start_date_local")+4,10), "")</f>
        <v/>
      </c>
      <c r="E2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2" s="5" t="str">
        <f>IF(Table2[[#This Row],[moving_time]]&lt;&gt;"",FLOOR((Table2[[#This Row],[moving_time]]-(60*60*Table2[[#This Row],[Appoggio_ore]]))-(60*Table2[[#This Row],[Appoggio_ minuti]]),1),"")</f>
        <v/>
      </c>
      <c r="I222" s="5" t="str">
        <f>IF(Table2[[#This Row],[moving_time]]&lt;&gt;"",FLOOR((Table2[[#This Row],[moving_time]]-(60*60*Table2[[#This Row],[Appoggio_ore]]))/60,1),"")</f>
        <v/>
      </c>
      <c r="J222" s="5" t="str">
        <f>IF(Table2[[#This Row],[moving_time]]&lt;&gt;"",FLOOR(Table2[[#This Row],[moving_time]]/(60*60),1),"")</f>
        <v/>
      </c>
      <c r="K2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2" t="str">
        <f>IF(AND(Table2[[#This Row],[Appoggio]]&lt;&gt;"",C232&lt;&gt;""),_xlfn.CONCAT("date",C232,"moving_time",C223,"distance",Table2[[#This Row],[Appoggio]],"elevation",C225,"type",C226),"")</f>
        <v/>
      </c>
      <c r="M222" t="str">
        <f>IF(Table2[[#This Row],[date_to_pivot]]&lt;&gt;"",C226,"")</f>
        <v/>
      </c>
      <c r="N222" t="str">
        <f>IF(Table2[[#This Row],[date_to_pivot]]&lt;&gt;"",Table2[[#This Row],[Appoggio]],"")</f>
        <v/>
      </c>
      <c r="O222" t="str">
        <f>IF(Table2[[#This Row],[date_to_pivot]]&lt;&gt;"",C225,"")</f>
        <v/>
      </c>
      <c r="P222" t="str">
        <f>IF(Table2[[#This Row],[date_to_pivot]]&lt;&gt;"",C223,"")</f>
        <v/>
      </c>
    </row>
    <row r="223" spans="2:16" x14ac:dyDescent="0.2">
      <c r="B223" t="s">
        <v>129</v>
      </c>
      <c r="C223" t="str" cm="1">
        <f t="array" ref="C2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23" t="str">
        <f>IF(ISNUMBER(SEARCH("start_date_local",Table2[[#This Row],[JSON]])),MID(Table2[[#This Row],[JSON]],SEARCH("start_date_local",Table2[[#This Row],[JSON]])+LEN("start_date_local")+4,10), "")</f>
        <v/>
      </c>
      <c r="E2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3" s="5" t="str">
        <f>IF(Table2[[#This Row],[moving_time]]&lt;&gt;"",FLOOR((Table2[[#This Row],[moving_time]]-(60*60*Table2[[#This Row],[Appoggio_ore]]))-(60*Table2[[#This Row],[Appoggio_ minuti]]),1),"")</f>
        <v/>
      </c>
      <c r="I223" s="5" t="str">
        <f>IF(Table2[[#This Row],[moving_time]]&lt;&gt;"",FLOOR((Table2[[#This Row],[moving_time]]-(60*60*Table2[[#This Row],[Appoggio_ore]]))/60,1),"")</f>
        <v/>
      </c>
      <c r="J223" s="5" t="str">
        <f>IF(Table2[[#This Row],[moving_time]]&lt;&gt;"",FLOOR(Table2[[#This Row],[moving_time]]/(60*60),1),"")</f>
        <v/>
      </c>
      <c r="K2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3" t="str">
        <f>IF(AND(Table2[[#This Row],[Appoggio]]&lt;&gt;"",C233&lt;&gt;""),_xlfn.CONCAT("date",C233,"moving_time",C224,"distance",Table2[[#This Row],[Appoggio]],"elevation",C226,"type",C227),"")</f>
        <v/>
      </c>
      <c r="M223" t="str">
        <f>IF(Table2[[#This Row],[date_to_pivot]]&lt;&gt;"",C227,"")</f>
        <v/>
      </c>
      <c r="N223" t="str">
        <f>IF(Table2[[#This Row],[date_to_pivot]]&lt;&gt;"",Table2[[#This Row],[Appoggio]],"")</f>
        <v/>
      </c>
      <c r="O223" t="str">
        <f>IF(Table2[[#This Row],[date_to_pivot]]&lt;&gt;"",C226,"")</f>
        <v/>
      </c>
      <c r="P223" t="str">
        <f>IF(Table2[[#This Row],[date_to_pivot]]&lt;&gt;"",C224,"")</f>
        <v/>
      </c>
    </row>
    <row r="224" spans="2:16" x14ac:dyDescent="0.2">
      <c r="B224" t="s">
        <v>130</v>
      </c>
      <c r="C224" t="str" cm="1">
        <f t="array" ref="C2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83069.3</v>
      </c>
      <c r="D224" t="str">
        <f>IF(ISNUMBER(SEARCH("start_date_local",Table2[[#This Row],[JSON]])),MID(Table2[[#This Row],[JSON]],SEARCH("start_date_local",Table2[[#This Row],[JSON]])+LEN("start_date_local")+4,10), "")</f>
        <v/>
      </c>
      <c r="E2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83069.3</v>
      </c>
      <c r="G2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4" s="5" t="str">
        <f>IF(Table2[[#This Row],[moving_time]]&lt;&gt;"",FLOOR((Table2[[#This Row],[moving_time]]-(60*60*Table2[[#This Row],[Appoggio_ore]]))-(60*Table2[[#This Row],[Appoggio_ minuti]]),1),"")</f>
        <v/>
      </c>
      <c r="I224" s="5" t="str">
        <f>IF(Table2[[#This Row],[moving_time]]&lt;&gt;"",FLOOR((Table2[[#This Row],[moving_time]]-(60*60*Table2[[#This Row],[Appoggio_ore]]))/60,1),"")</f>
        <v/>
      </c>
      <c r="J224" s="5" t="str">
        <f>IF(Table2[[#This Row],[moving_time]]&lt;&gt;"",FLOOR(Table2[[#This Row],[moving_time]]/(60*60),1),"")</f>
        <v/>
      </c>
      <c r="K2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4" t="str">
        <f>IF(AND(Table2[[#This Row],[Appoggio]]&lt;&gt;"",C234&lt;&gt;""),_xlfn.CONCAT("date",C234,"moving_time",C225,"distance",Table2[[#This Row],[Appoggio]],"elevation",C227,"type",C228),"")</f>
        <v>date2020-06-14moving_time04:20:24distance83069.3elevation1886.0typeRide</v>
      </c>
      <c r="M224" t="str">
        <f>IF(Table2[[#This Row],[date_to_pivot]]&lt;&gt;"",C228,"")</f>
        <v>Ride</v>
      </c>
      <c r="N224" t="str">
        <f>IF(Table2[[#This Row],[date_to_pivot]]&lt;&gt;"",Table2[[#This Row],[Appoggio]],"")</f>
        <v>83069.3</v>
      </c>
      <c r="O224" t="str">
        <f>IF(Table2[[#This Row],[date_to_pivot]]&lt;&gt;"",C227,"")</f>
        <v>1886.0</v>
      </c>
      <c r="P224" t="str">
        <f>IF(Table2[[#This Row],[date_to_pivot]]&lt;&gt;"",C225,"")</f>
        <v>04:20:24</v>
      </c>
    </row>
    <row r="225" spans="2:16" x14ac:dyDescent="0.2">
      <c r="B225" t="s">
        <v>131</v>
      </c>
      <c r="C225" t="str" cm="1">
        <f t="array" ref="C2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04:20:24</v>
      </c>
      <c r="D225" t="str">
        <f>IF(ISNUMBER(SEARCH("start_date_local",Table2[[#This Row],[JSON]])),MID(Table2[[#This Row],[JSON]],SEARCH("start_date_local",Table2[[#This Row],[JSON]])+LEN("start_date_local")+4,10), "")</f>
        <v/>
      </c>
      <c r="E2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15624</v>
      </c>
      <c r="H225" s="5">
        <f>IF(Table2[[#This Row],[moving_time]]&lt;&gt;"",FLOOR((Table2[[#This Row],[moving_time]]-(60*60*Table2[[#This Row],[Appoggio_ore]]))-(60*Table2[[#This Row],[Appoggio_ minuti]]),1),"")</f>
        <v>24</v>
      </c>
      <c r="I225" s="5">
        <f>IF(Table2[[#This Row],[moving_time]]&lt;&gt;"",FLOOR((Table2[[#This Row],[moving_time]]-(60*60*Table2[[#This Row],[Appoggio_ore]]))/60,1),"")</f>
        <v>20</v>
      </c>
      <c r="J225" s="5">
        <f>IF(Table2[[#This Row],[moving_time]]&lt;&gt;"",FLOOR(Table2[[#This Row],[moving_time]]/(60*60),1),"")</f>
        <v>4</v>
      </c>
      <c r="K2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5" t="str">
        <f>IF(AND(Table2[[#This Row],[Appoggio]]&lt;&gt;"",C235&lt;&gt;""),_xlfn.CONCAT("date",C235,"moving_time",C226,"distance",Table2[[#This Row],[Appoggio]],"elevation",C228,"type",C229),"")</f>
        <v/>
      </c>
      <c r="M225" t="str">
        <f>IF(Table2[[#This Row],[date_to_pivot]]&lt;&gt;"",C229,"")</f>
        <v/>
      </c>
      <c r="N225" t="str">
        <f>IF(Table2[[#This Row],[date_to_pivot]]&lt;&gt;"",Table2[[#This Row],[Appoggio]],"")</f>
        <v/>
      </c>
      <c r="O225" t="str">
        <f>IF(Table2[[#This Row],[date_to_pivot]]&lt;&gt;"",C228,"")</f>
        <v/>
      </c>
      <c r="P225" t="str">
        <f>IF(Table2[[#This Row],[date_to_pivot]]&lt;&gt;"",C226,"")</f>
        <v/>
      </c>
    </row>
    <row r="226" spans="2:16" x14ac:dyDescent="0.2">
      <c r="B226" t="s">
        <v>132</v>
      </c>
      <c r="C226" t="str" cm="1">
        <f t="array" ref="C2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26" t="str">
        <f>IF(ISNUMBER(SEARCH("start_date_local",Table2[[#This Row],[JSON]])),MID(Table2[[#This Row],[JSON]],SEARCH("start_date_local",Table2[[#This Row],[JSON]])+LEN("start_date_local")+4,10), "")</f>
        <v/>
      </c>
      <c r="E2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6" s="5" t="str">
        <f>IF(Table2[[#This Row],[moving_time]]&lt;&gt;"",FLOOR((Table2[[#This Row],[moving_time]]-(60*60*Table2[[#This Row],[Appoggio_ore]]))-(60*Table2[[#This Row],[Appoggio_ minuti]]),1),"")</f>
        <v/>
      </c>
      <c r="I226" s="5" t="str">
        <f>IF(Table2[[#This Row],[moving_time]]&lt;&gt;"",FLOOR((Table2[[#This Row],[moving_time]]-(60*60*Table2[[#This Row],[Appoggio_ore]]))/60,1),"")</f>
        <v/>
      </c>
      <c r="J226" s="5" t="str">
        <f>IF(Table2[[#This Row],[moving_time]]&lt;&gt;"",FLOOR(Table2[[#This Row],[moving_time]]/(60*60),1),"")</f>
        <v/>
      </c>
      <c r="K2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6" t="str">
        <f>IF(AND(Table2[[#This Row],[Appoggio]]&lt;&gt;"",C236&lt;&gt;""),_xlfn.CONCAT("date",C236,"moving_time",C227,"distance",Table2[[#This Row],[Appoggio]],"elevation",C229,"type",C230),"")</f>
        <v/>
      </c>
      <c r="M226" t="str">
        <f>IF(Table2[[#This Row],[date_to_pivot]]&lt;&gt;"",C230,"")</f>
        <v/>
      </c>
      <c r="N226" t="str">
        <f>IF(Table2[[#This Row],[date_to_pivot]]&lt;&gt;"",Table2[[#This Row],[Appoggio]],"")</f>
        <v/>
      </c>
      <c r="O226" t="str">
        <f>IF(Table2[[#This Row],[date_to_pivot]]&lt;&gt;"",C229,"")</f>
        <v/>
      </c>
      <c r="P226" t="str">
        <f>IF(Table2[[#This Row],[date_to_pivot]]&lt;&gt;"",C227,"")</f>
        <v/>
      </c>
    </row>
    <row r="227" spans="2:16" x14ac:dyDescent="0.2">
      <c r="B227" t="s">
        <v>133</v>
      </c>
      <c r="C227" t="str" cm="1">
        <f t="array" ref="C2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1886.0</v>
      </c>
      <c r="D227" t="str">
        <f>IF(ISNUMBER(SEARCH("start_date_local",Table2[[#This Row],[JSON]])),MID(Table2[[#This Row],[JSON]],SEARCH("start_date_local",Table2[[#This Row],[JSON]])+LEN("start_date_local")+4,10), "")</f>
        <v/>
      </c>
      <c r="E2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7" s="5" t="str">
        <f>IF(Table2[[#This Row],[moving_time]]&lt;&gt;"",FLOOR((Table2[[#This Row],[moving_time]]-(60*60*Table2[[#This Row],[Appoggio_ore]]))-(60*Table2[[#This Row],[Appoggio_ minuti]]),1),"")</f>
        <v/>
      </c>
      <c r="I227" s="5" t="str">
        <f>IF(Table2[[#This Row],[moving_time]]&lt;&gt;"",FLOOR((Table2[[#This Row],[moving_time]]-(60*60*Table2[[#This Row],[Appoggio_ore]]))/60,1),"")</f>
        <v/>
      </c>
      <c r="J227" s="5" t="str">
        <f>IF(Table2[[#This Row],[moving_time]]&lt;&gt;"",FLOOR(Table2[[#This Row],[moving_time]]/(60*60),1),"")</f>
        <v/>
      </c>
      <c r="K2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1886.0</v>
      </c>
      <c r="L227" t="str">
        <f>IF(AND(Table2[[#This Row],[Appoggio]]&lt;&gt;"",C237&lt;&gt;""),_xlfn.CONCAT("date",C237,"moving_time",C228,"distance",Table2[[#This Row],[Appoggio]],"elevation",C230,"type",C231),"")</f>
        <v/>
      </c>
      <c r="M227" t="str">
        <f>IF(Table2[[#This Row],[date_to_pivot]]&lt;&gt;"",C231,"")</f>
        <v/>
      </c>
      <c r="N227" t="str">
        <f>IF(Table2[[#This Row],[date_to_pivot]]&lt;&gt;"",Table2[[#This Row],[Appoggio]],"")</f>
        <v/>
      </c>
      <c r="O227" t="str">
        <f>IF(Table2[[#This Row],[date_to_pivot]]&lt;&gt;"",C230,"")</f>
        <v/>
      </c>
      <c r="P227" t="str">
        <f>IF(Table2[[#This Row],[date_to_pivot]]&lt;&gt;"",C228,"")</f>
        <v/>
      </c>
    </row>
    <row r="228" spans="2:16" x14ac:dyDescent="0.2">
      <c r="B228" t="s">
        <v>12</v>
      </c>
      <c r="C228" t="str" cm="1">
        <f t="array" ref="C2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228" t="str">
        <f>IF(ISNUMBER(SEARCH("start_date_local",Table2[[#This Row],[JSON]])),MID(Table2[[#This Row],[JSON]],SEARCH("start_date_local",Table2[[#This Row],[JSON]])+LEN("start_date_local")+4,10), "")</f>
        <v/>
      </c>
      <c r="E2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2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8" s="5" t="str">
        <f>IF(Table2[[#This Row],[moving_time]]&lt;&gt;"",FLOOR((Table2[[#This Row],[moving_time]]-(60*60*Table2[[#This Row],[Appoggio_ore]]))-(60*Table2[[#This Row],[Appoggio_ minuti]]),1),"")</f>
        <v/>
      </c>
      <c r="I228" s="5" t="str">
        <f>IF(Table2[[#This Row],[moving_time]]&lt;&gt;"",FLOOR((Table2[[#This Row],[moving_time]]-(60*60*Table2[[#This Row],[Appoggio_ore]]))/60,1),"")</f>
        <v/>
      </c>
      <c r="J228" s="5" t="str">
        <f>IF(Table2[[#This Row],[moving_time]]&lt;&gt;"",FLOOR(Table2[[#This Row],[moving_time]]/(60*60),1),"")</f>
        <v/>
      </c>
      <c r="K2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8" t="str">
        <f>IF(AND(Table2[[#This Row],[Appoggio]]&lt;&gt;"",C238&lt;&gt;""),_xlfn.CONCAT("date",C238,"moving_time",C229,"distance",Table2[[#This Row],[Appoggio]],"elevation",C231,"type",C232),"")</f>
        <v/>
      </c>
      <c r="M228" t="str">
        <f>IF(Table2[[#This Row],[date_to_pivot]]&lt;&gt;"",C232,"")</f>
        <v/>
      </c>
      <c r="N228" t="str">
        <f>IF(Table2[[#This Row],[date_to_pivot]]&lt;&gt;"",Table2[[#This Row],[Appoggio]],"")</f>
        <v/>
      </c>
      <c r="O228" t="str">
        <f>IF(Table2[[#This Row],[date_to_pivot]]&lt;&gt;"",C231,"")</f>
        <v/>
      </c>
      <c r="P228" t="str">
        <f>IF(Table2[[#This Row],[date_to_pivot]]&lt;&gt;"",C229,"")</f>
        <v/>
      </c>
    </row>
    <row r="229" spans="2:16" x14ac:dyDescent="0.2">
      <c r="B229" t="s">
        <v>13</v>
      </c>
      <c r="C229" t="str" cm="1">
        <f t="array" ref="C2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29" t="str">
        <f>IF(ISNUMBER(SEARCH("start_date_local",Table2[[#This Row],[JSON]])),MID(Table2[[#This Row],[JSON]],SEARCH("start_date_local",Table2[[#This Row],[JSON]])+LEN("start_date_local")+4,10), "")</f>
        <v/>
      </c>
      <c r="E2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29" s="5" t="str">
        <f>IF(Table2[[#This Row],[moving_time]]&lt;&gt;"",FLOOR((Table2[[#This Row],[moving_time]]-(60*60*Table2[[#This Row],[Appoggio_ore]]))-(60*Table2[[#This Row],[Appoggio_ minuti]]),1),"")</f>
        <v/>
      </c>
      <c r="I229" s="5" t="str">
        <f>IF(Table2[[#This Row],[moving_time]]&lt;&gt;"",FLOOR((Table2[[#This Row],[moving_time]]-(60*60*Table2[[#This Row],[Appoggio_ore]]))/60,1),"")</f>
        <v/>
      </c>
      <c r="J229" s="5" t="str">
        <f>IF(Table2[[#This Row],[moving_time]]&lt;&gt;"",FLOOR(Table2[[#This Row],[moving_time]]/(60*60),1),"")</f>
        <v/>
      </c>
      <c r="K2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29" t="str">
        <f>IF(AND(Table2[[#This Row],[Appoggio]]&lt;&gt;"",C239&lt;&gt;""),_xlfn.CONCAT("date",C239,"moving_time",C230,"distance",Table2[[#This Row],[Appoggio]],"elevation",C232,"type",C233),"")</f>
        <v/>
      </c>
      <c r="M229" t="str">
        <f>IF(Table2[[#This Row],[date_to_pivot]]&lt;&gt;"",C233,"")</f>
        <v/>
      </c>
      <c r="N229" t="str">
        <f>IF(Table2[[#This Row],[date_to_pivot]]&lt;&gt;"",Table2[[#This Row],[Appoggio]],"")</f>
        <v/>
      </c>
      <c r="O229" t="str">
        <f>IF(Table2[[#This Row],[date_to_pivot]]&lt;&gt;"",C232,"")</f>
        <v/>
      </c>
      <c r="P229" t="str">
        <f>IF(Table2[[#This Row],[date_to_pivot]]&lt;&gt;"",C230,"")</f>
        <v/>
      </c>
    </row>
    <row r="230" spans="2:16" x14ac:dyDescent="0.2">
      <c r="B230" t="s">
        <v>134</v>
      </c>
      <c r="C230" t="str" cm="1">
        <f t="array" ref="C2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30" t="str">
        <f>IF(ISNUMBER(SEARCH("start_date_local",Table2[[#This Row],[JSON]])),MID(Table2[[#This Row],[JSON]],SEARCH("start_date_local",Table2[[#This Row],[JSON]])+LEN("start_date_local")+4,10), "")</f>
        <v/>
      </c>
      <c r="E2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0" s="5" t="str">
        <f>IF(Table2[[#This Row],[moving_time]]&lt;&gt;"",FLOOR((Table2[[#This Row],[moving_time]]-(60*60*Table2[[#This Row],[Appoggio_ore]]))-(60*Table2[[#This Row],[Appoggio_ minuti]]),1),"")</f>
        <v/>
      </c>
      <c r="I230" s="5" t="str">
        <f>IF(Table2[[#This Row],[moving_time]]&lt;&gt;"",FLOOR((Table2[[#This Row],[moving_time]]-(60*60*Table2[[#This Row],[Appoggio_ore]]))/60,1),"")</f>
        <v/>
      </c>
      <c r="J230" s="5" t="str">
        <f>IF(Table2[[#This Row],[moving_time]]&lt;&gt;"",FLOOR(Table2[[#This Row],[moving_time]]/(60*60),1),"")</f>
        <v/>
      </c>
      <c r="K2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0" t="str">
        <f>IF(AND(Table2[[#This Row],[Appoggio]]&lt;&gt;"",C240&lt;&gt;""),_xlfn.CONCAT("date",C240,"moving_time",C231,"distance",Table2[[#This Row],[Appoggio]],"elevation",C233,"type",C234),"")</f>
        <v/>
      </c>
      <c r="M230" t="str">
        <f>IF(Table2[[#This Row],[date_to_pivot]]&lt;&gt;"",C234,"")</f>
        <v/>
      </c>
      <c r="N230" t="str">
        <f>IF(Table2[[#This Row],[date_to_pivot]]&lt;&gt;"",Table2[[#This Row],[Appoggio]],"")</f>
        <v/>
      </c>
      <c r="O230" t="str">
        <f>IF(Table2[[#This Row],[date_to_pivot]]&lt;&gt;"",C233,"")</f>
        <v/>
      </c>
      <c r="P230" t="str">
        <f>IF(Table2[[#This Row],[date_to_pivot]]&lt;&gt;"",C231,"")</f>
        <v/>
      </c>
    </row>
    <row r="231" spans="2:16" x14ac:dyDescent="0.2">
      <c r="B231" t="s">
        <v>135</v>
      </c>
      <c r="C231" t="str" cm="1">
        <f t="array" ref="C2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31" t="str">
        <f>IF(ISNUMBER(SEARCH("start_date_local",Table2[[#This Row],[JSON]])),MID(Table2[[#This Row],[JSON]],SEARCH("start_date_local",Table2[[#This Row],[JSON]])+LEN("start_date_local")+4,10), "")</f>
        <v/>
      </c>
      <c r="E2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1" s="5" t="str">
        <f>IF(Table2[[#This Row],[moving_time]]&lt;&gt;"",FLOOR((Table2[[#This Row],[moving_time]]-(60*60*Table2[[#This Row],[Appoggio_ore]]))-(60*Table2[[#This Row],[Appoggio_ minuti]]),1),"")</f>
        <v/>
      </c>
      <c r="I231" s="5" t="str">
        <f>IF(Table2[[#This Row],[moving_time]]&lt;&gt;"",FLOOR((Table2[[#This Row],[moving_time]]-(60*60*Table2[[#This Row],[Appoggio_ore]]))/60,1),"")</f>
        <v/>
      </c>
      <c r="J231" s="5" t="str">
        <f>IF(Table2[[#This Row],[moving_time]]&lt;&gt;"",FLOOR(Table2[[#This Row],[moving_time]]/(60*60),1),"")</f>
        <v/>
      </c>
      <c r="K2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1" t="str">
        <f>IF(AND(Table2[[#This Row],[Appoggio]]&lt;&gt;"",C241&lt;&gt;""),_xlfn.CONCAT("date",C241,"moving_time",C232,"distance",Table2[[#This Row],[Appoggio]],"elevation",C234,"type",C235),"")</f>
        <v/>
      </c>
      <c r="M231" t="str">
        <f>IF(Table2[[#This Row],[date_to_pivot]]&lt;&gt;"",C235,"")</f>
        <v/>
      </c>
      <c r="N231" t="str">
        <f>IF(Table2[[#This Row],[date_to_pivot]]&lt;&gt;"",Table2[[#This Row],[Appoggio]],"")</f>
        <v/>
      </c>
      <c r="O231" t="str">
        <f>IF(Table2[[#This Row],[date_to_pivot]]&lt;&gt;"",C234,"")</f>
        <v/>
      </c>
      <c r="P231" t="str">
        <f>IF(Table2[[#This Row],[date_to_pivot]]&lt;&gt;"",C232,"")</f>
        <v/>
      </c>
    </row>
    <row r="232" spans="2:16" x14ac:dyDescent="0.2">
      <c r="B232" t="s">
        <v>136</v>
      </c>
      <c r="C232" t="str" cm="1">
        <f t="array" ref="C2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32" t="str">
        <f>IF(ISNUMBER(SEARCH("start_date_local",Table2[[#This Row],[JSON]])),MID(Table2[[#This Row],[JSON]],SEARCH("start_date_local",Table2[[#This Row],[JSON]])+LEN("start_date_local")+4,10), "")</f>
        <v/>
      </c>
      <c r="E2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2" s="5" t="str">
        <f>IF(Table2[[#This Row],[moving_time]]&lt;&gt;"",FLOOR((Table2[[#This Row],[moving_time]]-(60*60*Table2[[#This Row],[Appoggio_ore]]))-(60*Table2[[#This Row],[Appoggio_ minuti]]),1),"")</f>
        <v/>
      </c>
      <c r="I232" s="5" t="str">
        <f>IF(Table2[[#This Row],[moving_time]]&lt;&gt;"",FLOOR((Table2[[#This Row],[moving_time]]-(60*60*Table2[[#This Row],[Appoggio_ore]]))/60,1),"")</f>
        <v/>
      </c>
      <c r="J232" s="5" t="str">
        <f>IF(Table2[[#This Row],[moving_time]]&lt;&gt;"",FLOOR(Table2[[#This Row],[moving_time]]/(60*60),1),"")</f>
        <v/>
      </c>
      <c r="K2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2" t="str">
        <f>IF(AND(Table2[[#This Row],[Appoggio]]&lt;&gt;"",C242&lt;&gt;""),_xlfn.CONCAT("date",C242,"moving_time",C233,"distance",Table2[[#This Row],[Appoggio]],"elevation",C235,"type",C236),"")</f>
        <v/>
      </c>
      <c r="M232" t="str">
        <f>IF(Table2[[#This Row],[date_to_pivot]]&lt;&gt;"",C236,"")</f>
        <v/>
      </c>
      <c r="N232" t="str">
        <f>IF(Table2[[#This Row],[date_to_pivot]]&lt;&gt;"",Table2[[#This Row],[Appoggio]],"")</f>
        <v/>
      </c>
      <c r="O232" t="str">
        <f>IF(Table2[[#This Row],[date_to_pivot]]&lt;&gt;"",C235,"")</f>
        <v/>
      </c>
      <c r="P232" t="str">
        <f>IF(Table2[[#This Row],[date_to_pivot]]&lt;&gt;"",C233,"")</f>
        <v/>
      </c>
    </row>
    <row r="233" spans="2:16" x14ac:dyDescent="0.2">
      <c r="B233" t="s">
        <v>137</v>
      </c>
      <c r="C233" t="str" cm="1">
        <f t="array" ref="C2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33" t="str">
        <f>IF(ISNUMBER(SEARCH("start_date_local",Table2[[#This Row],[JSON]])),MID(Table2[[#This Row],[JSON]],SEARCH("start_date_local",Table2[[#This Row],[JSON]])+LEN("start_date_local")+4,10), "")</f>
        <v/>
      </c>
      <c r="E2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3" s="5" t="str">
        <f>IF(Table2[[#This Row],[moving_time]]&lt;&gt;"",FLOOR((Table2[[#This Row],[moving_time]]-(60*60*Table2[[#This Row],[Appoggio_ore]]))-(60*Table2[[#This Row],[Appoggio_ minuti]]),1),"")</f>
        <v/>
      </c>
      <c r="I233" s="5" t="str">
        <f>IF(Table2[[#This Row],[moving_time]]&lt;&gt;"",FLOOR((Table2[[#This Row],[moving_time]]-(60*60*Table2[[#This Row],[Appoggio_ore]]))/60,1),"")</f>
        <v/>
      </c>
      <c r="J233" s="5" t="str">
        <f>IF(Table2[[#This Row],[moving_time]]&lt;&gt;"",FLOOR(Table2[[#This Row],[moving_time]]/(60*60),1),"")</f>
        <v/>
      </c>
      <c r="K2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3" t="str">
        <f>IF(AND(Table2[[#This Row],[Appoggio]]&lt;&gt;"",C243&lt;&gt;""),_xlfn.CONCAT("date",C243,"moving_time",C234,"distance",Table2[[#This Row],[Appoggio]],"elevation",C236,"type",C237),"")</f>
        <v/>
      </c>
      <c r="M233" t="str">
        <f>IF(Table2[[#This Row],[date_to_pivot]]&lt;&gt;"",C237,"")</f>
        <v/>
      </c>
      <c r="N233" t="str">
        <f>IF(Table2[[#This Row],[date_to_pivot]]&lt;&gt;"",Table2[[#This Row],[Appoggio]],"")</f>
        <v/>
      </c>
      <c r="O233" t="str">
        <f>IF(Table2[[#This Row],[date_to_pivot]]&lt;&gt;"",C236,"")</f>
        <v/>
      </c>
      <c r="P233" t="str">
        <f>IF(Table2[[#This Row],[date_to_pivot]]&lt;&gt;"",C234,"")</f>
        <v/>
      </c>
    </row>
    <row r="234" spans="2:16" x14ac:dyDescent="0.2">
      <c r="B234" t="s">
        <v>138</v>
      </c>
      <c r="C234" t="str" cm="1">
        <f t="array" ref="C2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2020-06-14</v>
      </c>
      <c r="D234" t="str">
        <f>IF(ISNUMBER(SEARCH("start_date_local",Table2[[#This Row],[JSON]])),MID(Table2[[#This Row],[JSON]],SEARCH("start_date_local",Table2[[#This Row],[JSON]])+LEN("start_date_local")+4,10), "")</f>
        <v>2020-06-14</v>
      </c>
      <c r="E2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4" s="5" t="str">
        <f>IF(Table2[[#This Row],[moving_time]]&lt;&gt;"",FLOOR((Table2[[#This Row],[moving_time]]-(60*60*Table2[[#This Row],[Appoggio_ore]]))-(60*Table2[[#This Row],[Appoggio_ minuti]]),1),"")</f>
        <v/>
      </c>
      <c r="I234" s="5" t="str">
        <f>IF(Table2[[#This Row],[moving_time]]&lt;&gt;"",FLOOR((Table2[[#This Row],[moving_time]]-(60*60*Table2[[#This Row],[Appoggio_ore]]))/60,1),"")</f>
        <v/>
      </c>
      <c r="J234" s="5" t="str">
        <f>IF(Table2[[#This Row],[moving_time]]&lt;&gt;"",FLOOR(Table2[[#This Row],[moving_time]]/(60*60),1),"")</f>
        <v/>
      </c>
      <c r="K2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4" t="str">
        <f>IF(AND(Table2[[#This Row],[Appoggio]]&lt;&gt;"",C244&lt;&gt;""),_xlfn.CONCAT("date",C244,"moving_time",C235,"distance",Table2[[#This Row],[Appoggio]],"elevation",C237,"type",C238),"")</f>
        <v/>
      </c>
      <c r="M234" t="str">
        <f>IF(Table2[[#This Row],[date_to_pivot]]&lt;&gt;"",C238,"")</f>
        <v/>
      </c>
      <c r="N234" t="str">
        <f>IF(Table2[[#This Row],[date_to_pivot]]&lt;&gt;"",Table2[[#This Row],[Appoggio]],"")</f>
        <v/>
      </c>
      <c r="O234" t="str">
        <f>IF(Table2[[#This Row],[date_to_pivot]]&lt;&gt;"",C237,"")</f>
        <v/>
      </c>
      <c r="P234" t="str">
        <f>IF(Table2[[#This Row],[date_to_pivot]]&lt;&gt;"",C235,"")</f>
        <v/>
      </c>
    </row>
    <row r="235" spans="2:16" x14ac:dyDescent="0.2">
      <c r="B235" t="s">
        <v>19</v>
      </c>
      <c r="C235" t="str" cm="1">
        <f t="array" ref="C2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35" t="str">
        <f>IF(ISNUMBER(SEARCH("start_date_local",Table2[[#This Row],[JSON]])),MID(Table2[[#This Row],[JSON]],SEARCH("start_date_local",Table2[[#This Row],[JSON]])+LEN("start_date_local")+4,10), "")</f>
        <v/>
      </c>
      <c r="E2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5" s="5" t="str">
        <f>IF(Table2[[#This Row],[moving_time]]&lt;&gt;"",FLOOR((Table2[[#This Row],[moving_time]]-(60*60*Table2[[#This Row],[Appoggio_ore]]))-(60*Table2[[#This Row],[Appoggio_ minuti]]),1),"")</f>
        <v/>
      </c>
      <c r="I235" s="5" t="str">
        <f>IF(Table2[[#This Row],[moving_time]]&lt;&gt;"",FLOOR((Table2[[#This Row],[moving_time]]-(60*60*Table2[[#This Row],[Appoggio_ore]]))/60,1),"")</f>
        <v/>
      </c>
      <c r="J235" s="5" t="str">
        <f>IF(Table2[[#This Row],[moving_time]]&lt;&gt;"",FLOOR(Table2[[#This Row],[moving_time]]/(60*60),1),"")</f>
        <v/>
      </c>
      <c r="K2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5" t="str">
        <f>IF(AND(Table2[[#This Row],[Appoggio]]&lt;&gt;"",C245&lt;&gt;""),_xlfn.CONCAT("date",C245,"moving_time",C236,"distance",Table2[[#This Row],[Appoggio]],"elevation",C238,"type",C239),"")</f>
        <v/>
      </c>
      <c r="M235" t="str">
        <f>IF(Table2[[#This Row],[date_to_pivot]]&lt;&gt;"",C239,"")</f>
        <v/>
      </c>
      <c r="N235" t="str">
        <f>IF(Table2[[#This Row],[date_to_pivot]]&lt;&gt;"",Table2[[#This Row],[Appoggio]],"")</f>
        <v/>
      </c>
      <c r="O235" t="str">
        <f>IF(Table2[[#This Row],[date_to_pivot]]&lt;&gt;"",C238,"")</f>
        <v/>
      </c>
      <c r="P235" t="str">
        <f>IF(Table2[[#This Row],[date_to_pivot]]&lt;&gt;"",C236,"")</f>
        <v/>
      </c>
    </row>
    <row r="236" spans="2:16" x14ac:dyDescent="0.2">
      <c r="B236" t="s">
        <v>20</v>
      </c>
      <c r="C236" t="str" cm="1">
        <f t="array" ref="C2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36" t="str">
        <f>IF(ISNUMBER(SEARCH("start_date_local",Table2[[#This Row],[JSON]])),MID(Table2[[#This Row],[JSON]],SEARCH("start_date_local",Table2[[#This Row],[JSON]])+LEN("start_date_local")+4,10), "")</f>
        <v/>
      </c>
      <c r="E2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6" s="5" t="str">
        <f>IF(Table2[[#This Row],[moving_time]]&lt;&gt;"",FLOOR((Table2[[#This Row],[moving_time]]-(60*60*Table2[[#This Row],[Appoggio_ore]]))-(60*Table2[[#This Row],[Appoggio_ minuti]]),1),"")</f>
        <v/>
      </c>
      <c r="I236" s="5" t="str">
        <f>IF(Table2[[#This Row],[moving_time]]&lt;&gt;"",FLOOR((Table2[[#This Row],[moving_time]]-(60*60*Table2[[#This Row],[Appoggio_ore]]))/60,1),"")</f>
        <v/>
      </c>
      <c r="J236" s="5" t="str">
        <f>IF(Table2[[#This Row],[moving_time]]&lt;&gt;"",FLOOR(Table2[[#This Row],[moving_time]]/(60*60),1),"")</f>
        <v/>
      </c>
      <c r="K2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6" t="str">
        <f>IF(AND(Table2[[#This Row],[Appoggio]]&lt;&gt;"",C246&lt;&gt;""),_xlfn.CONCAT("date",C246,"moving_time",C237,"distance",Table2[[#This Row],[Appoggio]],"elevation",C239,"type",C240),"")</f>
        <v/>
      </c>
      <c r="M236" t="str">
        <f>IF(Table2[[#This Row],[date_to_pivot]]&lt;&gt;"",C240,"")</f>
        <v/>
      </c>
      <c r="N236" t="str">
        <f>IF(Table2[[#This Row],[date_to_pivot]]&lt;&gt;"",Table2[[#This Row],[Appoggio]],"")</f>
        <v/>
      </c>
      <c r="O236" t="str">
        <f>IF(Table2[[#This Row],[date_to_pivot]]&lt;&gt;"",C239,"")</f>
        <v/>
      </c>
      <c r="P236" t="str">
        <f>IF(Table2[[#This Row],[date_to_pivot]]&lt;&gt;"",C237,"")</f>
        <v/>
      </c>
    </row>
    <row r="237" spans="2:16" x14ac:dyDescent="0.2">
      <c r="B237" t="s">
        <v>21</v>
      </c>
      <c r="C237" t="str" cm="1">
        <f t="array" ref="C2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37" t="str">
        <f>IF(ISNUMBER(SEARCH("start_date_local",Table2[[#This Row],[JSON]])),MID(Table2[[#This Row],[JSON]],SEARCH("start_date_local",Table2[[#This Row],[JSON]])+LEN("start_date_local")+4,10), "")</f>
        <v/>
      </c>
      <c r="E2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7" s="5" t="str">
        <f>IF(Table2[[#This Row],[moving_time]]&lt;&gt;"",FLOOR((Table2[[#This Row],[moving_time]]-(60*60*Table2[[#This Row],[Appoggio_ore]]))-(60*Table2[[#This Row],[Appoggio_ minuti]]),1),"")</f>
        <v/>
      </c>
      <c r="I237" s="5" t="str">
        <f>IF(Table2[[#This Row],[moving_time]]&lt;&gt;"",FLOOR((Table2[[#This Row],[moving_time]]-(60*60*Table2[[#This Row],[Appoggio_ore]]))/60,1),"")</f>
        <v/>
      </c>
      <c r="J237" s="5" t="str">
        <f>IF(Table2[[#This Row],[moving_time]]&lt;&gt;"",FLOOR(Table2[[#This Row],[moving_time]]/(60*60),1),"")</f>
        <v/>
      </c>
      <c r="K2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7" t="str">
        <f>IF(AND(Table2[[#This Row],[Appoggio]]&lt;&gt;"",C247&lt;&gt;""),_xlfn.CONCAT("date",C247,"moving_time",C238,"distance",Table2[[#This Row],[Appoggio]],"elevation",C240,"type",C241),"")</f>
        <v/>
      </c>
      <c r="M237" t="str">
        <f>IF(Table2[[#This Row],[date_to_pivot]]&lt;&gt;"",C241,"")</f>
        <v/>
      </c>
      <c r="N237" t="str">
        <f>IF(Table2[[#This Row],[date_to_pivot]]&lt;&gt;"",Table2[[#This Row],[Appoggio]],"")</f>
        <v/>
      </c>
      <c r="O237" t="str">
        <f>IF(Table2[[#This Row],[date_to_pivot]]&lt;&gt;"",C240,"")</f>
        <v/>
      </c>
      <c r="P237" t="str">
        <f>IF(Table2[[#This Row],[date_to_pivot]]&lt;&gt;"",C238,"")</f>
        <v/>
      </c>
    </row>
    <row r="238" spans="2:16" x14ac:dyDescent="0.2">
      <c r="B238" s="1">
        <v>45541427</v>
      </c>
      <c r="C238" s="1" t="str" cm="1">
        <f t="array" ref="C2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38" t="str">
        <f>IF(ISNUMBER(SEARCH("start_date_local",Table2[[#This Row],[JSON]])),MID(Table2[[#This Row],[JSON]],SEARCH("start_date_local",Table2[[#This Row],[JSON]])+LEN("start_date_local")+4,10), "")</f>
        <v/>
      </c>
      <c r="E2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8" s="5" t="str">
        <f>IF(Table2[[#This Row],[moving_time]]&lt;&gt;"",FLOOR((Table2[[#This Row],[moving_time]]-(60*60*Table2[[#This Row],[Appoggio_ore]]))-(60*Table2[[#This Row],[Appoggio_ minuti]]),1),"")</f>
        <v/>
      </c>
      <c r="I238" s="5" t="str">
        <f>IF(Table2[[#This Row],[moving_time]]&lt;&gt;"",FLOOR((Table2[[#This Row],[moving_time]]-(60*60*Table2[[#This Row],[Appoggio_ore]]))/60,1),"")</f>
        <v/>
      </c>
      <c r="J238" s="5" t="str">
        <f>IF(Table2[[#This Row],[moving_time]]&lt;&gt;"",FLOOR(Table2[[#This Row],[moving_time]]/(60*60),1),"")</f>
        <v/>
      </c>
      <c r="K2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8" t="str">
        <f>IF(AND(Table2[[#This Row],[Appoggio]]&lt;&gt;"",C248&lt;&gt;""),_xlfn.CONCAT("date",C248,"moving_time",C239,"distance",Table2[[#This Row],[Appoggio]],"elevation",C241,"type",C242),"")</f>
        <v/>
      </c>
      <c r="M238" t="str">
        <f>IF(Table2[[#This Row],[date_to_pivot]]&lt;&gt;"",C242,"")</f>
        <v/>
      </c>
      <c r="N238" t="str">
        <f>IF(Table2[[#This Row],[date_to_pivot]]&lt;&gt;"",Table2[[#This Row],[Appoggio]],"")</f>
        <v/>
      </c>
      <c r="O238" t="str">
        <f>IF(Table2[[#This Row],[date_to_pivot]]&lt;&gt;"",C241,"")</f>
        <v/>
      </c>
      <c r="P238" t="str">
        <f>IF(Table2[[#This Row],[date_to_pivot]]&lt;&gt;"",C239,"")</f>
        <v/>
      </c>
    </row>
    <row r="239" spans="2:16" x14ac:dyDescent="0.2">
      <c r="B239" s="2">
        <v>10881457</v>
      </c>
      <c r="C239" s="2" t="str" cm="1">
        <f t="array" ref="C2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39" t="str">
        <f>IF(ISNUMBER(SEARCH("start_date_local",Table2[[#This Row],[JSON]])),MID(Table2[[#This Row],[JSON]],SEARCH("start_date_local",Table2[[#This Row],[JSON]])+LEN("start_date_local")+4,10), "")</f>
        <v/>
      </c>
      <c r="E2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39" s="5" t="str">
        <f>IF(Table2[[#This Row],[moving_time]]&lt;&gt;"",FLOOR((Table2[[#This Row],[moving_time]]-(60*60*Table2[[#This Row],[Appoggio_ore]]))-(60*Table2[[#This Row],[Appoggio_ minuti]]),1),"")</f>
        <v/>
      </c>
      <c r="I239" s="5" t="str">
        <f>IF(Table2[[#This Row],[moving_time]]&lt;&gt;"",FLOOR((Table2[[#This Row],[moving_time]]-(60*60*Table2[[#This Row],[Appoggio_ore]]))/60,1),"")</f>
        <v/>
      </c>
      <c r="J239" s="5" t="str">
        <f>IF(Table2[[#This Row],[moving_time]]&lt;&gt;"",FLOOR(Table2[[#This Row],[moving_time]]/(60*60),1),"")</f>
        <v/>
      </c>
      <c r="K2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39" t="str">
        <f>IF(AND(Table2[[#This Row],[Appoggio]]&lt;&gt;"",C249&lt;&gt;""),_xlfn.CONCAT("date",C249,"moving_time",C240,"distance",Table2[[#This Row],[Appoggio]],"elevation",C242,"type",C243),"")</f>
        <v/>
      </c>
      <c r="M239" t="str">
        <f>IF(Table2[[#This Row],[date_to_pivot]]&lt;&gt;"",C243,"")</f>
        <v/>
      </c>
      <c r="N239" t="str">
        <f>IF(Table2[[#This Row],[date_to_pivot]]&lt;&gt;"",Table2[[#This Row],[Appoggio]],"")</f>
        <v/>
      </c>
      <c r="O239" t="str">
        <f>IF(Table2[[#This Row],[date_to_pivot]]&lt;&gt;"",C242,"")</f>
        <v/>
      </c>
      <c r="P239" t="str">
        <f>IF(Table2[[#This Row],[date_to_pivot]]&lt;&gt;"",C240,"")</f>
        <v/>
      </c>
    </row>
    <row r="240" spans="2:16" x14ac:dyDescent="0.2">
      <c r="B240" t="s">
        <v>22</v>
      </c>
      <c r="C240" t="str" cm="1">
        <f t="array" ref="C2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40" t="str">
        <f>IF(ISNUMBER(SEARCH("start_date_local",Table2[[#This Row],[JSON]])),MID(Table2[[#This Row],[JSON]],SEARCH("start_date_local",Table2[[#This Row],[JSON]])+LEN("start_date_local")+4,10), "")</f>
        <v/>
      </c>
      <c r="E2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0" s="5" t="str">
        <f>IF(Table2[[#This Row],[moving_time]]&lt;&gt;"",FLOOR((Table2[[#This Row],[moving_time]]-(60*60*Table2[[#This Row],[Appoggio_ore]]))-(60*Table2[[#This Row],[Appoggio_ minuti]]),1),"")</f>
        <v/>
      </c>
      <c r="I240" s="5" t="str">
        <f>IF(Table2[[#This Row],[moving_time]]&lt;&gt;"",FLOOR((Table2[[#This Row],[moving_time]]-(60*60*Table2[[#This Row],[Appoggio_ore]]))/60,1),"")</f>
        <v/>
      </c>
      <c r="J240" s="5" t="str">
        <f>IF(Table2[[#This Row],[moving_time]]&lt;&gt;"",FLOOR(Table2[[#This Row],[moving_time]]/(60*60),1),"")</f>
        <v/>
      </c>
      <c r="K2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0" t="str">
        <f>IF(AND(Table2[[#This Row],[Appoggio]]&lt;&gt;"",C250&lt;&gt;""),_xlfn.CONCAT("date",C250,"moving_time",C241,"distance",Table2[[#This Row],[Appoggio]],"elevation",C243,"type",C244),"")</f>
        <v/>
      </c>
      <c r="M240" t="str">
        <f>IF(Table2[[#This Row],[date_to_pivot]]&lt;&gt;"",C244,"")</f>
        <v/>
      </c>
      <c r="N240" t="str">
        <f>IF(Table2[[#This Row],[date_to_pivot]]&lt;&gt;"",Table2[[#This Row],[Appoggio]],"")</f>
        <v/>
      </c>
      <c r="O240" t="str">
        <f>IF(Table2[[#This Row],[date_to_pivot]]&lt;&gt;"",C243,"")</f>
        <v/>
      </c>
      <c r="P240" t="str">
        <f>IF(Table2[[#This Row],[date_to_pivot]]&lt;&gt;"",C241,"")</f>
        <v/>
      </c>
    </row>
    <row r="241" spans="2:16" x14ac:dyDescent="0.2">
      <c r="B241" t="s">
        <v>23</v>
      </c>
      <c r="C241" t="str" cm="1">
        <f t="array" ref="C2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41" t="str">
        <f>IF(ISNUMBER(SEARCH("start_date_local",Table2[[#This Row],[JSON]])),MID(Table2[[#This Row],[JSON]],SEARCH("start_date_local",Table2[[#This Row],[JSON]])+LEN("start_date_local")+4,10), "")</f>
        <v/>
      </c>
      <c r="E2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1" s="5" t="str">
        <f>IF(Table2[[#This Row],[moving_time]]&lt;&gt;"",FLOOR((Table2[[#This Row],[moving_time]]-(60*60*Table2[[#This Row],[Appoggio_ore]]))-(60*Table2[[#This Row],[Appoggio_ minuti]]),1),"")</f>
        <v/>
      </c>
      <c r="I241" s="5" t="str">
        <f>IF(Table2[[#This Row],[moving_time]]&lt;&gt;"",FLOOR((Table2[[#This Row],[moving_time]]-(60*60*Table2[[#This Row],[Appoggio_ore]]))/60,1),"")</f>
        <v/>
      </c>
      <c r="J241" s="5" t="str">
        <f>IF(Table2[[#This Row],[moving_time]]&lt;&gt;"",FLOOR(Table2[[#This Row],[moving_time]]/(60*60),1),"")</f>
        <v/>
      </c>
      <c r="K2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1" t="str">
        <f>IF(AND(Table2[[#This Row],[Appoggio]]&lt;&gt;"",C251&lt;&gt;""),_xlfn.CONCAT("date",C251,"moving_time",C242,"distance",Table2[[#This Row],[Appoggio]],"elevation",C244,"type",C245),"")</f>
        <v/>
      </c>
      <c r="M241" t="str">
        <f>IF(Table2[[#This Row],[date_to_pivot]]&lt;&gt;"",C245,"")</f>
        <v/>
      </c>
      <c r="N241" t="str">
        <f>IF(Table2[[#This Row],[date_to_pivot]]&lt;&gt;"",Table2[[#This Row],[Appoggio]],"")</f>
        <v/>
      </c>
      <c r="O241" t="str">
        <f>IF(Table2[[#This Row],[date_to_pivot]]&lt;&gt;"",C244,"")</f>
        <v/>
      </c>
      <c r="P241" t="str">
        <f>IF(Table2[[#This Row],[date_to_pivot]]&lt;&gt;"",C242,"")</f>
        <v/>
      </c>
    </row>
    <row r="242" spans="2:16" x14ac:dyDescent="0.2">
      <c r="B242" s="1">
        <v>45541389</v>
      </c>
      <c r="C242" s="1" t="str" cm="1">
        <f t="array" ref="C2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42" t="str">
        <f>IF(ISNUMBER(SEARCH("start_date_local",Table2[[#This Row],[JSON]])),MID(Table2[[#This Row],[JSON]],SEARCH("start_date_local",Table2[[#This Row],[JSON]])+LEN("start_date_local")+4,10), "")</f>
        <v/>
      </c>
      <c r="E2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2" s="5" t="str">
        <f>IF(Table2[[#This Row],[moving_time]]&lt;&gt;"",FLOOR((Table2[[#This Row],[moving_time]]-(60*60*Table2[[#This Row],[Appoggio_ore]]))-(60*Table2[[#This Row],[Appoggio_ minuti]]),1),"")</f>
        <v/>
      </c>
      <c r="I242" s="5" t="str">
        <f>IF(Table2[[#This Row],[moving_time]]&lt;&gt;"",FLOOR((Table2[[#This Row],[moving_time]]-(60*60*Table2[[#This Row],[Appoggio_ore]]))/60,1),"")</f>
        <v/>
      </c>
      <c r="J242" s="5" t="str">
        <f>IF(Table2[[#This Row],[moving_time]]&lt;&gt;"",FLOOR(Table2[[#This Row],[moving_time]]/(60*60),1),"")</f>
        <v/>
      </c>
      <c r="K2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2" t="str">
        <f>IF(AND(Table2[[#This Row],[Appoggio]]&lt;&gt;"",C252&lt;&gt;""),_xlfn.CONCAT("date",C252,"moving_time",C243,"distance",Table2[[#This Row],[Appoggio]],"elevation",C245,"type",C246),"")</f>
        <v/>
      </c>
      <c r="M242" t="str">
        <f>IF(Table2[[#This Row],[date_to_pivot]]&lt;&gt;"",C246,"")</f>
        <v/>
      </c>
      <c r="N242" t="str">
        <f>IF(Table2[[#This Row],[date_to_pivot]]&lt;&gt;"",Table2[[#This Row],[Appoggio]],"")</f>
        <v/>
      </c>
      <c r="O242" t="str">
        <f>IF(Table2[[#This Row],[date_to_pivot]]&lt;&gt;"",C245,"")</f>
        <v/>
      </c>
      <c r="P242" t="str">
        <f>IF(Table2[[#This Row],[date_to_pivot]]&lt;&gt;"",C243,"")</f>
        <v/>
      </c>
    </row>
    <row r="243" spans="2:16" x14ac:dyDescent="0.2">
      <c r="B243" s="2">
        <v>1088157</v>
      </c>
      <c r="C243" s="2" t="str" cm="1">
        <f t="array" ref="C2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43" t="str">
        <f>IF(ISNUMBER(SEARCH("start_date_local",Table2[[#This Row],[JSON]])),MID(Table2[[#This Row],[JSON]],SEARCH("start_date_local",Table2[[#This Row],[JSON]])+LEN("start_date_local")+4,10), "")</f>
        <v/>
      </c>
      <c r="E2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3" s="5" t="str">
        <f>IF(Table2[[#This Row],[moving_time]]&lt;&gt;"",FLOOR((Table2[[#This Row],[moving_time]]-(60*60*Table2[[#This Row],[Appoggio_ore]]))-(60*Table2[[#This Row],[Appoggio_ minuti]]),1),"")</f>
        <v/>
      </c>
      <c r="I243" s="5" t="str">
        <f>IF(Table2[[#This Row],[moving_time]]&lt;&gt;"",FLOOR((Table2[[#This Row],[moving_time]]-(60*60*Table2[[#This Row],[Appoggio_ore]]))/60,1),"")</f>
        <v/>
      </c>
      <c r="J243" s="5" t="str">
        <f>IF(Table2[[#This Row],[moving_time]]&lt;&gt;"",FLOOR(Table2[[#This Row],[moving_time]]/(60*60),1),"")</f>
        <v/>
      </c>
      <c r="K2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3" t="str">
        <f>IF(AND(Table2[[#This Row],[Appoggio]]&lt;&gt;"",C253&lt;&gt;""),_xlfn.CONCAT("date",C253,"moving_time",C244,"distance",Table2[[#This Row],[Appoggio]],"elevation",C246,"type",C247),"")</f>
        <v/>
      </c>
      <c r="M243" t="str">
        <f>IF(Table2[[#This Row],[date_to_pivot]]&lt;&gt;"",C247,"")</f>
        <v/>
      </c>
      <c r="N243" t="str">
        <f>IF(Table2[[#This Row],[date_to_pivot]]&lt;&gt;"",Table2[[#This Row],[Appoggio]],"")</f>
        <v/>
      </c>
      <c r="O243" t="str">
        <f>IF(Table2[[#This Row],[date_to_pivot]]&lt;&gt;"",C246,"")</f>
        <v/>
      </c>
      <c r="P243" t="str">
        <f>IF(Table2[[#This Row],[date_to_pivot]]&lt;&gt;"",C244,"")</f>
        <v/>
      </c>
    </row>
    <row r="244" spans="2:16" x14ac:dyDescent="0.2">
      <c r="B244" t="s">
        <v>22</v>
      </c>
      <c r="C244" t="str" cm="1">
        <f t="array" ref="C2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44" t="str">
        <f>IF(ISNUMBER(SEARCH("start_date_local",Table2[[#This Row],[JSON]])),MID(Table2[[#This Row],[JSON]],SEARCH("start_date_local",Table2[[#This Row],[JSON]])+LEN("start_date_local")+4,10), "")</f>
        <v/>
      </c>
      <c r="E2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4" s="5" t="str">
        <f>IF(Table2[[#This Row],[moving_time]]&lt;&gt;"",FLOOR((Table2[[#This Row],[moving_time]]-(60*60*Table2[[#This Row],[Appoggio_ore]]))-(60*Table2[[#This Row],[Appoggio_ minuti]]),1),"")</f>
        <v/>
      </c>
      <c r="I244" s="5" t="str">
        <f>IF(Table2[[#This Row],[moving_time]]&lt;&gt;"",FLOOR((Table2[[#This Row],[moving_time]]-(60*60*Table2[[#This Row],[Appoggio_ore]]))/60,1),"")</f>
        <v/>
      </c>
      <c r="J244" s="5" t="str">
        <f>IF(Table2[[#This Row],[moving_time]]&lt;&gt;"",FLOOR(Table2[[#This Row],[moving_time]]/(60*60),1),"")</f>
        <v/>
      </c>
      <c r="K2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4" t="str">
        <f>IF(AND(Table2[[#This Row],[Appoggio]]&lt;&gt;"",C254&lt;&gt;""),_xlfn.CONCAT("date",C254,"moving_time",C245,"distance",Table2[[#This Row],[Appoggio]],"elevation",C247,"type",C248),"")</f>
        <v/>
      </c>
      <c r="M244" t="str">
        <f>IF(Table2[[#This Row],[date_to_pivot]]&lt;&gt;"",C248,"")</f>
        <v/>
      </c>
      <c r="N244" t="str">
        <f>IF(Table2[[#This Row],[date_to_pivot]]&lt;&gt;"",Table2[[#This Row],[Appoggio]],"")</f>
        <v/>
      </c>
      <c r="O244" t="str">
        <f>IF(Table2[[#This Row],[date_to_pivot]]&lt;&gt;"",C247,"")</f>
        <v/>
      </c>
      <c r="P244" t="str">
        <f>IF(Table2[[#This Row],[date_to_pivot]]&lt;&gt;"",C245,"")</f>
        <v/>
      </c>
    </row>
    <row r="245" spans="2:16" x14ac:dyDescent="0.2">
      <c r="B245" t="s">
        <v>24</v>
      </c>
      <c r="C245" t="str" cm="1">
        <f t="array" ref="C2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45" t="str">
        <f>IF(ISNUMBER(SEARCH("start_date_local",Table2[[#This Row],[JSON]])),MID(Table2[[#This Row],[JSON]],SEARCH("start_date_local",Table2[[#This Row],[JSON]])+LEN("start_date_local")+4,10), "")</f>
        <v/>
      </c>
      <c r="E2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5" s="5" t="str">
        <f>IF(Table2[[#This Row],[moving_time]]&lt;&gt;"",FLOOR((Table2[[#This Row],[moving_time]]-(60*60*Table2[[#This Row],[Appoggio_ore]]))-(60*Table2[[#This Row],[Appoggio_ minuti]]),1),"")</f>
        <v/>
      </c>
      <c r="I245" s="5" t="str">
        <f>IF(Table2[[#This Row],[moving_time]]&lt;&gt;"",FLOOR((Table2[[#This Row],[moving_time]]-(60*60*Table2[[#This Row],[Appoggio_ore]]))/60,1),"")</f>
        <v/>
      </c>
      <c r="J245" s="5" t="str">
        <f>IF(Table2[[#This Row],[moving_time]]&lt;&gt;"",FLOOR(Table2[[#This Row],[moving_time]]/(60*60),1),"")</f>
        <v/>
      </c>
      <c r="K2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5" t="str">
        <f>IF(AND(Table2[[#This Row],[Appoggio]]&lt;&gt;"",C255&lt;&gt;""),_xlfn.CONCAT("date",C255,"moving_time",C246,"distance",Table2[[#This Row],[Appoggio]],"elevation",C248,"type",C249),"")</f>
        <v/>
      </c>
      <c r="M245" t="str">
        <f>IF(Table2[[#This Row],[date_to_pivot]]&lt;&gt;"",C249,"")</f>
        <v/>
      </c>
      <c r="N245" t="str">
        <f>IF(Table2[[#This Row],[date_to_pivot]]&lt;&gt;"",Table2[[#This Row],[Appoggio]],"")</f>
        <v/>
      </c>
      <c r="O245" t="str">
        <f>IF(Table2[[#This Row],[date_to_pivot]]&lt;&gt;"",C248,"")</f>
        <v/>
      </c>
      <c r="P245" t="str">
        <f>IF(Table2[[#This Row],[date_to_pivot]]&lt;&gt;"",C246,"")</f>
        <v/>
      </c>
    </row>
    <row r="246" spans="2:16" x14ac:dyDescent="0.2">
      <c r="B246" t="s">
        <v>25</v>
      </c>
      <c r="C246" t="str" cm="1">
        <f t="array" ref="C2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46" t="str">
        <f>IF(ISNUMBER(SEARCH("start_date_local",Table2[[#This Row],[JSON]])),MID(Table2[[#This Row],[JSON]],SEARCH("start_date_local",Table2[[#This Row],[JSON]])+LEN("start_date_local")+4,10), "")</f>
        <v/>
      </c>
      <c r="E2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6" s="5" t="str">
        <f>IF(Table2[[#This Row],[moving_time]]&lt;&gt;"",FLOOR((Table2[[#This Row],[moving_time]]-(60*60*Table2[[#This Row],[Appoggio_ore]]))-(60*Table2[[#This Row],[Appoggio_ minuti]]),1),"")</f>
        <v/>
      </c>
      <c r="I246" s="5" t="str">
        <f>IF(Table2[[#This Row],[moving_time]]&lt;&gt;"",FLOOR((Table2[[#This Row],[moving_time]]-(60*60*Table2[[#This Row],[Appoggio_ore]]))/60,1),"")</f>
        <v/>
      </c>
      <c r="J246" s="5" t="str">
        <f>IF(Table2[[#This Row],[moving_time]]&lt;&gt;"",FLOOR(Table2[[#This Row],[moving_time]]/(60*60),1),"")</f>
        <v/>
      </c>
      <c r="K2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6" t="str">
        <f>IF(AND(Table2[[#This Row],[Appoggio]]&lt;&gt;"",C256&lt;&gt;""),_xlfn.CONCAT("date",C256,"moving_time",C247,"distance",Table2[[#This Row],[Appoggio]],"elevation",C249,"type",C250),"")</f>
        <v/>
      </c>
      <c r="M246" t="str">
        <f>IF(Table2[[#This Row],[date_to_pivot]]&lt;&gt;"",C250,"")</f>
        <v/>
      </c>
      <c r="N246" t="str">
        <f>IF(Table2[[#This Row],[date_to_pivot]]&lt;&gt;"",Table2[[#This Row],[Appoggio]],"")</f>
        <v/>
      </c>
      <c r="O246" t="str">
        <f>IF(Table2[[#This Row],[date_to_pivot]]&lt;&gt;"",C249,"")</f>
        <v/>
      </c>
      <c r="P246" t="str">
        <f>IF(Table2[[#This Row],[date_to_pivot]]&lt;&gt;"",C247,"")</f>
        <v/>
      </c>
    </row>
    <row r="247" spans="2:16" x14ac:dyDescent="0.2">
      <c r="B247" t="s">
        <v>26</v>
      </c>
      <c r="C247" t="str" cm="1">
        <f t="array" ref="C2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47" t="str">
        <f>IF(ISNUMBER(SEARCH("start_date_local",Table2[[#This Row],[JSON]])),MID(Table2[[#This Row],[JSON]],SEARCH("start_date_local",Table2[[#This Row],[JSON]])+LEN("start_date_local")+4,10), "")</f>
        <v/>
      </c>
      <c r="E2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7" s="5" t="str">
        <f>IF(Table2[[#This Row],[moving_time]]&lt;&gt;"",FLOOR((Table2[[#This Row],[moving_time]]-(60*60*Table2[[#This Row],[Appoggio_ore]]))-(60*Table2[[#This Row],[Appoggio_ minuti]]),1),"")</f>
        <v/>
      </c>
      <c r="I247" s="5" t="str">
        <f>IF(Table2[[#This Row],[moving_time]]&lt;&gt;"",FLOOR((Table2[[#This Row],[moving_time]]-(60*60*Table2[[#This Row],[Appoggio_ore]]))/60,1),"")</f>
        <v/>
      </c>
      <c r="J247" s="5" t="str">
        <f>IF(Table2[[#This Row],[moving_time]]&lt;&gt;"",FLOOR(Table2[[#This Row],[moving_time]]/(60*60),1),"")</f>
        <v/>
      </c>
      <c r="K2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7" t="str">
        <f>IF(AND(Table2[[#This Row],[Appoggio]]&lt;&gt;"",C257&lt;&gt;""),_xlfn.CONCAT("date",C257,"moving_time",C248,"distance",Table2[[#This Row],[Appoggio]],"elevation",C250,"type",C251),"")</f>
        <v/>
      </c>
      <c r="M247" t="str">
        <f>IF(Table2[[#This Row],[date_to_pivot]]&lt;&gt;"",C251,"")</f>
        <v/>
      </c>
      <c r="N247" t="str">
        <f>IF(Table2[[#This Row],[date_to_pivot]]&lt;&gt;"",Table2[[#This Row],[Appoggio]],"")</f>
        <v/>
      </c>
      <c r="O247" t="str">
        <f>IF(Table2[[#This Row],[date_to_pivot]]&lt;&gt;"",C250,"")</f>
        <v/>
      </c>
      <c r="P247" t="str">
        <f>IF(Table2[[#This Row],[date_to_pivot]]&lt;&gt;"",C248,"")</f>
        <v/>
      </c>
    </row>
    <row r="248" spans="2:16" x14ac:dyDescent="0.2">
      <c r="B248" t="s">
        <v>139</v>
      </c>
      <c r="C248" t="str" cm="1">
        <f t="array" ref="C2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48" t="str">
        <f>IF(ISNUMBER(SEARCH("start_date_local",Table2[[#This Row],[JSON]])),MID(Table2[[#This Row],[JSON]],SEARCH("start_date_local",Table2[[#This Row],[JSON]])+LEN("start_date_local")+4,10), "")</f>
        <v/>
      </c>
      <c r="E2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8" s="5" t="str">
        <f>IF(Table2[[#This Row],[moving_time]]&lt;&gt;"",FLOOR((Table2[[#This Row],[moving_time]]-(60*60*Table2[[#This Row],[Appoggio_ore]]))-(60*Table2[[#This Row],[Appoggio_ minuti]]),1),"")</f>
        <v/>
      </c>
      <c r="I248" s="5" t="str">
        <f>IF(Table2[[#This Row],[moving_time]]&lt;&gt;"",FLOOR((Table2[[#This Row],[moving_time]]-(60*60*Table2[[#This Row],[Appoggio_ore]]))/60,1),"")</f>
        <v/>
      </c>
      <c r="J248" s="5" t="str">
        <f>IF(Table2[[#This Row],[moving_time]]&lt;&gt;"",FLOOR(Table2[[#This Row],[moving_time]]/(60*60),1),"")</f>
        <v/>
      </c>
      <c r="K2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8" t="str">
        <f>IF(AND(Table2[[#This Row],[Appoggio]]&lt;&gt;"",C258&lt;&gt;""),_xlfn.CONCAT("date",C258,"moving_time",C249,"distance",Table2[[#This Row],[Appoggio]],"elevation",C251,"type",C252),"")</f>
        <v/>
      </c>
      <c r="M248" t="str">
        <f>IF(Table2[[#This Row],[date_to_pivot]]&lt;&gt;"",C252,"")</f>
        <v/>
      </c>
      <c r="N248" t="str">
        <f>IF(Table2[[#This Row],[date_to_pivot]]&lt;&gt;"",Table2[[#This Row],[Appoggio]],"")</f>
        <v/>
      </c>
      <c r="O248" t="str">
        <f>IF(Table2[[#This Row],[date_to_pivot]]&lt;&gt;"",C251,"")</f>
        <v/>
      </c>
      <c r="P248" t="str">
        <f>IF(Table2[[#This Row],[date_to_pivot]]&lt;&gt;"",C249,"")</f>
        <v/>
      </c>
    </row>
    <row r="249" spans="2:16" x14ac:dyDescent="0.2">
      <c r="B249" t="s">
        <v>140</v>
      </c>
      <c r="C249" t="str" cm="1">
        <f t="array" ref="C2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49" t="str">
        <f>IF(ISNUMBER(SEARCH("start_date_local",Table2[[#This Row],[JSON]])),MID(Table2[[#This Row],[JSON]],SEARCH("start_date_local",Table2[[#This Row],[JSON]])+LEN("start_date_local")+4,10), "")</f>
        <v/>
      </c>
      <c r="E2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49" s="5" t="str">
        <f>IF(Table2[[#This Row],[moving_time]]&lt;&gt;"",FLOOR((Table2[[#This Row],[moving_time]]-(60*60*Table2[[#This Row],[Appoggio_ore]]))-(60*Table2[[#This Row],[Appoggio_ minuti]]),1),"")</f>
        <v/>
      </c>
      <c r="I249" s="5" t="str">
        <f>IF(Table2[[#This Row],[moving_time]]&lt;&gt;"",FLOOR((Table2[[#This Row],[moving_time]]-(60*60*Table2[[#This Row],[Appoggio_ore]]))/60,1),"")</f>
        <v/>
      </c>
      <c r="J249" s="5" t="str">
        <f>IF(Table2[[#This Row],[moving_time]]&lt;&gt;"",FLOOR(Table2[[#This Row],[moving_time]]/(60*60),1),"")</f>
        <v/>
      </c>
      <c r="K2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49" t="str">
        <f>IF(AND(Table2[[#This Row],[Appoggio]]&lt;&gt;"",C259&lt;&gt;""),_xlfn.CONCAT("date",C259,"moving_time",C250,"distance",Table2[[#This Row],[Appoggio]],"elevation",C252,"type",C253),"")</f>
        <v/>
      </c>
      <c r="M249" t="str">
        <f>IF(Table2[[#This Row],[date_to_pivot]]&lt;&gt;"",C253,"")</f>
        <v/>
      </c>
      <c r="N249" t="str">
        <f>IF(Table2[[#This Row],[date_to_pivot]]&lt;&gt;"",Table2[[#This Row],[Appoggio]],"")</f>
        <v/>
      </c>
      <c r="O249" t="str">
        <f>IF(Table2[[#This Row],[date_to_pivot]]&lt;&gt;"",C252,"")</f>
        <v/>
      </c>
      <c r="P249" t="str">
        <f>IF(Table2[[#This Row],[date_to_pivot]]&lt;&gt;"",C250,"")</f>
        <v/>
      </c>
    </row>
    <row r="250" spans="2:16" x14ac:dyDescent="0.2">
      <c r="B250" t="s">
        <v>141</v>
      </c>
      <c r="C250" t="str" cm="1">
        <f t="array" ref="C2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50" t="str">
        <f>IF(ISNUMBER(SEARCH("start_date_local",Table2[[#This Row],[JSON]])),MID(Table2[[#This Row],[JSON]],SEARCH("start_date_local",Table2[[#This Row],[JSON]])+LEN("start_date_local")+4,10), "")</f>
        <v/>
      </c>
      <c r="E2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0" s="5" t="str">
        <f>IF(Table2[[#This Row],[moving_time]]&lt;&gt;"",FLOOR((Table2[[#This Row],[moving_time]]-(60*60*Table2[[#This Row],[Appoggio_ore]]))-(60*Table2[[#This Row],[Appoggio_ minuti]]),1),"")</f>
        <v/>
      </c>
      <c r="I250" s="5" t="str">
        <f>IF(Table2[[#This Row],[moving_time]]&lt;&gt;"",FLOOR((Table2[[#This Row],[moving_time]]-(60*60*Table2[[#This Row],[Appoggio_ore]]))/60,1),"")</f>
        <v/>
      </c>
      <c r="J250" s="5" t="str">
        <f>IF(Table2[[#This Row],[moving_time]]&lt;&gt;"",FLOOR(Table2[[#This Row],[moving_time]]/(60*60),1),"")</f>
        <v/>
      </c>
      <c r="K2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0" t="str">
        <f>IF(AND(Table2[[#This Row],[Appoggio]]&lt;&gt;"",C260&lt;&gt;""),_xlfn.CONCAT("date",C260,"moving_time",C251,"distance",Table2[[#This Row],[Appoggio]],"elevation",C253,"type",C254),"")</f>
        <v/>
      </c>
      <c r="M250" t="str">
        <f>IF(Table2[[#This Row],[date_to_pivot]]&lt;&gt;"",C254,"")</f>
        <v/>
      </c>
      <c r="N250" t="str">
        <f>IF(Table2[[#This Row],[date_to_pivot]]&lt;&gt;"",Table2[[#This Row],[Appoggio]],"")</f>
        <v/>
      </c>
      <c r="O250" t="str">
        <f>IF(Table2[[#This Row],[date_to_pivot]]&lt;&gt;"",C253,"")</f>
        <v/>
      </c>
      <c r="P250" t="str">
        <f>IF(Table2[[#This Row],[date_to_pivot]]&lt;&gt;"",C251,"")</f>
        <v/>
      </c>
    </row>
    <row r="251" spans="2:16" x14ac:dyDescent="0.2">
      <c r="B251" t="s">
        <v>142</v>
      </c>
      <c r="C251" t="str" cm="1">
        <f t="array" ref="C2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51" t="str">
        <f>IF(ISNUMBER(SEARCH("start_date_local",Table2[[#This Row],[JSON]])),MID(Table2[[#This Row],[JSON]],SEARCH("start_date_local",Table2[[#This Row],[JSON]])+LEN("start_date_local")+4,10), "")</f>
        <v/>
      </c>
      <c r="E2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1" s="5" t="str">
        <f>IF(Table2[[#This Row],[moving_time]]&lt;&gt;"",FLOOR((Table2[[#This Row],[moving_time]]-(60*60*Table2[[#This Row],[Appoggio_ore]]))-(60*Table2[[#This Row],[Appoggio_ minuti]]),1),"")</f>
        <v/>
      </c>
      <c r="I251" s="5" t="str">
        <f>IF(Table2[[#This Row],[moving_time]]&lt;&gt;"",FLOOR((Table2[[#This Row],[moving_time]]-(60*60*Table2[[#This Row],[Appoggio_ore]]))/60,1),"")</f>
        <v/>
      </c>
      <c r="J251" s="5" t="str">
        <f>IF(Table2[[#This Row],[moving_time]]&lt;&gt;"",FLOOR(Table2[[#This Row],[moving_time]]/(60*60),1),"")</f>
        <v/>
      </c>
      <c r="K2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1" t="str">
        <f>IF(AND(Table2[[#This Row],[Appoggio]]&lt;&gt;"",C261&lt;&gt;""),_xlfn.CONCAT("date",C261,"moving_time",C252,"distance",Table2[[#This Row],[Appoggio]],"elevation",C254,"type",C255),"")</f>
        <v/>
      </c>
      <c r="M251" t="str">
        <f>IF(Table2[[#This Row],[date_to_pivot]]&lt;&gt;"",C255,"")</f>
        <v/>
      </c>
      <c r="N251" t="str">
        <f>IF(Table2[[#This Row],[date_to_pivot]]&lt;&gt;"",Table2[[#This Row],[Appoggio]],"")</f>
        <v/>
      </c>
      <c r="O251" t="str">
        <f>IF(Table2[[#This Row],[date_to_pivot]]&lt;&gt;"",C254,"")</f>
        <v/>
      </c>
      <c r="P251" t="str">
        <f>IF(Table2[[#This Row],[date_to_pivot]]&lt;&gt;"",C252,"")</f>
        <v/>
      </c>
    </row>
    <row r="252" spans="2:16" x14ac:dyDescent="0.2">
      <c r="B252" t="s">
        <v>84</v>
      </c>
      <c r="C252" t="str" cm="1">
        <f t="array" ref="C2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52" t="str">
        <f>IF(ISNUMBER(SEARCH("start_date_local",Table2[[#This Row],[JSON]])),MID(Table2[[#This Row],[JSON]],SEARCH("start_date_local",Table2[[#This Row],[JSON]])+LEN("start_date_local")+4,10), "")</f>
        <v/>
      </c>
      <c r="E2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2" s="5" t="str">
        <f>IF(Table2[[#This Row],[moving_time]]&lt;&gt;"",FLOOR((Table2[[#This Row],[moving_time]]-(60*60*Table2[[#This Row],[Appoggio_ore]]))-(60*Table2[[#This Row],[Appoggio_ minuti]]),1),"")</f>
        <v/>
      </c>
      <c r="I252" s="5" t="str">
        <f>IF(Table2[[#This Row],[moving_time]]&lt;&gt;"",FLOOR((Table2[[#This Row],[moving_time]]-(60*60*Table2[[#This Row],[Appoggio_ore]]))/60,1),"")</f>
        <v/>
      </c>
      <c r="J252" s="5" t="str">
        <f>IF(Table2[[#This Row],[moving_time]]&lt;&gt;"",FLOOR(Table2[[#This Row],[moving_time]]/(60*60),1),"")</f>
        <v/>
      </c>
      <c r="K2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2" t="str">
        <f>IF(AND(Table2[[#This Row],[Appoggio]]&lt;&gt;"",C262&lt;&gt;""),_xlfn.CONCAT("date",C262,"moving_time",C253,"distance",Table2[[#This Row],[Appoggio]],"elevation",C255,"type",C256),"")</f>
        <v/>
      </c>
      <c r="M252" t="str">
        <f>IF(Table2[[#This Row],[date_to_pivot]]&lt;&gt;"",C256,"")</f>
        <v/>
      </c>
      <c r="N252" t="str">
        <f>IF(Table2[[#This Row],[date_to_pivot]]&lt;&gt;"",Table2[[#This Row],[Appoggio]],"")</f>
        <v/>
      </c>
      <c r="O252" t="str">
        <f>IF(Table2[[#This Row],[date_to_pivot]]&lt;&gt;"",C255,"")</f>
        <v/>
      </c>
      <c r="P252" t="str">
        <f>IF(Table2[[#This Row],[date_to_pivot]]&lt;&gt;"",C253,"")</f>
        <v/>
      </c>
    </row>
    <row r="253" spans="2:16" x14ac:dyDescent="0.2">
      <c r="B253" t="s">
        <v>143</v>
      </c>
      <c r="C253" t="str" cm="1">
        <f t="array" ref="C2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53" t="str">
        <f>IF(ISNUMBER(SEARCH("start_date_local",Table2[[#This Row],[JSON]])),MID(Table2[[#This Row],[JSON]],SEARCH("start_date_local",Table2[[#This Row],[JSON]])+LEN("start_date_local")+4,10), "")</f>
        <v/>
      </c>
      <c r="E2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3" s="5" t="str">
        <f>IF(Table2[[#This Row],[moving_time]]&lt;&gt;"",FLOOR((Table2[[#This Row],[moving_time]]-(60*60*Table2[[#This Row],[Appoggio_ore]]))-(60*Table2[[#This Row],[Appoggio_ minuti]]),1),"")</f>
        <v/>
      </c>
      <c r="I253" s="5" t="str">
        <f>IF(Table2[[#This Row],[moving_time]]&lt;&gt;"",FLOOR((Table2[[#This Row],[moving_time]]-(60*60*Table2[[#This Row],[Appoggio_ore]]))/60,1),"")</f>
        <v/>
      </c>
      <c r="J253" s="5" t="str">
        <f>IF(Table2[[#This Row],[moving_time]]&lt;&gt;"",FLOOR(Table2[[#This Row],[moving_time]]/(60*60),1),"")</f>
        <v/>
      </c>
      <c r="K2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3" t="str">
        <f>IF(AND(Table2[[#This Row],[Appoggio]]&lt;&gt;"",C263&lt;&gt;""),_xlfn.CONCAT("date",C263,"moving_time",C254,"distance",Table2[[#This Row],[Appoggio]],"elevation",C256,"type",C257),"")</f>
        <v/>
      </c>
      <c r="M253" t="str">
        <f>IF(Table2[[#This Row],[date_to_pivot]]&lt;&gt;"",C257,"")</f>
        <v/>
      </c>
      <c r="N253" t="str">
        <f>IF(Table2[[#This Row],[date_to_pivot]]&lt;&gt;"",Table2[[#This Row],[Appoggio]],"")</f>
        <v/>
      </c>
      <c r="O253" t="str">
        <f>IF(Table2[[#This Row],[date_to_pivot]]&lt;&gt;"",C256,"")</f>
        <v/>
      </c>
      <c r="P253" t="str">
        <f>IF(Table2[[#This Row],[date_to_pivot]]&lt;&gt;"",C254,"")</f>
        <v/>
      </c>
    </row>
    <row r="254" spans="2:16" x14ac:dyDescent="0.2">
      <c r="B254" t="s">
        <v>33</v>
      </c>
      <c r="C254" t="str" cm="1">
        <f t="array" ref="C2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54" t="str">
        <f>IF(ISNUMBER(SEARCH("start_date_local",Table2[[#This Row],[JSON]])),MID(Table2[[#This Row],[JSON]],SEARCH("start_date_local",Table2[[#This Row],[JSON]])+LEN("start_date_local")+4,10), "")</f>
        <v/>
      </c>
      <c r="E2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4" s="5" t="str">
        <f>IF(Table2[[#This Row],[moving_time]]&lt;&gt;"",FLOOR((Table2[[#This Row],[moving_time]]-(60*60*Table2[[#This Row],[Appoggio_ore]]))-(60*Table2[[#This Row],[Appoggio_ minuti]]),1),"")</f>
        <v/>
      </c>
      <c r="I254" s="5" t="str">
        <f>IF(Table2[[#This Row],[moving_time]]&lt;&gt;"",FLOOR((Table2[[#This Row],[moving_time]]-(60*60*Table2[[#This Row],[Appoggio_ore]]))/60,1),"")</f>
        <v/>
      </c>
      <c r="J254" s="5" t="str">
        <f>IF(Table2[[#This Row],[moving_time]]&lt;&gt;"",FLOOR(Table2[[#This Row],[moving_time]]/(60*60),1),"")</f>
        <v/>
      </c>
      <c r="K2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4" t="str">
        <f>IF(AND(Table2[[#This Row],[Appoggio]]&lt;&gt;"",C264&lt;&gt;""),_xlfn.CONCAT("date",C264,"moving_time",C255,"distance",Table2[[#This Row],[Appoggio]],"elevation",C257,"type",C258),"")</f>
        <v/>
      </c>
      <c r="M254" t="str">
        <f>IF(Table2[[#This Row],[date_to_pivot]]&lt;&gt;"",C258,"")</f>
        <v/>
      </c>
      <c r="N254" t="str">
        <f>IF(Table2[[#This Row],[date_to_pivot]]&lt;&gt;"",Table2[[#This Row],[Appoggio]],"")</f>
        <v/>
      </c>
      <c r="O254" t="str">
        <f>IF(Table2[[#This Row],[date_to_pivot]]&lt;&gt;"",C257,"")</f>
        <v/>
      </c>
      <c r="P254" t="str">
        <f>IF(Table2[[#This Row],[date_to_pivot]]&lt;&gt;"",C255,"")</f>
        <v/>
      </c>
    </row>
    <row r="255" spans="2:16" x14ac:dyDescent="0.2">
      <c r="B255" t="s">
        <v>34</v>
      </c>
      <c r="C255" t="str" cm="1">
        <f t="array" ref="C2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55" t="str">
        <f>IF(ISNUMBER(SEARCH("start_date_local",Table2[[#This Row],[JSON]])),MID(Table2[[#This Row],[JSON]],SEARCH("start_date_local",Table2[[#This Row],[JSON]])+LEN("start_date_local")+4,10), "")</f>
        <v/>
      </c>
      <c r="E2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5" s="5" t="str">
        <f>IF(Table2[[#This Row],[moving_time]]&lt;&gt;"",FLOOR((Table2[[#This Row],[moving_time]]-(60*60*Table2[[#This Row],[Appoggio_ore]]))-(60*Table2[[#This Row],[Appoggio_ minuti]]),1),"")</f>
        <v/>
      </c>
      <c r="I255" s="5" t="str">
        <f>IF(Table2[[#This Row],[moving_time]]&lt;&gt;"",FLOOR((Table2[[#This Row],[moving_time]]-(60*60*Table2[[#This Row],[Appoggio_ore]]))/60,1),"")</f>
        <v/>
      </c>
      <c r="J255" s="5" t="str">
        <f>IF(Table2[[#This Row],[moving_time]]&lt;&gt;"",FLOOR(Table2[[#This Row],[moving_time]]/(60*60),1),"")</f>
        <v/>
      </c>
      <c r="K2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5" t="str">
        <f>IF(AND(Table2[[#This Row],[Appoggio]]&lt;&gt;"",C265&lt;&gt;""),_xlfn.CONCAT("date",C265,"moving_time",C256,"distance",Table2[[#This Row],[Appoggio]],"elevation",C258,"type",C259),"")</f>
        <v/>
      </c>
      <c r="M255" t="str">
        <f>IF(Table2[[#This Row],[date_to_pivot]]&lt;&gt;"",C259,"")</f>
        <v/>
      </c>
      <c r="N255" t="str">
        <f>IF(Table2[[#This Row],[date_to_pivot]]&lt;&gt;"",Table2[[#This Row],[Appoggio]],"")</f>
        <v/>
      </c>
      <c r="O255" t="str">
        <f>IF(Table2[[#This Row],[date_to_pivot]]&lt;&gt;"",C258,"")</f>
        <v/>
      </c>
      <c r="P255" t="str">
        <f>IF(Table2[[#This Row],[date_to_pivot]]&lt;&gt;"",C256,"")</f>
        <v/>
      </c>
    </row>
    <row r="256" spans="2:16" x14ac:dyDescent="0.2">
      <c r="B256" t="s">
        <v>144</v>
      </c>
      <c r="C256" t="str" cm="1">
        <f t="array" ref="C2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56" t="str">
        <f>IF(ISNUMBER(SEARCH("start_date_local",Table2[[#This Row],[JSON]])),MID(Table2[[#This Row],[JSON]],SEARCH("start_date_local",Table2[[#This Row],[JSON]])+LEN("start_date_local")+4,10), "")</f>
        <v/>
      </c>
      <c r="E2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6" s="5" t="str">
        <f>IF(Table2[[#This Row],[moving_time]]&lt;&gt;"",FLOOR((Table2[[#This Row],[moving_time]]-(60*60*Table2[[#This Row],[Appoggio_ore]]))-(60*Table2[[#This Row],[Appoggio_ minuti]]),1),"")</f>
        <v/>
      </c>
      <c r="I256" s="5" t="str">
        <f>IF(Table2[[#This Row],[moving_time]]&lt;&gt;"",FLOOR((Table2[[#This Row],[moving_time]]-(60*60*Table2[[#This Row],[Appoggio_ore]]))/60,1),"")</f>
        <v/>
      </c>
      <c r="J256" s="5" t="str">
        <f>IF(Table2[[#This Row],[moving_time]]&lt;&gt;"",FLOOR(Table2[[#This Row],[moving_time]]/(60*60),1),"")</f>
        <v/>
      </c>
      <c r="K2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6" t="str">
        <f>IF(AND(Table2[[#This Row],[Appoggio]]&lt;&gt;"",C266&lt;&gt;""),_xlfn.CONCAT("date",C266,"moving_time",C257,"distance",Table2[[#This Row],[Appoggio]],"elevation",C259,"type",C260),"")</f>
        <v/>
      </c>
      <c r="M256" t="str">
        <f>IF(Table2[[#This Row],[date_to_pivot]]&lt;&gt;"",C260,"")</f>
        <v/>
      </c>
      <c r="N256" t="str">
        <f>IF(Table2[[#This Row],[date_to_pivot]]&lt;&gt;"",Table2[[#This Row],[Appoggio]],"")</f>
        <v/>
      </c>
      <c r="O256" t="str">
        <f>IF(Table2[[#This Row],[date_to_pivot]]&lt;&gt;"",C259,"")</f>
        <v/>
      </c>
      <c r="P256" t="str">
        <f>IF(Table2[[#This Row],[date_to_pivot]]&lt;&gt;"",C257,"")</f>
        <v/>
      </c>
    </row>
    <row r="257" spans="2:16" x14ac:dyDescent="0.2">
      <c r="B257" t="s">
        <v>145</v>
      </c>
      <c r="C257" t="str" cm="1">
        <f t="array" ref="C2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57" t="str">
        <f>IF(ISNUMBER(SEARCH("start_date_local",Table2[[#This Row],[JSON]])),MID(Table2[[#This Row],[JSON]],SEARCH("start_date_local",Table2[[#This Row],[JSON]])+LEN("start_date_local")+4,10), "")</f>
        <v/>
      </c>
      <c r="E2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7" s="5" t="str">
        <f>IF(Table2[[#This Row],[moving_time]]&lt;&gt;"",FLOOR((Table2[[#This Row],[moving_time]]-(60*60*Table2[[#This Row],[Appoggio_ore]]))-(60*Table2[[#This Row],[Appoggio_ minuti]]),1),"")</f>
        <v/>
      </c>
      <c r="I257" s="5" t="str">
        <f>IF(Table2[[#This Row],[moving_time]]&lt;&gt;"",FLOOR((Table2[[#This Row],[moving_time]]-(60*60*Table2[[#This Row],[Appoggio_ore]]))/60,1),"")</f>
        <v/>
      </c>
      <c r="J257" s="5" t="str">
        <f>IF(Table2[[#This Row],[moving_time]]&lt;&gt;"",FLOOR(Table2[[#This Row],[moving_time]]/(60*60),1),"")</f>
        <v/>
      </c>
      <c r="K2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7" t="str">
        <f>IF(AND(Table2[[#This Row],[Appoggio]]&lt;&gt;"",C267&lt;&gt;""),_xlfn.CONCAT("date",C267,"moving_time",C258,"distance",Table2[[#This Row],[Appoggio]],"elevation",C260,"type",C261),"")</f>
        <v/>
      </c>
      <c r="M257" t="str">
        <f>IF(Table2[[#This Row],[date_to_pivot]]&lt;&gt;"",C261,"")</f>
        <v/>
      </c>
      <c r="N257" t="str">
        <f>IF(Table2[[#This Row],[date_to_pivot]]&lt;&gt;"",Table2[[#This Row],[Appoggio]],"")</f>
        <v/>
      </c>
      <c r="O257" t="str">
        <f>IF(Table2[[#This Row],[date_to_pivot]]&lt;&gt;"",C260,"")</f>
        <v/>
      </c>
      <c r="P257" t="str">
        <f>IF(Table2[[#This Row],[date_to_pivot]]&lt;&gt;"",C258,"")</f>
        <v/>
      </c>
    </row>
    <row r="258" spans="2:16" x14ac:dyDescent="0.2">
      <c r="B258" t="s">
        <v>37</v>
      </c>
      <c r="C258" t="str" cm="1">
        <f t="array" ref="C2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58" t="str">
        <f>IF(ISNUMBER(SEARCH("start_date_local",Table2[[#This Row],[JSON]])),MID(Table2[[#This Row],[JSON]],SEARCH("start_date_local",Table2[[#This Row],[JSON]])+LEN("start_date_local")+4,10), "")</f>
        <v/>
      </c>
      <c r="E2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8" s="5" t="str">
        <f>IF(Table2[[#This Row],[moving_time]]&lt;&gt;"",FLOOR((Table2[[#This Row],[moving_time]]-(60*60*Table2[[#This Row],[Appoggio_ore]]))-(60*Table2[[#This Row],[Appoggio_ minuti]]),1),"")</f>
        <v/>
      </c>
      <c r="I258" s="5" t="str">
        <f>IF(Table2[[#This Row],[moving_time]]&lt;&gt;"",FLOOR((Table2[[#This Row],[moving_time]]-(60*60*Table2[[#This Row],[Appoggio_ore]]))/60,1),"")</f>
        <v/>
      </c>
      <c r="J258" s="5" t="str">
        <f>IF(Table2[[#This Row],[moving_time]]&lt;&gt;"",FLOOR(Table2[[#This Row],[moving_time]]/(60*60),1),"")</f>
        <v/>
      </c>
      <c r="K2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8" t="str">
        <f>IF(AND(Table2[[#This Row],[Appoggio]]&lt;&gt;"",C268&lt;&gt;""),_xlfn.CONCAT("date",C268,"moving_time",C259,"distance",Table2[[#This Row],[Appoggio]],"elevation",C261,"type",C262),"")</f>
        <v/>
      </c>
      <c r="M258" t="str">
        <f>IF(Table2[[#This Row],[date_to_pivot]]&lt;&gt;"",C262,"")</f>
        <v/>
      </c>
      <c r="N258" t="str">
        <f>IF(Table2[[#This Row],[date_to_pivot]]&lt;&gt;"",Table2[[#This Row],[Appoggio]],"")</f>
        <v/>
      </c>
      <c r="O258" t="str">
        <f>IF(Table2[[#This Row],[date_to_pivot]]&lt;&gt;"",C261,"")</f>
        <v/>
      </c>
      <c r="P258" t="str">
        <f>IF(Table2[[#This Row],[date_to_pivot]]&lt;&gt;"",C259,"")</f>
        <v/>
      </c>
    </row>
    <row r="259" spans="2:16" x14ac:dyDescent="0.2">
      <c r="B259" t="s">
        <v>6</v>
      </c>
      <c r="C259" t="str" cm="1">
        <f t="array" ref="C2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59" t="str">
        <f>IF(ISNUMBER(SEARCH("start_date_local",Table2[[#This Row],[JSON]])),MID(Table2[[#This Row],[JSON]],SEARCH("start_date_local",Table2[[#This Row],[JSON]])+LEN("start_date_local")+4,10), "")</f>
        <v/>
      </c>
      <c r="E2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59" s="5" t="str">
        <f>IF(Table2[[#This Row],[moving_time]]&lt;&gt;"",FLOOR((Table2[[#This Row],[moving_time]]-(60*60*Table2[[#This Row],[Appoggio_ore]]))-(60*Table2[[#This Row],[Appoggio_ minuti]]),1),"")</f>
        <v/>
      </c>
      <c r="I259" s="5" t="str">
        <f>IF(Table2[[#This Row],[moving_time]]&lt;&gt;"",FLOOR((Table2[[#This Row],[moving_time]]-(60*60*Table2[[#This Row],[Appoggio_ore]]))/60,1),"")</f>
        <v/>
      </c>
      <c r="J259" s="5" t="str">
        <f>IF(Table2[[#This Row],[moving_time]]&lt;&gt;"",FLOOR(Table2[[#This Row],[moving_time]]/(60*60),1),"")</f>
        <v/>
      </c>
      <c r="K2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59" t="str">
        <f>IF(AND(Table2[[#This Row],[Appoggio]]&lt;&gt;"",C269&lt;&gt;""),_xlfn.CONCAT("date",C269,"moving_time",C260,"distance",Table2[[#This Row],[Appoggio]],"elevation",C262,"type",C263),"")</f>
        <v/>
      </c>
      <c r="M259" t="str">
        <f>IF(Table2[[#This Row],[date_to_pivot]]&lt;&gt;"",C263,"")</f>
        <v/>
      </c>
      <c r="N259" t="str">
        <f>IF(Table2[[#This Row],[date_to_pivot]]&lt;&gt;"",Table2[[#This Row],[Appoggio]],"")</f>
        <v/>
      </c>
      <c r="O259" t="str">
        <f>IF(Table2[[#This Row],[date_to_pivot]]&lt;&gt;"",C262,"")</f>
        <v/>
      </c>
      <c r="P259" t="str">
        <f>IF(Table2[[#This Row],[date_to_pivot]]&lt;&gt;"",C260,"")</f>
        <v/>
      </c>
    </row>
    <row r="260" spans="2:16" x14ac:dyDescent="0.2">
      <c r="B260" t="s">
        <v>38</v>
      </c>
      <c r="C260" t="str" cm="1">
        <f t="array" ref="C2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60" t="str">
        <f>IF(ISNUMBER(SEARCH("start_date_local",Table2[[#This Row],[JSON]])),MID(Table2[[#This Row],[JSON]],SEARCH("start_date_local",Table2[[#This Row],[JSON]])+LEN("start_date_local")+4,10), "")</f>
        <v/>
      </c>
      <c r="E2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0" s="5" t="str">
        <f>IF(Table2[[#This Row],[moving_time]]&lt;&gt;"",FLOOR((Table2[[#This Row],[moving_time]]-(60*60*Table2[[#This Row],[Appoggio_ore]]))-(60*Table2[[#This Row],[Appoggio_ minuti]]),1),"")</f>
        <v/>
      </c>
      <c r="I260" s="5" t="str">
        <f>IF(Table2[[#This Row],[moving_time]]&lt;&gt;"",FLOOR((Table2[[#This Row],[moving_time]]-(60*60*Table2[[#This Row],[Appoggio_ore]]))/60,1),"")</f>
        <v/>
      </c>
      <c r="J260" s="5" t="str">
        <f>IF(Table2[[#This Row],[moving_time]]&lt;&gt;"",FLOOR(Table2[[#This Row],[moving_time]]/(60*60),1),"")</f>
        <v/>
      </c>
      <c r="K2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0" t="str">
        <f>IF(AND(Table2[[#This Row],[Appoggio]]&lt;&gt;"",C270&lt;&gt;""),_xlfn.CONCAT("date",C270,"moving_time",C261,"distance",Table2[[#This Row],[Appoggio]],"elevation",C263,"type",C264),"")</f>
        <v/>
      </c>
      <c r="M260" t="str">
        <f>IF(Table2[[#This Row],[date_to_pivot]]&lt;&gt;"",C264,"")</f>
        <v/>
      </c>
      <c r="N260" t="str">
        <f>IF(Table2[[#This Row],[date_to_pivot]]&lt;&gt;"",Table2[[#This Row],[Appoggio]],"")</f>
        <v/>
      </c>
      <c r="O260" t="str">
        <f>IF(Table2[[#This Row],[date_to_pivot]]&lt;&gt;"",C263,"")</f>
        <v/>
      </c>
      <c r="P260" t="str">
        <f>IF(Table2[[#This Row],[date_to_pivot]]&lt;&gt;"",C261,"")</f>
        <v/>
      </c>
    </row>
    <row r="261" spans="2:16" x14ac:dyDescent="0.2">
      <c r="B261" t="s">
        <v>39</v>
      </c>
      <c r="C261" t="str" cm="1">
        <f t="array" ref="C2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61" t="str">
        <f>IF(ISNUMBER(SEARCH("start_date_local",Table2[[#This Row],[JSON]])),MID(Table2[[#This Row],[JSON]],SEARCH("start_date_local",Table2[[#This Row],[JSON]])+LEN("start_date_local")+4,10), "")</f>
        <v/>
      </c>
      <c r="E2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1" s="5" t="str">
        <f>IF(Table2[[#This Row],[moving_time]]&lt;&gt;"",FLOOR((Table2[[#This Row],[moving_time]]-(60*60*Table2[[#This Row],[Appoggio_ore]]))-(60*Table2[[#This Row],[Appoggio_ minuti]]),1),"")</f>
        <v/>
      </c>
      <c r="I261" s="5" t="str">
        <f>IF(Table2[[#This Row],[moving_time]]&lt;&gt;"",FLOOR((Table2[[#This Row],[moving_time]]-(60*60*Table2[[#This Row],[Appoggio_ore]]))/60,1),"")</f>
        <v/>
      </c>
      <c r="J261" s="5" t="str">
        <f>IF(Table2[[#This Row],[moving_time]]&lt;&gt;"",FLOOR(Table2[[#This Row],[moving_time]]/(60*60),1),"")</f>
        <v/>
      </c>
      <c r="K2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1" t="str">
        <f>IF(AND(Table2[[#This Row],[Appoggio]]&lt;&gt;"",C271&lt;&gt;""),_xlfn.CONCAT("date",C271,"moving_time",C262,"distance",Table2[[#This Row],[Appoggio]],"elevation",C264,"type",C265),"")</f>
        <v/>
      </c>
      <c r="M261" t="str">
        <f>IF(Table2[[#This Row],[date_to_pivot]]&lt;&gt;"",C265,"")</f>
        <v/>
      </c>
      <c r="N261" t="str">
        <f>IF(Table2[[#This Row],[date_to_pivot]]&lt;&gt;"",Table2[[#This Row],[Appoggio]],"")</f>
        <v/>
      </c>
      <c r="O261" t="str">
        <f>IF(Table2[[#This Row],[date_to_pivot]]&lt;&gt;"",C264,"")</f>
        <v/>
      </c>
      <c r="P261" t="str">
        <f>IF(Table2[[#This Row],[date_to_pivot]]&lt;&gt;"",C262,"")</f>
        <v/>
      </c>
    </row>
    <row r="262" spans="2:16" x14ac:dyDescent="0.2">
      <c r="B262" t="s">
        <v>40</v>
      </c>
      <c r="C262" t="str" cm="1">
        <f t="array" ref="C2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62" t="str">
        <f>IF(ISNUMBER(SEARCH("start_date_local",Table2[[#This Row],[JSON]])),MID(Table2[[#This Row],[JSON]],SEARCH("start_date_local",Table2[[#This Row],[JSON]])+LEN("start_date_local")+4,10), "")</f>
        <v/>
      </c>
      <c r="E2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2" s="5" t="str">
        <f>IF(Table2[[#This Row],[moving_time]]&lt;&gt;"",FLOOR((Table2[[#This Row],[moving_time]]-(60*60*Table2[[#This Row],[Appoggio_ore]]))-(60*Table2[[#This Row],[Appoggio_ minuti]]),1),"")</f>
        <v/>
      </c>
      <c r="I262" s="5" t="str">
        <f>IF(Table2[[#This Row],[moving_time]]&lt;&gt;"",FLOOR((Table2[[#This Row],[moving_time]]-(60*60*Table2[[#This Row],[Appoggio_ore]]))/60,1),"")</f>
        <v/>
      </c>
      <c r="J262" s="5" t="str">
        <f>IF(Table2[[#This Row],[moving_time]]&lt;&gt;"",FLOOR(Table2[[#This Row],[moving_time]]/(60*60),1),"")</f>
        <v/>
      </c>
      <c r="K2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2" t="str">
        <f>IF(AND(Table2[[#This Row],[Appoggio]]&lt;&gt;"",C272&lt;&gt;""),_xlfn.CONCAT("date",C272,"moving_time",C263,"distance",Table2[[#This Row],[Appoggio]],"elevation",C265,"type",C266),"")</f>
        <v/>
      </c>
      <c r="M262" t="str">
        <f>IF(Table2[[#This Row],[date_to_pivot]]&lt;&gt;"",C266,"")</f>
        <v/>
      </c>
      <c r="N262" t="str">
        <f>IF(Table2[[#This Row],[date_to_pivot]]&lt;&gt;"",Table2[[#This Row],[Appoggio]],"")</f>
        <v/>
      </c>
      <c r="O262" t="str">
        <f>IF(Table2[[#This Row],[date_to_pivot]]&lt;&gt;"",C265,"")</f>
        <v/>
      </c>
      <c r="P262" t="str">
        <f>IF(Table2[[#This Row],[date_to_pivot]]&lt;&gt;"",C263,"")</f>
        <v/>
      </c>
    </row>
    <row r="263" spans="2:16" x14ac:dyDescent="0.2">
      <c r="B263" t="s">
        <v>41</v>
      </c>
      <c r="C263" t="str" cm="1">
        <f t="array" ref="C2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63" t="str">
        <f>IF(ISNUMBER(SEARCH("start_date_local",Table2[[#This Row],[JSON]])),MID(Table2[[#This Row],[JSON]],SEARCH("start_date_local",Table2[[#This Row],[JSON]])+LEN("start_date_local")+4,10), "")</f>
        <v/>
      </c>
      <c r="E2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3" s="5" t="str">
        <f>IF(Table2[[#This Row],[moving_time]]&lt;&gt;"",FLOOR((Table2[[#This Row],[moving_time]]-(60*60*Table2[[#This Row],[Appoggio_ore]]))-(60*Table2[[#This Row],[Appoggio_ minuti]]),1),"")</f>
        <v/>
      </c>
      <c r="I263" s="5" t="str">
        <f>IF(Table2[[#This Row],[moving_time]]&lt;&gt;"",FLOOR((Table2[[#This Row],[moving_time]]-(60*60*Table2[[#This Row],[Appoggio_ore]]))/60,1),"")</f>
        <v/>
      </c>
      <c r="J263" s="5" t="str">
        <f>IF(Table2[[#This Row],[moving_time]]&lt;&gt;"",FLOOR(Table2[[#This Row],[moving_time]]/(60*60),1),"")</f>
        <v/>
      </c>
      <c r="K2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3" t="str">
        <f>IF(AND(Table2[[#This Row],[Appoggio]]&lt;&gt;"",C273&lt;&gt;""),_xlfn.CONCAT("date",C273,"moving_time",C264,"distance",Table2[[#This Row],[Appoggio]],"elevation",C266,"type",C267),"")</f>
        <v/>
      </c>
      <c r="M263" t="str">
        <f>IF(Table2[[#This Row],[date_to_pivot]]&lt;&gt;"",C267,"")</f>
        <v/>
      </c>
      <c r="N263" t="str">
        <f>IF(Table2[[#This Row],[date_to_pivot]]&lt;&gt;"",Table2[[#This Row],[Appoggio]],"")</f>
        <v/>
      </c>
      <c r="O263" t="str">
        <f>IF(Table2[[#This Row],[date_to_pivot]]&lt;&gt;"",C266,"")</f>
        <v/>
      </c>
      <c r="P263" t="str">
        <f>IF(Table2[[#This Row],[date_to_pivot]]&lt;&gt;"",C264,"")</f>
        <v/>
      </c>
    </row>
    <row r="264" spans="2:16" x14ac:dyDescent="0.2">
      <c r="B264" t="s">
        <v>42</v>
      </c>
      <c r="C264" t="str" cm="1">
        <f t="array" ref="C2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64" t="str">
        <f>IF(ISNUMBER(SEARCH("start_date_local",Table2[[#This Row],[JSON]])),MID(Table2[[#This Row],[JSON]],SEARCH("start_date_local",Table2[[#This Row],[JSON]])+LEN("start_date_local")+4,10), "")</f>
        <v/>
      </c>
      <c r="E2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4" s="5" t="str">
        <f>IF(Table2[[#This Row],[moving_time]]&lt;&gt;"",FLOOR((Table2[[#This Row],[moving_time]]-(60*60*Table2[[#This Row],[Appoggio_ore]]))-(60*Table2[[#This Row],[Appoggio_ minuti]]),1),"")</f>
        <v/>
      </c>
      <c r="I264" s="5" t="str">
        <f>IF(Table2[[#This Row],[moving_time]]&lt;&gt;"",FLOOR((Table2[[#This Row],[moving_time]]-(60*60*Table2[[#This Row],[Appoggio_ore]]))/60,1),"")</f>
        <v/>
      </c>
      <c r="J264" s="5" t="str">
        <f>IF(Table2[[#This Row],[moving_time]]&lt;&gt;"",FLOOR(Table2[[#This Row],[moving_time]]/(60*60),1),"")</f>
        <v/>
      </c>
      <c r="K2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4" t="str">
        <f>IF(AND(Table2[[#This Row],[Appoggio]]&lt;&gt;"",C274&lt;&gt;""),_xlfn.CONCAT("date",C274,"moving_time",C265,"distance",Table2[[#This Row],[Appoggio]],"elevation",C267,"type",C268),"")</f>
        <v/>
      </c>
      <c r="M264" t="str">
        <f>IF(Table2[[#This Row],[date_to_pivot]]&lt;&gt;"",C268,"")</f>
        <v/>
      </c>
      <c r="N264" t="str">
        <f>IF(Table2[[#This Row],[date_to_pivot]]&lt;&gt;"",Table2[[#This Row],[Appoggio]],"")</f>
        <v/>
      </c>
      <c r="O264" t="str">
        <f>IF(Table2[[#This Row],[date_to_pivot]]&lt;&gt;"",C267,"")</f>
        <v/>
      </c>
      <c r="P264" t="str">
        <f>IF(Table2[[#This Row],[date_to_pivot]]&lt;&gt;"",C265,"")</f>
        <v/>
      </c>
    </row>
    <row r="265" spans="2:16" x14ac:dyDescent="0.2">
      <c r="B265" t="s">
        <v>43</v>
      </c>
      <c r="C265" t="str" cm="1">
        <f t="array" ref="C2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65" t="str">
        <f>IF(ISNUMBER(SEARCH("start_date_local",Table2[[#This Row],[JSON]])),MID(Table2[[#This Row],[JSON]],SEARCH("start_date_local",Table2[[#This Row],[JSON]])+LEN("start_date_local")+4,10), "")</f>
        <v/>
      </c>
      <c r="E2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5" s="5" t="str">
        <f>IF(Table2[[#This Row],[moving_time]]&lt;&gt;"",FLOOR((Table2[[#This Row],[moving_time]]-(60*60*Table2[[#This Row],[Appoggio_ore]]))-(60*Table2[[#This Row],[Appoggio_ minuti]]),1),"")</f>
        <v/>
      </c>
      <c r="I265" s="5" t="str">
        <f>IF(Table2[[#This Row],[moving_time]]&lt;&gt;"",FLOOR((Table2[[#This Row],[moving_time]]-(60*60*Table2[[#This Row],[Appoggio_ore]]))/60,1),"")</f>
        <v/>
      </c>
      <c r="J265" s="5" t="str">
        <f>IF(Table2[[#This Row],[moving_time]]&lt;&gt;"",FLOOR(Table2[[#This Row],[moving_time]]/(60*60),1),"")</f>
        <v/>
      </c>
      <c r="K2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5" t="str">
        <f>IF(AND(Table2[[#This Row],[Appoggio]]&lt;&gt;"",C275&lt;&gt;""),_xlfn.CONCAT("date",C275,"moving_time",C266,"distance",Table2[[#This Row],[Appoggio]],"elevation",C268,"type",C269),"")</f>
        <v/>
      </c>
      <c r="M265" t="str">
        <f>IF(Table2[[#This Row],[date_to_pivot]]&lt;&gt;"",C269,"")</f>
        <v/>
      </c>
      <c r="N265" t="str">
        <f>IF(Table2[[#This Row],[date_to_pivot]]&lt;&gt;"",Table2[[#This Row],[Appoggio]],"")</f>
        <v/>
      </c>
      <c r="O265" t="str">
        <f>IF(Table2[[#This Row],[date_to_pivot]]&lt;&gt;"",C268,"")</f>
        <v/>
      </c>
      <c r="P265" t="str">
        <f>IF(Table2[[#This Row],[date_to_pivot]]&lt;&gt;"",C266,"")</f>
        <v/>
      </c>
    </row>
    <row r="266" spans="2:16" x14ac:dyDescent="0.2">
      <c r="B266" t="s">
        <v>44</v>
      </c>
      <c r="C266" t="str" cm="1">
        <f t="array" ref="C2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66" t="str">
        <f>IF(ISNUMBER(SEARCH("start_date_local",Table2[[#This Row],[JSON]])),MID(Table2[[#This Row],[JSON]],SEARCH("start_date_local",Table2[[#This Row],[JSON]])+LEN("start_date_local")+4,10), "")</f>
        <v/>
      </c>
      <c r="E2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6" s="5" t="str">
        <f>IF(Table2[[#This Row],[moving_time]]&lt;&gt;"",FLOOR((Table2[[#This Row],[moving_time]]-(60*60*Table2[[#This Row],[Appoggio_ore]]))-(60*Table2[[#This Row],[Appoggio_ minuti]]),1),"")</f>
        <v/>
      </c>
      <c r="I266" s="5" t="str">
        <f>IF(Table2[[#This Row],[moving_time]]&lt;&gt;"",FLOOR((Table2[[#This Row],[moving_time]]-(60*60*Table2[[#This Row],[Appoggio_ore]]))/60,1),"")</f>
        <v/>
      </c>
      <c r="J266" s="5" t="str">
        <f>IF(Table2[[#This Row],[moving_time]]&lt;&gt;"",FLOOR(Table2[[#This Row],[moving_time]]/(60*60),1),"")</f>
        <v/>
      </c>
      <c r="K2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6" t="str">
        <f>IF(AND(Table2[[#This Row],[Appoggio]]&lt;&gt;"",C276&lt;&gt;""),_xlfn.CONCAT("date",C276,"moving_time",C267,"distance",Table2[[#This Row],[Appoggio]],"elevation",C269,"type",C270),"")</f>
        <v/>
      </c>
      <c r="M266" t="str">
        <f>IF(Table2[[#This Row],[date_to_pivot]]&lt;&gt;"",C270,"")</f>
        <v/>
      </c>
      <c r="N266" t="str">
        <f>IF(Table2[[#This Row],[date_to_pivot]]&lt;&gt;"",Table2[[#This Row],[Appoggio]],"")</f>
        <v/>
      </c>
      <c r="O266" t="str">
        <f>IF(Table2[[#This Row],[date_to_pivot]]&lt;&gt;"",C269,"")</f>
        <v/>
      </c>
      <c r="P266" t="str">
        <f>IF(Table2[[#This Row],[date_to_pivot]]&lt;&gt;"",C267,"")</f>
        <v/>
      </c>
    </row>
    <row r="267" spans="2:16" x14ac:dyDescent="0.2">
      <c r="B267" t="s">
        <v>45</v>
      </c>
      <c r="C267" t="str" cm="1">
        <f t="array" ref="C2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67" t="str">
        <f>IF(ISNUMBER(SEARCH("start_date_local",Table2[[#This Row],[JSON]])),MID(Table2[[#This Row],[JSON]],SEARCH("start_date_local",Table2[[#This Row],[JSON]])+LEN("start_date_local")+4,10), "")</f>
        <v/>
      </c>
      <c r="E2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7" s="5" t="str">
        <f>IF(Table2[[#This Row],[moving_time]]&lt;&gt;"",FLOOR((Table2[[#This Row],[moving_time]]-(60*60*Table2[[#This Row],[Appoggio_ore]]))-(60*Table2[[#This Row],[Appoggio_ minuti]]),1),"")</f>
        <v/>
      </c>
      <c r="I267" s="5" t="str">
        <f>IF(Table2[[#This Row],[moving_time]]&lt;&gt;"",FLOOR((Table2[[#This Row],[moving_time]]-(60*60*Table2[[#This Row],[Appoggio_ore]]))/60,1),"")</f>
        <v/>
      </c>
      <c r="J267" s="5" t="str">
        <f>IF(Table2[[#This Row],[moving_time]]&lt;&gt;"",FLOOR(Table2[[#This Row],[moving_time]]/(60*60),1),"")</f>
        <v/>
      </c>
      <c r="K2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7" t="str">
        <f>IF(AND(Table2[[#This Row],[Appoggio]]&lt;&gt;"",C277&lt;&gt;""),_xlfn.CONCAT("date",C277,"moving_time",C268,"distance",Table2[[#This Row],[Appoggio]],"elevation",C270,"type",C271),"")</f>
        <v/>
      </c>
      <c r="M267" t="str">
        <f>IF(Table2[[#This Row],[date_to_pivot]]&lt;&gt;"",C271,"")</f>
        <v/>
      </c>
      <c r="N267" t="str">
        <f>IF(Table2[[#This Row],[date_to_pivot]]&lt;&gt;"",Table2[[#This Row],[Appoggio]],"")</f>
        <v/>
      </c>
      <c r="O267" t="str">
        <f>IF(Table2[[#This Row],[date_to_pivot]]&lt;&gt;"",C270,"")</f>
        <v/>
      </c>
      <c r="P267" t="str">
        <f>IF(Table2[[#This Row],[date_to_pivot]]&lt;&gt;"",C268,"")</f>
        <v/>
      </c>
    </row>
    <row r="268" spans="2:16" x14ac:dyDescent="0.2">
      <c r="B268" t="s">
        <v>146</v>
      </c>
      <c r="C268" t="str" cm="1">
        <f t="array" ref="C2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68" t="str">
        <f>IF(ISNUMBER(SEARCH("start_date_local",Table2[[#This Row],[JSON]])),MID(Table2[[#This Row],[JSON]],SEARCH("start_date_local",Table2[[#This Row],[JSON]])+LEN("start_date_local")+4,10), "")</f>
        <v/>
      </c>
      <c r="E2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8" s="5" t="str">
        <f>IF(Table2[[#This Row],[moving_time]]&lt;&gt;"",FLOOR((Table2[[#This Row],[moving_time]]-(60*60*Table2[[#This Row],[Appoggio_ore]]))-(60*Table2[[#This Row],[Appoggio_ minuti]]),1),"")</f>
        <v/>
      </c>
      <c r="I268" s="5" t="str">
        <f>IF(Table2[[#This Row],[moving_time]]&lt;&gt;"",FLOOR((Table2[[#This Row],[moving_time]]-(60*60*Table2[[#This Row],[Appoggio_ore]]))/60,1),"")</f>
        <v/>
      </c>
      <c r="J268" s="5" t="str">
        <f>IF(Table2[[#This Row],[moving_time]]&lt;&gt;"",FLOOR(Table2[[#This Row],[moving_time]]/(60*60),1),"")</f>
        <v/>
      </c>
      <c r="K2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8" t="str">
        <f>IF(AND(Table2[[#This Row],[Appoggio]]&lt;&gt;"",C278&lt;&gt;""),_xlfn.CONCAT("date",C278,"moving_time",C269,"distance",Table2[[#This Row],[Appoggio]],"elevation",C271,"type",C272),"")</f>
        <v/>
      </c>
      <c r="M268" t="str">
        <f>IF(Table2[[#This Row],[date_to_pivot]]&lt;&gt;"",C272,"")</f>
        <v/>
      </c>
      <c r="N268" t="str">
        <f>IF(Table2[[#This Row],[date_to_pivot]]&lt;&gt;"",Table2[[#This Row],[Appoggio]],"")</f>
        <v/>
      </c>
      <c r="O268" t="str">
        <f>IF(Table2[[#This Row],[date_to_pivot]]&lt;&gt;"",C271,"")</f>
        <v/>
      </c>
      <c r="P268" t="str">
        <f>IF(Table2[[#This Row],[date_to_pivot]]&lt;&gt;"",C269,"")</f>
        <v/>
      </c>
    </row>
    <row r="269" spans="2:16" x14ac:dyDescent="0.2">
      <c r="B269" t="s">
        <v>147</v>
      </c>
      <c r="C269" t="str" cm="1">
        <f t="array" ref="C2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69" t="str">
        <f>IF(ISNUMBER(SEARCH("start_date_local",Table2[[#This Row],[JSON]])),MID(Table2[[#This Row],[JSON]],SEARCH("start_date_local",Table2[[#This Row],[JSON]])+LEN("start_date_local")+4,10), "")</f>
        <v/>
      </c>
      <c r="E2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69" s="5" t="str">
        <f>IF(Table2[[#This Row],[moving_time]]&lt;&gt;"",FLOOR((Table2[[#This Row],[moving_time]]-(60*60*Table2[[#This Row],[Appoggio_ore]]))-(60*Table2[[#This Row],[Appoggio_ minuti]]),1),"")</f>
        <v/>
      </c>
      <c r="I269" s="5" t="str">
        <f>IF(Table2[[#This Row],[moving_time]]&lt;&gt;"",FLOOR((Table2[[#This Row],[moving_time]]-(60*60*Table2[[#This Row],[Appoggio_ore]]))/60,1),"")</f>
        <v/>
      </c>
      <c r="J269" s="5" t="str">
        <f>IF(Table2[[#This Row],[moving_time]]&lt;&gt;"",FLOOR(Table2[[#This Row],[moving_time]]/(60*60),1),"")</f>
        <v/>
      </c>
      <c r="K2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69" t="str">
        <f>IF(AND(Table2[[#This Row],[Appoggio]]&lt;&gt;"",C279&lt;&gt;""),_xlfn.CONCAT("date",C279,"moving_time",C270,"distance",Table2[[#This Row],[Appoggio]],"elevation",C272,"type",C273),"")</f>
        <v/>
      </c>
      <c r="M269" t="str">
        <f>IF(Table2[[#This Row],[date_to_pivot]]&lt;&gt;"",C273,"")</f>
        <v/>
      </c>
      <c r="N269" t="str">
        <f>IF(Table2[[#This Row],[date_to_pivot]]&lt;&gt;"",Table2[[#This Row],[Appoggio]],"")</f>
        <v/>
      </c>
      <c r="O269" t="str">
        <f>IF(Table2[[#This Row],[date_to_pivot]]&lt;&gt;"",C272,"")</f>
        <v/>
      </c>
      <c r="P269" t="str">
        <f>IF(Table2[[#This Row],[date_to_pivot]]&lt;&gt;"",C270,"")</f>
        <v/>
      </c>
    </row>
    <row r="270" spans="2:16" x14ac:dyDescent="0.2">
      <c r="B270" t="s">
        <v>116</v>
      </c>
      <c r="C270" t="str" cm="1">
        <f t="array" ref="C2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70" t="str">
        <f>IF(ISNUMBER(SEARCH("start_date_local",Table2[[#This Row],[JSON]])),MID(Table2[[#This Row],[JSON]],SEARCH("start_date_local",Table2[[#This Row],[JSON]])+LEN("start_date_local")+4,10), "")</f>
        <v/>
      </c>
      <c r="E2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0" s="5" t="str">
        <f>IF(Table2[[#This Row],[moving_time]]&lt;&gt;"",FLOOR((Table2[[#This Row],[moving_time]]-(60*60*Table2[[#This Row],[Appoggio_ore]]))-(60*Table2[[#This Row],[Appoggio_ minuti]]),1),"")</f>
        <v/>
      </c>
      <c r="I270" s="5" t="str">
        <f>IF(Table2[[#This Row],[moving_time]]&lt;&gt;"",FLOOR((Table2[[#This Row],[moving_time]]-(60*60*Table2[[#This Row],[Appoggio_ore]]))/60,1),"")</f>
        <v/>
      </c>
      <c r="J270" s="5" t="str">
        <f>IF(Table2[[#This Row],[moving_time]]&lt;&gt;"",FLOOR(Table2[[#This Row],[moving_time]]/(60*60),1),"")</f>
        <v/>
      </c>
      <c r="K2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0" t="str">
        <f>IF(AND(Table2[[#This Row],[Appoggio]]&lt;&gt;"",C280&lt;&gt;""),_xlfn.CONCAT("date",C280,"moving_time",C271,"distance",Table2[[#This Row],[Appoggio]],"elevation",C273,"type",C274),"")</f>
        <v/>
      </c>
      <c r="M270" t="str">
        <f>IF(Table2[[#This Row],[date_to_pivot]]&lt;&gt;"",C274,"")</f>
        <v/>
      </c>
      <c r="N270" t="str">
        <f>IF(Table2[[#This Row],[date_to_pivot]]&lt;&gt;"",Table2[[#This Row],[Appoggio]],"")</f>
        <v/>
      </c>
      <c r="O270" t="str">
        <f>IF(Table2[[#This Row],[date_to_pivot]]&lt;&gt;"",C273,"")</f>
        <v/>
      </c>
      <c r="P270" t="str">
        <f>IF(Table2[[#This Row],[date_to_pivot]]&lt;&gt;"",C271,"")</f>
        <v/>
      </c>
    </row>
    <row r="271" spans="2:16" x14ac:dyDescent="0.2">
      <c r="B271" t="s">
        <v>148</v>
      </c>
      <c r="C271" t="str" cm="1">
        <f t="array" ref="C2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71" t="str">
        <f>IF(ISNUMBER(SEARCH("start_date_local",Table2[[#This Row],[JSON]])),MID(Table2[[#This Row],[JSON]],SEARCH("start_date_local",Table2[[#This Row],[JSON]])+LEN("start_date_local")+4,10), "")</f>
        <v/>
      </c>
      <c r="E2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1" s="5" t="str">
        <f>IF(Table2[[#This Row],[moving_time]]&lt;&gt;"",FLOOR((Table2[[#This Row],[moving_time]]-(60*60*Table2[[#This Row],[Appoggio_ore]]))-(60*Table2[[#This Row],[Appoggio_ minuti]]),1),"")</f>
        <v/>
      </c>
      <c r="I271" s="5" t="str">
        <f>IF(Table2[[#This Row],[moving_time]]&lt;&gt;"",FLOOR((Table2[[#This Row],[moving_time]]-(60*60*Table2[[#This Row],[Appoggio_ore]]))/60,1),"")</f>
        <v/>
      </c>
      <c r="J271" s="5" t="str">
        <f>IF(Table2[[#This Row],[moving_time]]&lt;&gt;"",FLOOR(Table2[[#This Row],[moving_time]]/(60*60),1),"")</f>
        <v/>
      </c>
      <c r="K2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1" t="str">
        <f>IF(AND(Table2[[#This Row],[Appoggio]]&lt;&gt;"",C281&lt;&gt;""),_xlfn.CONCAT("date",C281,"moving_time",C272,"distance",Table2[[#This Row],[Appoggio]],"elevation",C274,"type",C275),"")</f>
        <v/>
      </c>
      <c r="M271" t="str">
        <f>IF(Table2[[#This Row],[date_to_pivot]]&lt;&gt;"",C275,"")</f>
        <v/>
      </c>
      <c r="N271" t="str">
        <f>IF(Table2[[#This Row],[date_to_pivot]]&lt;&gt;"",Table2[[#This Row],[Appoggio]],"")</f>
        <v/>
      </c>
      <c r="O271" t="str">
        <f>IF(Table2[[#This Row],[date_to_pivot]]&lt;&gt;"",C274,"")</f>
        <v/>
      </c>
      <c r="P271" t="str">
        <f>IF(Table2[[#This Row],[date_to_pivot]]&lt;&gt;"",C272,"")</f>
        <v/>
      </c>
    </row>
    <row r="272" spans="2:16" x14ac:dyDescent="0.2">
      <c r="B272" t="s">
        <v>149</v>
      </c>
      <c r="C272" t="str" cm="1">
        <f t="array" ref="C2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72" t="str">
        <f>IF(ISNUMBER(SEARCH("start_date_local",Table2[[#This Row],[JSON]])),MID(Table2[[#This Row],[JSON]],SEARCH("start_date_local",Table2[[#This Row],[JSON]])+LEN("start_date_local")+4,10), "")</f>
        <v/>
      </c>
      <c r="E2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2" s="5" t="str">
        <f>IF(Table2[[#This Row],[moving_time]]&lt;&gt;"",FLOOR((Table2[[#This Row],[moving_time]]-(60*60*Table2[[#This Row],[Appoggio_ore]]))-(60*Table2[[#This Row],[Appoggio_ minuti]]),1),"")</f>
        <v/>
      </c>
      <c r="I272" s="5" t="str">
        <f>IF(Table2[[#This Row],[moving_time]]&lt;&gt;"",FLOOR((Table2[[#This Row],[moving_time]]-(60*60*Table2[[#This Row],[Appoggio_ore]]))/60,1),"")</f>
        <v/>
      </c>
      <c r="J272" s="5" t="str">
        <f>IF(Table2[[#This Row],[moving_time]]&lt;&gt;"",FLOOR(Table2[[#This Row],[moving_time]]/(60*60),1),"")</f>
        <v/>
      </c>
      <c r="K2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2" t="str">
        <f>IF(AND(Table2[[#This Row],[Appoggio]]&lt;&gt;"",C282&lt;&gt;""),_xlfn.CONCAT("date",C282,"moving_time",C273,"distance",Table2[[#This Row],[Appoggio]],"elevation",C275,"type",C276),"")</f>
        <v/>
      </c>
      <c r="M272" t="str">
        <f>IF(Table2[[#This Row],[date_to_pivot]]&lt;&gt;"",C276,"")</f>
        <v/>
      </c>
      <c r="N272" t="str">
        <f>IF(Table2[[#This Row],[date_to_pivot]]&lt;&gt;"",Table2[[#This Row],[Appoggio]],"")</f>
        <v/>
      </c>
      <c r="O272" t="str">
        <f>IF(Table2[[#This Row],[date_to_pivot]]&lt;&gt;"",C275,"")</f>
        <v/>
      </c>
      <c r="P272" t="str">
        <f>IF(Table2[[#This Row],[date_to_pivot]]&lt;&gt;"",C273,"")</f>
        <v/>
      </c>
    </row>
    <row r="273" spans="2:16" x14ac:dyDescent="0.2">
      <c r="B273" t="s">
        <v>150</v>
      </c>
      <c r="C273" t="str" cm="1">
        <f t="array" ref="C2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73" t="str">
        <f>IF(ISNUMBER(SEARCH("start_date_local",Table2[[#This Row],[JSON]])),MID(Table2[[#This Row],[JSON]],SEARCH("start_date_local",Table2[[#This Row],[JSON]])+LEN("start_date_local")+4,10), "")</f>
        <v/>
      </c>
      <c r="E2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3" s="5" t="str">
        <f>IF(Table2[[#This Row],[moving_time]]&lt;&gt;"",FLOOR((Table2[[#This Row],[moving_time]]-(60*60*Table2[[#This Row],[Appoggio_ore]]))-(60*Table2[[#This Row],[Appoggio_ minuti]]),1),"")</f>
        <v/>
      </c>
      <c r="I273" s="5" t="str">
        <f>IF(Table2[[#This Row],[moving_time]]&lt;&gt;"",FLOOR((Table2[[#This Row],[moving_time]]-(60*60*Table2[[#This Row],[Appoggio_ore]]))/60,1),"")</f>
        <v/>
      </c>
      <c r="J273" s="5" t="str">
        <f>IF(Table2[[#This Row],[moving_time]]&lt;&gt;"",FLOOR(Table2[[#This Row],[moving_time]]/(60*60),1),"")</f>
        <v/>
      </c>
      <c r="K2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3" t="str">
        <f>IF(AND(Table2[[#This Row],[Appoggio]]&lt;&gt;"",C283&lt;&gt;""),_xlfn.CONCAT("date",C283,"moving_time",C274,"distance",Table2[[#This Row],[Appoggio]],"elevation",C276,"type",C277),"")</f>
        <v/>
      </c>
      <c r="M273" t="str">
        <f>IF(Table2[[#This Row],[date_to_pivot]]&lt;&gt;"",C277,"")</f>
        <v/>
      </c>
      <c r="N273" t="str">
        <f>IF(Table2[[#This Row],[date_to_pivot]]&lt;&gt;"",Table2[[#This Row],[Appoggio]],"")</f>
        <v/>
      </c>
      <c r="O273" t="str">
        <f>IF(Table2[[#This Row],[date_to_pivot]]&lt;&gt;"",C276,"")</f>
        <v/>
      </c>
      <c r="P273" t="str">
        <f>IF(Table2[[#This Row],[date_to_pivot]]&lt;&gt;"",C274,"")</f>
        <v/>
      </c>
    </row>
    <row r="274" spans="2:16" x14ac:dyDescent="0.2">
      <c r="B274" t="s">
        <v>151</v>
      </c>
      <c r="C274" t="str" cm="1">
        <f t="array" ref="C2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74" t="str">
        <f>IF(ISNUMBER(SEARCH("start_date_local",Table2[[#This Row],[JSON]])),MID(Table2[[#This Row],[JSON]],SEARCH("start_date_local",Table2[[#This Row],[JSON]])+LEN("start_date_local")+4,10), "")</f>
        <v/>
      </c>
      <c r="E2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4" s="5" t="str">
        <f>IF(Table2[[#This Row],[moving_time]]&lt;&gt;"",FLOOR((Table2[[#This Row],[moving_time]]-(60*60*Table2[[#This Row],[Appoggio_ore]]))-(60*Table2[[#This Row],[Appoggio_ minuti]]),1),"")</f>
        <v/>
      </c>
      <c r="I274" s="5" t="str">
        <f>IF(Table2[[#This Row],[moving_time]]&lt;&gt;"",FLOOR((Table2[[#This Row],[moving_time]]-(60*60*Table2[[#This Row],[Appoggio_ore]]))/60,1),"")</f>
        <v/>
      </c>
      <c r="J274" s="5" t="str">
        <f>IF(Table2[[#This Row],[moving_time]]&lt;&gt;"",FLOOR(Table2[[#This Row],[moving_time]]/(60*60),1),"")</f>
        <v/>
      </c>
      <c r="K2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4" t="str">
        <f>IF(AND(Table2[[#This Row],[Appoggio]]&lt;&gt;"",C284&lt;&gt;""),_xlfn.CONCAT("date",C284,"moving_time",C275,"distance",Table2[[#This Row],[Appoggio]],"elevation",C277,"type",C278),"")</f>
        <v/>
      </c>
      <c r="M274" t="str">
        <f>IF(Table2[[#This Row],[date_to_pivot]]&lt;&gt;"",C278,"")</f>
        <v/>
      </c>
      <c r="N274" t="str">
        <f>IF(Table2[[#This Row],[date_to_pivot]]&lt;&gt;"",Table2[[#This Row],[Appoggio]],"")</f>
        <v/>
      </c>
      <c r="O274" t="str">
        <f>IF(Table2[[#This Row],[date_to_pivot]]&lt;&gt;"",C277,"")</f>
        <v/>
      </c>
      <c r="P274" t="str">
        <f>IF(Table2[[#This Row],[date_to_pivot]]&lt;&gt;"",C275,"")</f>
        <v/>
      </c>
    </row>
    <row r="275" spans="2:16" x14ac:dyDescent="0.2">
      <c r="B275" t="s">
        <v>55</v>
      </c>
      <c r="C275" t="str" cm="1">
        <f t="array" ref="C2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75" t="str">
        <f>IF(ISNUMBER(SEARCH("start_date_local",Table2[[#This Row],[JSON]])),MID(Table2[[#This Row],[JSON]],SEARCH("start_date_local",Table2[[#This Row],[JSON]])+LEN("start_date_local")+4,10), "")</f>
        <v/>
      </c>
      <c r="E2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5" s="5" t="str">
        <f>IF(Table2[[#This Row],[moving_time]]&lt;&gt;"",FLOOR((Table2[[#This Row],[moving_time]]-(60*60*Table2[[#This Row],[Appoggio_ore]]))-(60*Table2[[#This Row],[Appoggio_ minuti]]),1),"")</f>
        <v/>
      </c>
      <c r="I275" s="5" t="str">
        <f>IF(Table2[[#This Row],[moving_time]]&lt;&gt;"",FLOOR((Table2[[#This Row],[moving_time]]-(60*60*Table2[[#This Row],[Appoggio_ore]]))/60,1),"")</f>
        <v/>
      </c>
      <c r="J275" s="5" t="str">
        <f>IF(Table2[[#This Row],[moving_time]]&lt;&gt;"",FLOOR(Table2[[#This Row],[moving_time]]/(60*60),1),"")</f>
        <v/>
      </c>
      <c r="K2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5" t="str">
        <f>IF(AND(Table2[[#This Row],[Appoggio]]&lt;&gt;"",C285&lt;&gt;""),_xlfn.CONCAT("date",C285,"moving_time",C276,"distance",Table2[[#This Row],[Appoggio]],"elevation",C278,"type",C279),"")</f>
        <v/>
      </c>
      <c r="M275" t="str">
        <f>IF(Table2[[#This Row],[date_to_pivot]]&lt;&gt;"",C279,"")</f>
        <v/>
      </c>
      <c r="N275" t="str">
        <f>IF(Table2[[#This Row],[date_to_pivot]]&lt;&gt;"",Table2[[#This Row],[Appoggio]],"")</f>
        <v/>
      </c>
      <c r="O275" t="str">
        <f>IF(Table2[[#This Row],[date_to_pivot]]&lt;&gt;"",C278,"")</f>
        <v/>
      </c>
      <c r="P275" t="str">
        <f>IF(Table2[[#This Row],[date_to_pivot]]&lt;&gt;"",C276,"")</f>
        <v/>
      </c>
    </row>
    <row r="276" spans="2:16" x14ac:dyDescent="0.2">
      <c r="B276" t="s">
        <v>152</v>
      </c>
      <c r="C276" t="str" cm="1">
        <f t="array" ref="C2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76" t="str">
        <f>IF(ISNUMBER(SEARCH("start_date_local",Table2[[#This Row],[JSON]])),MID(Table2[[#This Row],[JSON]],SEARCH("start_date_local",Table2[[#This Row],[JSON]])+LEN("start_date_local")+4,10), "")</f>
        <v/>
      </c>
      <c r="E2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6" s="5" t="str">
        <f>IF(Table2[[#This Row],[moving_time]]&lt;&gt;"",FLOOR((Table2[[#This Row],[moving_time]]-(60*60*Table2[[#This Row],[Appoggio_ore]]))-(60*Table2[[#This Row],[Appoggio_ minuti]]),1),"")</f>
        <v/>
      </c>
      <c r="I276" s="5" t="str">
        <f>IF(Table2[[#This Row],[moving_time]]&lt;&gt;"",FLOOR((Table2[[#This Row],[moving_time]]-(60*60*Table2[[#This Row],[Appoggio_ore]]))/60,1),"")</f>
        <v/>
      </c>
      <c r="J276" s="5" t="str">
        <f>IF(Table2[[#This Row],[moving_time]]&lt;&gt;"",FLOOR(Table2[[#This Row],[moving_time]]/(60*60),1),"")</f>
        <v/>
      </c>
      <c r="K2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6" t="str">
        <f>IF(AND(Table2[[#This Row],[Appoggio]]&lt;&gt;"",C286&lt;&gt;""),_xlfn.CONCAT("date",C286,"moving_time",C277,"distance",Table2[[#This Row],[Appoggio]],"elevation",C279,"type",C280),"")</f>
        <v/>
      </c>
      <c r="M276" t="str">
        <f>IF(Table2[[#This Row],[date_to_pivot]]&lt;&gt;"",C280,"")</f>
        <v/>
      </c>
      <c r="N276" t="str">
        <f>IF(Table2[[#This Row],[date_to_pivot]]&lt;&gt;"",Table2[[#This Row],[Appoggio]],"")</f>
        <v/>
      </c>
      <c r="O276" t="str">
        <f>IF(Table2[[#This Row],[date_to_pivot]]&lt;&gt;"",C279,"")</f>
        <v/>
      </c>
      <c r="P276" t="str">
        <f>IF(Table2[[#This Row],[date_to_pivot]]&lt;&gt;"",C277,"")</f>
        <v/>
      </c>
    </row>
    <row r="277" spans="2:16" x14ac:dyDescent="0.2">
      <c r="B277" t="s">
        <v>153</v>
      </c>
      <c r="C277" t="str" cm="1">
        <f t="array" ref="C2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77" t="str">
        <f>IF(ISNUMBER(SEARCH("start_date_local",Table2[[#This Row],[JSON]])),MID(Table2[[#This Row],[JSON]],SEARCH("start_date_local",Table2[[#This Row],[JSON]])+LEN("start_date_local")+4,10), "")</f>
        <v/>
      </c>
      <c r="E2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7" s="5" t="str">
        <f>IF(Table2[[#This Row],[moving_time]]&lt;&gt;"",FLOOR((Table2[[#This Row],[moving_time]]-(60*60*Table2[[#This Row],[Appoggio_ore]]))-(60*Table2[[#This Row],[Appoggio_ minuti]]),1),"")</f>
        <v/>
      </c>
      <c r="I277" s="5" t="str">
        <f>IF(Table2[[#This Row],[moving_time]]&lt;&gt;"",FLOOR((Table2[[#This Row],[moving_time]]-(60*60*Table2[[#This Row],[Appoggio_ore]]))/60,1),"")</f>
        <v/>
      </c>
      <c r="J277" s="5" t="str">
        <f>IF(Table2[[#This Row],[moving_time]]&lt;&gt;"",FLOOR(Table2[[#This Row],[moving_time]]/(60*60),1),"")</f>
        <v/>
      </c>
      <c r="K2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7" t="str">
        <f>IF(AND(Table2[[#This Row],[Appoggio]]&lt;&gt;"",C287&lt;&gt;""),_xlfn.CONCAT("date",C287,"moving_time",C278,"distance",Table2[[#This Row],[Appoggio]],"elevation",C280,"type",C281),"")</f>
        <v/>
      </c>
      <c r="M277" t="str">
        <f>IF(Table2[[#This Row],[date_to_pivot]]&lt;&gt;"",C281,"")</f>
        <v/>
      </c>
      <c r="N277" t="str">
        <f>IF(Table2[[#This Row],[date_to_pivot]]&lt;&gt;"",Table2[[#This Row],[Appoggio]],"")</f>
        <v/>
      </c>
      <c r="O277" t="str">
        <f>IF(Table2[[#This Row],[date_to_pivot]]&lt;&gt;"",C280,"")</f>
        <v/>
      </c>
      <c r="P277" t="str">
        <f>IF(Table2[[#This Row],[date_to_pivot]]&lt;&gt;"",C278,"")</f>
        <v/>
      </c>
    </row>
    <row r="278" spans="2:16" x14ac:dyDescent="0.2">
      <c r="B278" t="s">
        <v>58</v>
      </c>
      <c r="C278" t="str" cm="1">
        <f t="array" ref="C2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78" t="str">
        <f>IF(ISNUMBER(SEARCH("start_date_local",Table2[[#This Row],[JSON]])),MID(Table2[[#This Row],[JSON]],SEARCH("start_date_local",Table2[[#This Row],[JSON]])+LEN("start_date_local")+4,10), "")</f>
        <v/>
      </c>
      <c r="E2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8" s="5" t="str">
        <f>IF(Table2[[#This Row],[moving_time]]&lt;&gt;"",FLOOR((Table2[[#This Row],[moving_time]]-(60*60*Table2[[#This Row],[Appoggio_ore]]))-(60*Table2[[#This Row],[Appoggio_ minuti]]),1),"")</f>
        <v/>
      </c>
      <c r="I278" s="5" t="str">
        <f>IF(Table2[[#This Row],[moving_time]]&lt;&gt;"",FLOOR((Table2[[#This Row],[moving_time]]-(60*60*Table2[[#This Row],[Appoggio_ore]]))/60,1),"")</f>
        <v/>
      </c>
      <c r="J278" s="5" t="str">
        <f>IF(Table2[[#This Row],[moving_time]]&lt;&gt;"",FLOOR(Table2[[#This Row],[moving_time]]/(60*60),1),"")</f>
        <v/>
      </c>
      <c r="K2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8" t="str">
        <f>IF(AND(Table2[[#This Row],[Appoggio]]&lt;&gt;"",C288&lt;&gt;""),_xlfn.CONCAT("date",C288,"moving_time",C279,"distance",Table2[[#This Row],[Appoggio]],"elevation",C281,"type",C282),"")</f>
        <v/>
      </c>
      <c r="M278" t="str">
        <f>IF(Table2[[#This Row],[date_to_pivot]]&lt;&gt;"",C282,"")</f>
        <v/>
      </c>
      <c r="N278" t="str">
        <f>IF(Table2[[#This Row],[date_to_pivot]]&lt;&gt;"",Table2[[#This Row],[Appoggio]],"")</f>
        <v/>
      </c>
      <c r="O278" t="str">
        <f>IF(Table2[[#This Row],[date_to_pivot]]&lt;&gt;"",C281,"")</f>
        <v/>
      </c>
      <c r="P278" t="str">
        <f>IF(Table2[[#This Row],[date_to_pivot]]&lt;&gt;"",C279,"")</f>
        <v/>
      </c>
    </row>
    <row r="279" spans="2:16" x14ac:dyDescent="0.2">
      <c r="B279" t="s">
        <v>59</v>
      </c>
      <c r="C279" t="str" cm="1">
        <f t="array" ref="C2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79" t="str">
        <f>IF(ISNUMBER(SEARCH("start_date_local",Table2[[#This Row],[JSON]])),MID(Table2[[#This Row],[JSON]],SEARCH("start_date_local",Table2[[#This Row],[JSON]])+LEN("start_date_local")+4,10), "")</f>
        <v/>
      </c>
      <c r="E2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79" s="5" t="str">
        <f>IF(Table2[[#This Row],[moving_time]]&lt;&gt;"",FLOOR((Table2[[#This Row],[moving_time]]-(60*60*Table2[[#This Row],[Appoggio_ore]]))-(60*Table2[[#This Row],[Appoggio_ minuti]]),1),"")</f>
        <v/>
      </c>
      <c r="I279" s="5" t="str">
        <f>IF(Table2[[#This Row],[moving_time]]&lt;&gt;"",FLOOR((Table2[[#This Row],[moving_time]]-(60*60*Table2[[#This Row],[Appoggio_ore]]))/60,1),"")</f>
        <v/>
      </c>
      <c r="J279" s="5" t="str">
        <f>IF(Table2[[#This Row],[moving_time]]&lt;&gt;"",FLOOR(Table2[[#This Row],[moving_time]]/(60*60),1),"")</f>
        <v/>
      </c>
      <c r="K2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79" t="str">
        <f>IF(AND(Table2[[#This Row],[Appoggio]]&lt;&gt;"",C289&lt;&gt;""),_xlfn.CONCAT("date",C289,"moving_time",C280,"distance",Table2[[#This Row],[Appoggio]],"elevation",C282,"type",C283),"")</f>
        <v/>
      </c>
      <c r="M279" t="str">
        <f>IF(Table2[[#This Row],[date_to_pivot]]&lt;&gt;"",C283,"")</f>
        <v/>
      </c>
      <c r="N279" t="str">
        <f>IF(Table2[[#This Row],[date_to_pivot]]&lt;&gt;"",Table2[[#This Row],[Appoggio]],"")</f>
        <v/>
      </c>
      <c r="O279" t="str">
        <f>IF(Table2[[#This Row],[date_to_pivot]]&lt;&gt;"",C282,"")</f>
        <v/>
      </c>
      <c r="P279" t="str">
        <f>IF(Table2[[#This Row],[date_to_pivot]]&lt;&gt;"",C280,"")</f>
        <v/>
      </c>
    </row>
    <row r="280" spans="2:16" x14ac:dyDescent="0.2">
      <c r="B280" t="s">
        <v>154</v>
      </c>
      <c r="C280" t="str" cm="1">
        <f t="array" ref="C2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80" t="str">
        <f>IF(ISNUMBER(SEARCH("start_date_local",Table2[[#This Row],[JSON]])),MID(Table2[[#This Row],[JSON]],SEARCH("start_date_local",Table2[[#This Row],[JSON]])+LEN("start_date_local")+4,10), "")</f>
        <v/>
      </c>
      <c r="E2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0" s="5" t="str">
        <f>IF(Table2[[#This Row],[moving_time]]&lt;&gt;"",FLOOR((Table2[[#This Row],[moving_time]]-(60*60*Table2[[#This Row],[Appoggio_ore]]))-(60*Table2[[#This Row],[Appoggio_ minuti]]),1),"")</f>
        <v/>
      </c>
      <c r="I280" s="5" t="str">
        <f>IF(Table2[[#This Row],[moving_time]]&lt;&gt;"",FLOOR((Table2[[#This Row],[moving_time]]-(60*60*Table2[[#This Row],[Appoggio_ore]]))/60,1),"")</f>
        <v/>
      </c>
      <c r="J280" s="5" t="str">
        <f>IF(Table2[[#This Row],[moving_time]]&lt;&gt;"",FLOOR(Table2[[#This Row],[moving_time]]/(60*60),1),"")</f>
        <v/>
      </c>
      <c r="K2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0" t="str">
        <f>IF(AND(Table2[[#This Row],[Appoggio]]&lt;&gt;"",C290&lt;&gt;""),_xlfn.CONCAT("date",C290,"moving_time",C281,"distance",Table2[[#This Row],[Appoggio]],"elevation",C283,"type",C284),"")</f>
        <v/>
      </c>
      <c r="M280" t="str">
        <f>IF(Table2[[#This Row],[date_to_pivot]]&lt;&gt;"",C284,"")</f>
        <v/>
      </c>
      <c r="N280" t="str">
        <f>IF(Table2[[#This Row],[date_to_pivot]]&lt;&gt;"",Table2[[#This Row],[Appoggio]],"")</f>
        <v/>
      </c>
      <c r="O280" t="str">
        <f>IF(Table2[[#This Row],[date_to_pivot]]&lt;&gt;"",C283,"")</f>
        <v/>
      </c>
      <c r="P280" t="str">
        <f>IF(Table2[[#This Row],[date_to_pivot]]&lt;&gt;"",C281,"")</f>
        <v/>
      </c>
    </row>
    <row r="281" spans="2:16" x14ac:dyDescent="0.2">
      <c r="B281" t="s">
        <v>155</v>
      </c>
      <c r="C281" t="str" cm="1">
        <f t="array" ref="C2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81" t="str">
        <f>IF(ISNUMBER(SEARCH("start_date_local",Table2[[#This Row],[JSON]])),MID(Table2[[#This Row],[JSON]],SEARCH("start_date_local",Table2[[#This Row],[JSON]])+LEN("start_date_local")+4,10), "")</f>
        <v/>
      </c>
      <c r="E2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1" s="5" t="str">
        <f>IF(Table2[[#This Row],[moving_time]]&lt;&gt;"",FLOOR((Table2[[#This Row],[moving_time]]-(60*60*Table2[[#This Row],[Appoggio_ore]]))-(60*Table2[[#This Row],[Appoggio_ minuti]]),1),"")</f>
        <v/>
      </c>
      <c r="I281" s="5" t="str">
        <f>IF(Table2[[#This Row],[moving_time]]&lt;&gt;"",FLOOR((Table2[[#This Row],[moving_time]]-(60*60*Table2[[#This Row],[Appoggio_ore]]))/60,1),"")</f>
        <v/>
      </c>
      <c r="J281" s="5" t="str">
        <f>IF(Table2[[#This Row],[moving_time]]&lt;&gt;"",FLOOR(Table2[[#This Row],[moving_time]]/(60*60),1),"")</f>
        <v/>
      </c>
      <c r="K2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1" t="str">
        <f>IF(AND(Table2[[#This Row],[Appoggio]]&lt;&gt;"",C291&lt;&gt;""),_xlfn.CONCAT("date",C291,"moving_time",C282,"distance",Table2[[#This Row],[Appoggio]],"elevation",C284,"type",C285),"")</f>
        <v/>
      </c>
      <c r="M281" t="str">
        <f>IF(Table2[[#This Row],[date_to_pivot]]&lt;&gt;"",C285,"")</f>
        <v/>
      </c>
      <c r="N281" t="str">
        <f>IF(Table2[[#This Row],[date_to_pivot]]&lt;&gt;"",Table2[[#This Row],[Appoggio]],"")</f>
        <v/>
      </c>
      <c r="O281" t="str">
        <f>IF(Table2[[#This Row],[date_to_pivot]]&lt;&gt;"",C284,"")</f>
        <v/>
      </c>
      <c r="P281" t="str">
        <f>IF(Table2[[#This Row],[date_to_pivot]]&lt;&gt;"",C282,"")</f>
        <v/>
      </c>
    </row>
    <row r="282" spans="2:16" x14ac:dyDescent="0.2">
      <c r="B282" t="s">
        <v>156</v>
      </c>
      <c r="C282" t="str" cm="1">
        <f t="array" ref="C2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82" t="str">
        <f>IF(ISNUMBER(SEARCH("start_date_local",Table2[[#This Row],[JSON]])),MID(Table2[[#This Row],[JSON]],SEARCH("start_date_local",Table2[[#This Row],[JSON]])+LEN("start_date_local")+4,10), "")</f>
        <v/>
      </c>
      <c r="E2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2" s="5" t="str">
        <f>IF(Table2[[#This Row],[moving_time]]&lt;&gt;"",FLOOR((Table2[[#This Row],[moving_time]]-(60*60*Table2[[#This Row],[Appoggio_ore]]))-(60*Table2[[#This Row],[Appoggio_ minuti]]),1),"")</f>
        <v/>
      </c>
      <c r="I282" s="5" t="str">
        <f>IF(Table2[[#This Row],[moving_time]]&lt;&gt;"",FLOOR((Table2[[#This Row],[moving_time]]-(60*60*Table2[[#This Row],[Appoggio_ore]]))/60,1),"")</f>
        <v/>
      </c>
      <c r="J282" s="5" t="str">
        <f>IF(Table2[[#This Row],[moving_time]]&lt;&gt;"",FLOOR(Table2[[#This Row],[moving_time]]/(60*60),1),"")</f>
        <v/>
      </c>
      <c r="K2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2" t="str">
        <f>IF(AND(Table2[[#This Row],[Appoggio]]&lt;&gt;"",C292&lt;&gt;""),_xlfn.CONCAT("date",C292,"moving_time",C283,"distance",Table2[[#This Row],[Appoggio]],"elevation",C285,"type",C286),"")</f>
        <v/>
      </c>
      <c r="M282" t="str">
        <f>IF(Table2[[#This Row],[date_to_pivot]]&lt;&gt;"",C286,"")</f>
        <v/>
      </c>
      <c r="N282" t="str">
        <f>IF(Table2[[#This Row],[date_to_pivot]]&lt;&gt;"",Table2[[#This Row],[Appoggio]],"")</f>
        <v/>
      </c>
      <c r="O282" t="str">
        <f>IF(Table2[[#This Row],[date_to_pivot]]&lt;&gt;"",C285,"")</f>
        <v/>
      </c>
      <c r="P282" t="str">
        <f>IF(Table2[[#This Row],[date_to_pivot]]&lt;&gt;"",C283,"")</f>
        <v/>
      </c>
    </row>
    <row r="283" spans="2:16" x14ac:dyDescent="0.2">
      <c r="B283" t="s">
        <v>157</v>
      </c>
      <c r="C283" t="str" cm="1">
        <f t="array" ref="C2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83" t="str">
        <f>IF(ISNUMBER(SEARCH("start_date_local",Table2[[#This Row],[JSON]])),MID(Table2[[#This Row],[JSON]],SEARCH("start_date_local",Table2[[#This Row],[JSON]])+LEN("start_date_local")+4,10), "")</f>
        <v/>
      </c>
      <c r="E2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3" s="5" t="str">
        <f>IF(Table2[[#This Row],[moving_time]]&lt;&gt;"",FLOOR((Table2[[#This Row],[moving_time]]-(60*60*Table2[[#This Row],[Appoggio_ore]]))-(60*Table2[[#This Row],[Appoggio_ minuti]]),1),"")</f>
        <v/>
      </c>
      <c r="I283" s="5" t="str">
        <f>IF(Table2[[#This Row],[moving_time]]&lt;&gt;"",FLOOR((Table2[[#This Row],[moving_time]]-(60*60*Table2[[#This Row],[Appoggio_ore]]))/60,1),"")</f>
        <v/>
      </c>
      <c r="J283" s="5" t="str">
        <f>IF(Table2[[#This Row],[moving_time]]&lt;&gt;"",FLOOR(Table2[[#This Row],[moving_time]]/(60*60),1),"")</f>
        <v/>
      </c>
      <c r="K2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3" t="str">
        <f>IF(AND(Table2[[#This Row],[Appoggio]]&lt;&gt;"",C293&lt;&gt;""),_xlfn.CONCAT("date",C293,"moving_time",C284,"distance",Table2[[#This Row],[Appoggio]],"elevation",C286,"type",C287),"")</f>
        <v/>
      </c>
      <c r="M283" t="str">
        <f>IF(Table2[[#This Row],[date_to_pivot]]&lt;&gt;"",C287,"")</f>
        <v/>
      </c>
      <c r="N283" t="str">
        <f>IF(Table2[[#This Row],[date_to_pivot]]&lt;&gt;"",Table2[[#This Row],[Appoggio]],"")</f>
        <v/>
      </c>
      <c r="O283" t="str">
        <f>IF(Table2[[#This Row],[date_to_pivot]]&lt;&gt;"",C286,"")</f>
        <v/>
      </c>
      <c r="P283" t="str">
        <f>IF(Table2[[#This Row],[date_to_pivot]]&lt;&gt;"",C284,"")</f>
        <v/>
      </c>
    </row>
    <row r="284" spans="2:16" x14ac:dyDescent="0.2">
      <c r="B284" t="s">
        <v>65</v>
      </c>
      <c r="C284" t="str" cm="1">
        <f t="array" ref="C2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84" t="str">
        <f>IF(ISNUMBER(SEARCH("start_date_local",Table2[[#This Row],[JSON]])),MID(Table2[[#This Row],[JSON]],SEARCH("start_date_local",Table2[[#This Row],[JSON]])+LEN("start_date_local")+4,10), "")</f>
        <v/>
      </c>
      <c r="E2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4" s="5" t="str">
        <f>IF(Table2[[#This Row],[moving_time]]&lt;&gt;"",FLOOR((Table2[[#This Row],[moving_time]]-(60*60*Table2[[#This Row],[Appoggio_ore]]))-(60*Table2[[#This Row],[Appoggio_ minuti]]),1),"")</f>
        <v/>
      </c>
      <c r="I284" s="5" t="str">
        <f>IF(Table2[[#This Row],[moving_time]]&lt;&gt;"",FLOOR((Table2[[#This Row],[moving_time]]-(60*60*Table2[[#This Row],[Appoggio_ore]]))/60,1),"")</f>
        <v/>
      </c>
      <c r="J284" s="5" t="str">
        <f>IF(Table2[[#This Row],[moving_time]]&lt;&gt;"",FLOOR(Table2[[#This Row],[moving_time]]/(60*60),1),"")</f>
        <v/>
      </c>
      <c r="K2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4" t="str">
        <f>IF(AND(Table2[[#This Row],[Appoggio]]&lt;&gt;"",C294&lt;&gt;""),_xlfn.CONCAT("date",C294,"moving_time",C285,"distance",Table2[[#This Row],[Appoggio]],"elevation",C287,"type",C288),"")</f>
        <v/>
      </c>
      <c r="M284" t="str">
        <f>IF(Table2[[#This Row],[date_to_pivot]]&lt;&gt;"",C288,"")</f>
        <v/>
      </c>
      <c r="N284" t="str">
        <f>IF(Table2[[#This Row],[date_to_pivot]]&lt;&gt;"",Table2[[#This Row],[Appoggio]],"")</f>
        <v/>
      </c>
      <c r="O284" t="str">
        <f>IF(Table2[[#This Row],[date_to_pivot]]&lt;&gt;"",C287,"")</f>
        <v/>
      </c>
      <c r="P284" t="str">
        <f>IF(Table2[[#This Row],[date_to_pivot]]&lt;&gt;"",C285,"")</f>
        <v/>
      </c>
    </row>
    <row r="285" spans="2:16" x14ac:dyDescent="0.2">
      <c r="B285" t="s">
        <v>158</v>
      </c>
      <c r="C285" t="str" cm="1">
        <f t="array" ref="C2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85" t="str">
        <f>IF(ISNUMBER(SEARCH("start_date_local",Table2[[#This Row],[JSON]])),MID(Table2[[#This Row],[JSON]],SEARCH("start_date_local",Table2[[#This Row],[JSON]])+LEN("start_date_local")+4,10), "")</f>
        <v/>
      </c>
      <c r="E2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5" s="5" t="str">
        <f>IF(Table2[[#This Row],[moving_time]]&lt;&gt;"",FLOOR((Table2[[#This Row],[moving_time]]-(60*60*Table2[[#This Row],[Appoggio_ore]]))-(60*Table2[[#This Row],[Appoggio_ minuti]]),1),"")</f>
        <v/>
      </c>
      <c r="I285" s="5" t="str">
        <f>IF(Table2[[#This Row],[moving_time]]&lt;&gt;"",FLOOR((Table2[[#This Row],[moving_time]]-(60*60*Table2[[#This Row],[Appoggio_ore]]))/60,1),"")</f>
        <v/>
      </c>
      <c r="J285" s="5" t="str">
        <f>IF(Table2[[#This Row],[moving_time]]&lt;&gt;"",FLOOR(Table2[[#This Row],[moving_time]]/(60*60),1),"")</f>
        <v/>
      </c>
      <c r="K2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5" t="str">
        <f>IF(AND(Table2[[#This Row],[Appoggio]]&lt;&gt;"",C295&lt;&gt;""),_xlfn.CONCAT("date",C295,"moving_time",C286,"distance",Table2[[#This Row],[Appoggio]],"elevation",C288,"type",C289),"")</f>
        <v/>
      </c>
      <c r="M285" t="str">
        <f>IF(Table2[[#This Row],[date_to_pivot]]&lt;&gt;"",C289,"")</f>
        <v/>
      </c>
      <c r="N285" t="str">
        <f>IF(Table2[[#This Row],[date_to_pivot]]&lt;&gt;"",Table2[[#This Row],[Appoggio]],"")</f>
        <v/>
      </c>
      <c r="O285" t="str">
        <f>IF(Table2[[#This Row],[date_to_pivot]]&lt;&gt;"",C288,"")</f>
        <v/>
      </c>
      <c r="P285" t="str">
        <f>IF(Table2[[#This Row],[date_to_pivot]]&lt;&gt;"",C286,"")</f>
        <v/>
      </c>
    </row>
    <row r="286" spans="2:16" x14ac:dyDescent="0.2">
      <c r="B286" t="s">
        <v>67</v>
      </c>
      <c r="C286" t="str" cm="1">
        <f t="array" ref="C2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86" t="str">
        <f>IF(ISNUMBER(SEARCH("start_date_local",Table2[[#This Row],[JSON]])),MID(Table2[[#This Row],[JSON]],SEARCH("start_date_local",Table2[[#This Row],[JSON]])+LEN("start_date_local")+4,10), "")</f>
        <v/>
      </c>
      <c r="E2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6" s="5" t="str">
        <f>IF(Table2[[#This Row],[moving_time]]&lt;&gt;"",FLOOR((Table2[[#This Row],[moving_time]]-(60*60*Table2[[#This Row],[Appoggio_ore]]))-(60*Table2[[#This Row],[Appoggio_ minuti]]),1),"")</f>
        <v/>
      </c>
      <c r="I286" s="5" t="str">
        <f>IF(Table2[[#This Row],[moving_time]]&lt;&gt;"",FLOOR((Table2[[#This Row],[moving_time]]-(60*60*Table2[[#This Row],[Appoggio_ore]]))/60,1),"")</f>
        <v/>
      </c>
      <c r="J286" s="5" t="str">
        <f>IF(Table2[[#This Row],[moving_time]]&lt;&gt;"",FLOOR(Table2[[#This Row],[moving_time]]/(60*60),1),"")</f>
        <v/>
      </c>
      <c r="K2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6" t="str">
        <f>IF(AND(Table2[[#This Row],[Appoggio]]&lt;&gt;"",C296&lt;&gt;""),_xlfn.CONCAT("date",C296,"moving_time",C287,"distance",Table2[[#This Row],[Appoggio]],"elevation",C289,"type",C290),"")</f>
        <v/>
      </c>
      <c r="M286" t="str">
        <f>IF(Table2[[#This Row],[date_to_pivot]]&lt;&gt;"",C290,"")</f>
        <v/>
      </c>
      <c r="N286" t="str">
        <f>IF(Table2[[#This Row],[date_to_pivot]]&lt;&gt;"",Table2[[#This Row],[Appoggio]],"")</f>
        <v/>
      </c>
      <c r="O286" t="str">
        <f>IF(Table2[[#This Row],[date_to_pivot]]&lt;&gt;"",C289,"")</f>
        <v/>
      </c>
      <c r="P286" t="str">
        <f>IF(Table2[[#This Row],[date_to_pivot]]&lt;&gt;"",C287,"")</f>
        <v/>
      </c>
    </row>
    <row r="287" spans="2:16" x14ac:dyDescent="0.2">
      <c r="B287" t="s">
        <v>1</v>
      </c>
      <c r="C287" t="str" cm="1">
        <f t="array" ref="C2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87" t="str">
        <f>IF(ISNUMBER(SEARCH("start_date_local",Table2[[#This Row],[JSON]])),MID(Table2[[#This Row],[JSON]],SEARCH("start_date_local",Table2[[#This Row],[JSON]])+LEN("start_date_local")+4,10), "")</f>
        <v/>
      </c>
      <c r="E2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7" s="5" t="str">
        <f>IF(Table2[[#This Row],[moving_time]]&lt;&gt;"",FLOOR((Table2[[#This Row],[moving_time]]-(60*60*Table2[[#This Row],[Appoggio_ore]]))-(60*Table2[[#This Row],[Appoggio_ minuti]]),1),"")</f>
        <v/>
      </c>
      <c r="I287" s="5" t="str">
        <f>IF(Table2[[#This Row],[moving_time]]&lt;&gt;"",FLOOR((Table2[[#This Row],[moving_time]]-(60*60*Table2[[#This Row],[Appoggio_ore]]))/60,1),"")</f>
        <v/>
      </c>
      <c r="J287" s="5" t="str">
        <f>IF(Table2[[#This Row],[moving_time]]&lt;&gt;"",FLOOR(Table2[[#This Row],[moving_time]]/(60*60),1),"")</f>
        <v/>
      </c>
      <c r="K2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7" t="str">
        <f>IF(AND(Table2[[#This Row],[Appoggio]]&lt;&gt;"",C297&lt;&gt;""),_xlfn.CONCAT("date",C297,"moving_time",C288,"distance",Table2[[#This Row],[Appoggio]],"elevation",C290,"type",C291),"")</f>
        <v/>
      </c>
      <c r="M287" t="str">
        <f>IF(Table2[[#This Row],[date_to_pivot]]&lt;&gt;"",C291,"")</f>
        <v/>
      </c>
      <c r="N287" t="str">
        <f>IF(Table2[[#This Row],[date_to_pivot]]&lt;&gt;"",Table2[[#This Row],[Appoggio]],"")</f>
        <v/>
      </c>
      <c r="O287" t="str">
        <f>IF(Table2[[#This Row],[date_to_pivot]]&lt;&gt;"",C290,"")</f>
        <v/>
      </c>
      <c r="P287" t="str">
        <f>IF(Table2[[#This Row],[date_to_pivot]]&lt;&gt;"",C288,"")</f>
        <v/>
      </c>
    </row>
    <row r="288" spans="2:16" x14ac:dyDescent="0.2">
      <c r="B288" t="s">
        <v>2</v>
      </c>
      <c r="C288" t="str" cm="1">
        <f t="array" ref="C2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88" t="str">
        <f>IF(ISNUMBER(SEARCH("start_date_local",Table2[[#This Row],[JSON]])),MID(Table2[[#This Row],[JSON]],SEARCH("start_date_local",Table2[[#This Row],[JSON]])+LEN("start_date_local")+4,10), "")</f>
        <v/>
      </c>
      <c r="E2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8" s="5" t="str">
        <f>IF(Table2[[#This Row],[moving_time]]&lt;&gt;"",FLOOR((Table2[[#This Row],[moving_time]]-(60*60*Table2[[#This Row],[Appoggio_ore]]))-(60*Table2[[#This Row],[Appoggio_ minuti]]),1),"")</f>
        <v/>
      </c>
      <c r="I288" s="5" t="str">
        <f>IF(Table2[[#This Row],[moving_time]]&lt;&gt;"",FLOOR((Table2[[#This Row],[moving_time]]-(60*60*Table2[[#This Row],[Appoggio_ore]]))/60,1),"")</f>
        <v/>
      </c>
      <c r="J288" s="5" t="str">
        <f>IF(Table2[[#This Row],[moving_time]]&lt;&gt;"",FLOOR(Table2[[#This Row],[moving_time]]/(60*60),1),"")</f>
        <v/>
      </c>
      <c r="K2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8" t="str">
        <f>IF(AND(Table2[[#This Row],[Appoggio]]&lt;&gt;"",C298&lt;&gt;""),_xlfn.CONCAT("date",C298,"moving_time",C289,"distance",Table2[[#This Row],[Appoggio]],"elevation",C291,"type",C292),"")</f>
        <v/>
      </c>
      <c r="M288" t="str">
        <f>IF(Table2[[#This Row],[date_to_pivot]]&lt;&gt;"",C292,"")</f>
        <v/>
      </c>
      <c r="N288" t="str">
        <f>IF(Table2[[#This Row],[date_to_pivot]]&lt;&gt;"",Table2[[#This Row],[Appoggio]],"")</f>
        <v/>
      </c>
      <c r="O288" t="str">
        <f>IF(Table2[[#This Row],[date_to_pivot]]&lt;&gt;"",C291,"")</f>
        <v/>
      </c>
      <c r="P288" t="str">
        <f>IF(Table2[[#This Row],[date_to_pivot]]&lt;&gt;"",C289,"")</f>
        <v/>
      </c>
    </row>
    <row r="289" spans="2:16" x14ac:dyDescent="0.2">
      <c r="B289" t="s">
        <v>3</v>
      </c>
      <c r="C289" t="str" cm="1">
        <f t="array" ref="C2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89" t="str">
        <f>IF(ISNUMBER(SEARCH("start_date_local",Table2[[#This Row],[JSON]])),MID(Table2[[#This Row],[JSON]],SEARCH("start_date_local",Table2[[#This Row],[JSON]])+LEN("start_date_local")+4,10), "")</f>
        <v/>
      </c>
      <c r="E2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89" s="5" t="str">
        <f>IF(Table2[[#This Row],[moving_time]]&lt;&gt;"",FLOOR((Table2[[#This Row],[moving_time]]-(60*60*Table2[[#This Row],[Appoggio_ore]]))-(60*Table2[[#This Row],[Appoggio_ minuti]]),1),"")</f>
        <v/>
      </c>
      <c r="I289" s="5" t="str">
        <f>IF(Table2[[#This Row],[moving_time]]&lt;&gt;"",FLOOR((Table2[[#This Row],[moving_time]]-(60*60*Table2[[#This Row],[Appoggio_ore]]))/60,1),"")</f>
        <v/>
      </c>
      <c r="J289" s="5" t="str">
        <f>IF(Table2[[#This Row],[moving_time]]&lt;&gt;"",FLOOR(Table2[[#This Row],[moving_time]]/(60*60),1),"")</f>
        <v/>
      </c>
      <c r="K2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89" t="str">
        <f>IF(AND(Table2[[#This Row],[Appoggio]]&lt;&gt;"",C299&lt;&gt;""),_xlfn.CONCAT("date",C299,"moving_time",C290,"distance",Table2[[#This Row],[Appoggio]],"elevation",C292,"type",C293),"")</f>
        <v/>
      </c>
      <c r="M289" t="str">
        <f>IF(Table2[[#This Row],[date_to_pivot]]&lt;&gt;"",C293,"")</f>
        <v/>
      </c>
      <c r="N289" t="str">
        <f>IF(Table2[[#This Row],[date_to_pivot]]&lt;&gt;"",Table2[[#This Row],[Appoggio]],"")</f>
        <v/>
      </c>
      <c r="O289" t="str">
        <f>IF(Table2[[#This Row],[date_to_pivot]]&lt;&gt;"",C292,"")</f>
        <v/>
      </c>
      <c r="P289" t="str">
        <f>IF(Table2[[#This Row],[date_to_pivot]]&lt;&gt;"",C290,"")</f>
        <v/>
      </c>
    </row>
    <row r="290" spans="2:16" x14ac:dyDescent="0.2">
      <c r="B290" t="s">
        <v>4</v>
      </c>
      <c r="C290" t="str" cm="1">
        <f t="array" ref="C2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90" t="str">
        <f>IF(ISNUMBER(SEARCH("start_date_local",Table2[[#This Row],[JSON]])),MID(Table2[[#This Row],[JSON]],SEARCH("start_date_local",Table2[[#This Row],[JSON]])+LEN("start_date_local")+4,10), "")</f>
        <v/>
      </c>
      <c r="E2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0" s="5" t="str">
        <f>IF(Table2[[#This Row],[moving_time]]&lt;&gt;"",FLOOR((Table2[[#This Row],[moving_time]]-(60*60*Table2[[#This Row],[Appoggio_ore]]))-(60*Table2[[#This Row],[Appoggio_ minuti]]),1),"")</f>
        <v/>
      </c>
      <c r="I290" s="5" t="str">
        <f>IF(Table2[[#This Row],[moving_time]]&lt;&gt;"",FLOOR((Table2[[#This Row],[moving_time]]-(60*60*Table2[[#This Row],[Appoggio_ore]]))/60,1),"")</f>
        <v/>
      </c>
      <c r="J290" s="5" t="str">
        <f>IF(Table2[[#This Row],[moving_time]]&lt;&gt;"",FLOOR(Table2[[#This Row],[moving_time]]/(60*60),1),"")</f>
        <v/>
      </c>
      <c r="K2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0" t="str">
        <f>IF(AND(Table2[[#This Row],[Appoggio]]&lt;&gt;"",C300&lt;&gt;""),_xlfn.CONCAT("date",C300,"moving_time",C291,"distance",Table2[[#This Row],[Appoggio]],"elevation",C293,"type",C294),"")</f>
        <v/>
      </c>
      <c r="M290" t="str">
        <f>IF(Table2[[#This Row],[date_to_pivot]]&lt;&gt;"",C294,"")</f>
        <v/>
      </c>
      <c r="N290" t="str">
        <f>IF(Table2[[#This Row],[date_to_pivot]]&lt;&gt;"",Table2[[#This Row],[Appoggio]],"")</f>
        <v/>
      </c>
      <c r="O290" t="str">
        <f>IF(Table2[[#This Row],[date_to_pivot]]&lt;&gt;"",C293,"")</f>
        <v/>
      </c>
      <c r="P290" t="str">
        <f>IF(Table2[[#This Row],[date_to_pivot]]&lt;&gt;"",C291,"")</f>
        <v/>
      </c>
    </row>
    <row r="291" spans="2:16" x14ac:dyDescent="0.2">
      <c r="B291" t="s">
        <v>5</v>
      </c>
      <c r="C291" t="str" cm="1">
        <f t="array" ref="C2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91" t="str">
        <f>IF(ISNUMBER(SEARCH("start_date_local",Table2[[#This Row],[JSON]])),MID(Table2[[#This Row],[JSON]],SEARCH("start_date_local",Table2[[#This Row],[JSON]])+LEN("start_date_local")+4,10), "")</f>
        <v/>
      </c>
      <c r="E2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1" s="5" t="str">
        <f>IF(Table2[[#This Row],[moving_time]]&lt;&gt;"",FLOOR((Table2[[#This Row],[moving_time]]-(60*60*Table2[[#This Row],[Appoggio_ore]]))-(60*Table2[[#This Row],[Appoggio_ minuti]]),1),"")</f>
        <v/>
      </c>
      <c r="I291" s="5" t="str">
        <f>IF(Table2[[#This Row],[moving_time]]&lt;&gt;"",FLOOR((Table2[[#This Row],[moving_time]]-(60*60*Table2[[#This Row],[Appoggio_ore]]))/60,1),"")</f>
        <v/>
      </c>
      <c r="J291" s="5" t="str">
        <f>IF(Table2[[#This Row],[moving_time]]&lt;&gt;"",FLOOR(Table2[[#This Row],[moving_time]]/(60*60),1),"")</f>
        <v/>
      </c>
      <c r="K2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1" t="str">
        <f>IF(AND(Table2[[#This Row],[Appoggio]]&lt;&gt;"",C301&lt;&gt;""),_xlfn.CONCAT("date",C301,"moving_time",C292,"distance",Table2[[#This Row],[Appoggio]],"elevation",C294,"type",C295),"")</f>
        <v/>
      </c>
      <c r="M291" t="str">
        <f>IF(Table2[[#This Row],[date_to_pivot]]&lt;&gt;"",C295,"")</f>
        <v/>
      </c>
      <c r="N291" t="str">
        <f>IF(Table2[[#This Row],[date_to_pivot]]&lt;&gt;"",Table2[[#This Row],[Appoggio]],"")</f>
        <v/>
      </c>
      <c r="O291" t="str">
        <f>IF(Table2[[#This Row],[date_to_pivot]]&lt;&gt;"",C294,"")</f>
        <v/>
      </c>
      <c r="P291" t="str">
        <f>IF(Table2[[#This Row],[date_to_pivot]]&lt;&gt;"",C292,"")</f>
        <v/>
      </c>
    </row>
    <row r="292" spans="2:16" x14ac:dyDescent="0.2">
      <c r="B292" t="s">
        <v>6</v>
      </c>
      <c r="C292" t="str" cm="1">
        <f t="array" ref="C2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92" t="str">
        <f>IF(ISNUMBER(SEARCH("start_date_local",Table2[[#This Row],[JSON]])),MID(Table2[[#This Row],[JSON]],SEARCH("start_date_local",Table2[[#This Row],[JSON]])+LEN("start_date_local")+4,10), "")</f>
        <v/>
      </c>
      <c r="E2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2" s="5" t="str">
        <f>IF(Table2[[#This Row],[moving_time]]&lt;&gt;"",FLOOR((Table2[[#This Row],[moving_time]]-(60*60*Table2[[#This Row],[Appoggio_ore]]))-(60*Table2[[#This Row],[Appoggio_ minuti]]),1),"")</f>
        <v/>
      </c>
      <c r="I292" s="5" t="str">
        <f>IF(Table2[[#This Row],[moving_time]]&lt;&gt;"",FLOOR((Table2[[#This Row],[moving_time]]-(60*60*Table2[[#This Row],[Appoggio_ore]]))/60,1),"")</f>
        <v/>
      </c>
      <c r="J292" s="5" t="str">
        <f>IF(Table2[[#This Row],[moving_time]]&lt;&gt;"",FLOOR(Table2[[#This Row],[moving_time]]/(60*60),1),"")</f>
        <v/>
      </c>
      <c r="K2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2" t="str">
        <f>IF(AND(Table2[[#This Row],[Appoggio]]&lt;&gt;"",C302&lt;&gt;""),_xlfn.CONCAT("date",C302,"moving_time",C293,"distance",Table2[[#This Row],[Appoggio]],"elevation",C295,"type",C296),"")</f>
        <v/>
      </c>
      <c r="M292" t="str">
        <f>IF(Table2[[#This Row],[date_to_pivot]]&lt;&gt;"",C296,"")</f>
        <v/>
      </c>
      <c r="N292" t="str">
        <f>IF(Table2[[#This Row],[date_to_pivot]]&lt;&gt;"",Table2[[#This Row],[Appoggio]],"")</f>
        <v/>
      </c>
      <c r="O292" t="str">
        <f>IF(Table2[[#This Row],[date_to_pivot]]&lt;&gt;"",C295,"")</f>
        <v/>
      </c>
      <c r="P292" t="str">
        <f>IF(Table2[[#This Row],[date_to_pivot]]&lt;&gt;"",C293,"")</f>
        <v/>
      </c>
    </row>
    <row r="293" spans="2:16" x14ac:dyDescent="0.2">
      <c r="B293" t="s">
        <v>159</v>
      </c>
      <c r="C293" t="str" cm="1">
        <f t="array" ref="C2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93" t="str">
        <f>IF(ISNUMBER(SEARCH("start_date_local",Table2[[#This Row],[JSON]])),MID(Table2[[#This Row],[JSON]],SEARCH("start_date_local",Table2[[#This Row],[JSON]])+LEN("start_date_local")+4,10), "")</f>
        <v/>
      </c>
      <c r="E2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3" s="5" t="str">
        <f>IF(Table2[[#This Row],[moving_time]]&lt;&gt;"",FLOOR((Table2[[#This Row],[moving_time]]-(60*60*Table2[[#This Row],[Appoggio_ore]]))-(60*Table2[[#This Row],[Appoggio_ minuti]]),1),"")</f>
        <v/>
      </c>
      <c r="I293" s="5" t="str">
        <f>IF(Table2[[#This Row],[moving_time]]&lt;&gt;"",FLOOR((Table2[[#This Row],[moving_time]]-(60*60*Table2[[#This Row],[Appoggio_ore]]))/60,1),"")</f>
        <v/>
      </c>
      <c r="J293" s="5" t="str">
        <f>IF(Table2[[#This Row],[moving_time]]&lt;&gt;"",FLOOR(Table2[[#This Row],[moving_time]]/(60*60),1),"")</f>
        <v/>
      </c>
      <c r="K2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3" t="str">
        <f>IF(AND(Table2[[#This Row],[Appoggio]]&lt;&gt;"",C303&lt;&gt;""),_xlfn.CONCAT("date",C303,"moving_time",C294,"distance",Table2[[#This Row],[Appoggio]],"elevation",C296,"type",C297),"")</f>
        <v/>
      </c>
      <c r="M293" t="str">
        <f>IF(Table2[[#This Row],[date_to_pivot]]&lt;&gt;"",C297,"")</f>
        <v/>
      </c>
      <c r="N293" t="str">
        <f>IF(Table2[[#This Row],[date_to_pivot]]&lt;&gt;"",Table2[[#This Row],[Appoggio]],"")</f>
        <v/>
      </c>
      <c r="O293" t="str">
        <f>IF(Table2[[#This Row],[date_to_pivot]]&lt;&gt;"",C296,"")</f>
        <v/>
      </c>
      <c r="P293" t="str">
        <f>IF(Table2[[#This Row],[date_to_pivot]]&lt;&gt;"",C294,"")</f>
        <v/>
      </c>
    </row>
    <row r="294" spans="2:16" x14ac:dyDescent="0.2">
      <c r="B294" t="s">
        <v>160</v>
      </c>
      <c r="C294" t="str" cm="1">
        <f t="array" ref="C2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170091.0</v>
      </c>
      <c r="D294" t="str">
        <f>IF(ISNUMBER(SEARCH("start_date_local",Table2[[#This Row],[JSON]])),MID(Table2[[#This Row],[JSON]],SEARCH("start_date_local",Table2[[#This Row],[JSON]])+LEN("start_date_local")+4,10), "")</f>
        <v/>
      </c>
      <c r="E2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170091.0</v>
      </c>
      <c r="G2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4" s="5" t="str">
        <f>IF(Table2[[#This Row],[moving_time]]&lt;&gt;"",FLOOR((Table2[[#This Row],[moving_time]]-(60*60*Table2[[#This Row],[Appoggio_ore]]))-(60*Table2[[#This Row],[Appoggio_ minuti]]),1),"")</f>
        <v/>
      </c>
      <c r="I294" s="5" t="str">
        <f>IF(Table2[[#This Row],[moving_time]]&lt;&gt;"",FLOOR((Table2[[#This Row],[moving_time]]-(60*60*Table2[[#This Row],[Appoggio_ore]]))/60,1),"")</f>
        <v/>
      </c>
      <c r="J294" s="5" t="str">
        <f>IF(Table2[[#This Row],[moving_time]]&lt;&gt;"",FLOOR(Table2[[#This Row],[moving_time]]/(60*60),1),"")</f>
        <v/>
      </c>
      <c r="K2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4" t="str">
        <f>IF(AND(Table2[[#This Row],[Appoggio]]&lt;&gt;"",C304&lt;&gt;""),_xlfn.CONCAT("date",C304,"moving_time",C295,"distance",Table2[[#This Row],[Appoggio]],"elevation",C297,"type",C298),"")</f>
        <v>date2020-06-13moving_time07:16:21distance170091.0elevation4617.3typeRide</v>
      </c>
      <c r="M294" t="str">
        <f>IF(Table2[[#This Row],[date_to_pivot]]&lt;&gt;"",C298,"")</f>
        <v>Ride</v>
      </c>
      <c r="N294" t="str">
        <f>IF(Table2[[#This Row],[date_to_pivot]]&lt;&gt;"",Table2[[#This Row],[Appoggio]],"")</f>
        <v>170091.0</v>
      </c>
      <c r="O294" t="str">
        <f>IF(Table2[[#This Row],[date_to_pivot]]&lt;&gt;"",C297,"")</f>
        <v>4617.3</v>
      </c>
      <c r="P294" t="str">
        <f>IF(Table2[[#This Row],[date_to_pivot]]&lt;&gt;"",C295,"")</f>
        <v>07:16:21</v>
      </c>
    </row>
    <row r="295" spans="2:16" x14ac:dyDescent="0.2">
      <c r="B295" t="s">
        <v>161</v>
      </c>
      <c r="C295" t="str" cm="1">
        <f t="array" ref="C2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07:16:21</v>
      </c>
      <c r="D295" t="str">
        <f>IF(ISNUMBER(SEARCH("start_date_local",Table2[[#This Row],[JSON]])),MID(Table2[[#This Row],[JSON]],SEARCH("start_date_local",Table2[[#This Row],[JSON]])+LEN("start_date_local")+4,10), "")</f>
        <v/>
      </c>
      <c r="E2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26181</v>
      </c>
      <c r="H295" s="5">
        <f>IF(Table2[[#This Row],[moving_time]]&lt;&gt;"",FLOOR((Table2[[#This Row],[moving_time]]-(60*60*Table2[[#This Row],[Appoggio_ore]]))-(60*Table2[[#This Row],[Appoggio_ minuti]]),1),"")</f>
        <v>21</v>
      </c>
      <c r="I295" s="5">
        <f>IF(Table2[[#This Row],[moving_time]]&lt;&gt;"",FLOOR((Table2[[#This Row],[moving_time]]-(60*60*Table2[[#This Row],[Appoggio_ore]]))/60,1),"")</f>
        <v>16</v>
      </c>
      <c r="J295" s="5">
        <f>IF(Table2[[#This Row],[moving_time]]&lt;&gt;"",FLOOR(Table2[[#This Row],[moving_time]]/(60*60),1),"")</f>
        <v>7</v>
      </c>
      <c r="K2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5" t="str">
        <f>IF(AND(Table2[[#This Row],[Appoggio]]&lt;&gt;"",C305&lt;&gt;""),_xlfn.CONCAT("date",C305,"moving_time",C296,"distance",Table2[[#This Row],[Appoggio]],"elevation",C298,"type",C299),"")</f>
        <v/>
      </c>
      <c r="M295" t="str">
        <f>IF(Table2[[#This Row],[date_to_pivot]]&lt;&gt;"",C299,"")</f>
        <v/>
      </c>
      <c r="N295" t="str">
        <f>IF(Table2[[#This Row],[date_to_pivot]]&lt;&gt;"",Table2[[#This Row],[Appoggio]],"")</f>
        <v/>
      </c>
      <c r="O295" t="str">
        <f>IF(Table2[[#This Row],[date_to_pivot]]&lt;&gt;"",C298,"")</f>
        <v/>
      </c>
      <c r="P295" t="str">
        <f>IF(Table2[[#This Row],[date_to_pivot]]&lt;&gt;"",C296,"")</f>
        <v/>
      </c>
    </row>
    <row r="296" spans="2:16" x14ac:dyDescent="0.2">
      <c r="B296" t="s">
        <v>162</v>
      </c>
      <c r="C296" t="str" cm="1">
        <f t="array" ref="C2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96" t="str">
        <f>IF(ISNUMBER(SEARCH("start_date_local",Table2[[#This Row],[JSON]])),MID(Table2[[#This Row],[JSON]],SEARCH("start_date_local",Table2[[#This Row],[JSON]])+LEN("start_date_local")+4,10), "")</f>
        <v/>
      </c>
      <c r="E2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6" s="5" t="str">
        <f>IF(Table2[[#This Row],[moving_time]]&lt;&gt;"",FLOOR((Table2[[#This Row],[moving_time]]-(60*60*Table2[[#This Row],[Appoggio_ore]]))-(60*Table2[[#This Row],[Appoggio_ minuti]]),1),"")</f>
        <v/>
      </c>
      <c r="I296" s="5" t="str">
        <f>IF(Table2[[#This Row],[moving_time]]&lt;&gt;"",FLOOR((Table2[[#This Row],[moving_time]]-(60*60*Table2[[#This Row],[Appoggio_ore]]))/60,1),"")</f>
        <v/>
      </c>
      <c r="J296" s="5" t="str">
        <f>IF(Table2[[#This Row],[moving_time]]&lt;&gt;"",FLOOR(Table2[[#This Row],[moving_time]]/(60*60),1),"")</f>
        <v/>
      </c>
      <c r="K2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6" t="str">
        <f>IF(AND(Table2[[#This Row],[Appoggio]]&lt;&gt;"",C306&lt;&gt;""),_xlfn.CONCAT("date",C306,"moving_time",C297,"distance",Table2[[#This Row],[Appoggio]],"elevation",C299,"type",C300),"")</f>
        <v/>
      </c>
      <c r="M296" t="str">
        <f>IF(Table2[[#This Row],[date_to_pivot]]&lt;&gt;"",C300,"")</f>
        <v/>
      </c>
      <c r="N296" t="str">
        <f>IF(Table2[[#This Row],[date_to_pivot]]&lt;&gt;"",Table2[[#This Row],[Appoggio]],"")</f>
        <v/>
      </c>
      <c r="O296" t="str">
        <f>IF(Table2[[#This Row],[date_to_pivot]]&lt;&gt;"",C299,"")</f>
        <v/>
      </c>
      <c r="P296" t="str">
        <f>IF(Table2[[#This Row],[date_to_pivot]]&lt;&gt;"",C297,"")</f>
        <v/>
      </c>
    </row>
    <row r="297" spans="2:16" x14ac:dyDescent="0.2">
      <c r="B297" t="s">
        <v>163</v>
      </c>
      <c r="C297" t="str" cm="1">
        <f t="array" ref="C2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4617.3</v>
      </c>
      <c r="D297" t="str">
        <f>IF(ISNUMBER(SEARCH("start_date_local",Table2[[#This Row],[JSON]])),MID(Table2[[#This Row],[JSON]],SEARCH("start_date_local",Table2[[#This Row],[JSON]])+LEN("start_date_local")+4,10), "")</f>
        <v/>
      </c>
      <c r="E2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7" s="5" t="str">
        <f>IF(Table2[[#This Row],[moving_time]]&lt;&gt;"",FLOOR((Table2[[#This Row],[moving_time]]-(60*60*Table2[[#This Row],[Appoggio_ore]]))-(60*Table2[[#This Row],[Appoggio_ minuti]]),1),"")</f>
        <v/>
      </c>
      <c r="I297" s="5" t="str">
        <f>IF(Table2[[#This Row],[moving_time]]&lt;&gt;"",FLOOR((Table2[[#This Row],[moving_time]]-(60*60*Table2[[#This Row],[Appoggio_ore]]))/60,1),"")</f>
        <v/>
      </c>
      <c r="J297" s="5" t="str">
        <f>IF(Table2[[#This Row],[moving_time]]&lt;&gt;"",FLOOR(Table2[[#This Row],[moving_time]]/(60*60),1),"")</f>
        <v/>
      </c>
      <c r="K2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4617.3</v>
      </c>
      <c r="L297" t="str">
        <f>IF(AND(Table2[[#This Row],[Appoggio]]&lt;&gt;"",C307&lt;&gt;""),_xlfn.CONCAT("date",C307,"moving_time",C298,"distance",Table2[[#This Row],[Appoggio]],"elevation",C300,"type",C301),"")</f>
        <v/>
      </c>
      <c r="M297" t="str">
        <f>IF(Table2[[#This Row],[date_to_pivot]]&lt;&gt;"",C301,"")</f>
        <v/>
      </c>
      <c r="N297" t="str">
        <f>IF(Table2[[#This Row],[date_to_pivot]]&lt;&gt;"",Table2[[#This Row],[Appoggio]],"")</f>
        <v/>
      </c>
      <c r="O297" t="str">
        <f>IF(Table2[[#This Row],[date_to_pivot]]&lt;&gt;"",C300,"")</f>
        <v/>
      </c>
      <c r="P297" t="str">
        <f>IF(Table2[[#This Row],[date_to_pivot]]&lt;&gt;"",C298,"")</f>
        <v/>
      </c>
    </row>
    <row r="298" spans="2:16" x14ac:dyDescent="0.2">
      <c r="B298" t="s">
        <v>12</v>
      </c>
      <c r="C298" t="str" cm="1">
        <f t="array" ref="C2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298" t="str">
        <f>IF(ISNUMBER(SEARCH("start_date_local",Table2[[#This Row],[JSON]])),MID(Table2[[#This Row],[JSON]],SEARCH("start_date_local",Table2[[#This Row],[JSON]])+LEN("start_date_local")+4,10), "")</f>
        <v/>
      </c>
      <c r="E2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2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8" s="5" t="str">
        <f>IF(Table2[[#This Row],[moving_time]]&lt;&gt;"",FLOOR((Table2[[#This Row],[moving_time]]-(60*60*Table2[[#This Row],[Appoggio_ore]]))-(60*Table2[[#This Row],[Appoggio_ minuti]]),1),"")</f>
        <v/>
      </c>
      <c r="I298" s="5" t="str">
        <f>IF(Table2[[#This Row],[moving_time]]&lt;&gt;"",FLOOR((Table2[[#This Row],[moving_time]]-(60*60*Table2[[#This Row],[Appoggio_ore]]))/60,1),"")</f>
        <v/>
      </c>
      <c r="J298" s="5" t="str">
        <f>IF(Table2[[#This Row],[moving_time]]&lt;&gt;"",FLOOR(Table2[[#This Row],[moving_time]]/(60*60),1),"")</f>
        <v/>
      </c>
      <c r="K2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8" t="str">
        <f>IF(AND(Table2[[#This Row],[Appoggio]]&lt;&gt;"",C308&lt;&gt;""),_xlfn.CONCAT("date",C308,"moving_time",C299,"distance",Table2[[#This Row],[Appoggio]],"elevation",C301,"type",C302),"")</f>
        <v/>
      </c>
      <c r="M298" t="str">
        <f>IF(Table2[[#This Row],[date_to_pivot]]&lt;&gt;"",C302,"")</f>
        <v/>
      </c>
      <c r="N298" t="str">
        <f>IF(Table2[[#This Row],[date_to_pivot]]&lt;&gt;"",Table2[[#This Row],[Appoggio]],"")</f>
        <v/>
      </c>
      <c r="O298" t="str">
        <f>IF(Table2[[#This Row],[date_to_pivot]]&lt;&gt;"",C301,"")</f>
        <v/>
      </c>
      <c r="P298" t="str">
        <f>IF(Table2[[#This Row],[date_to_pivot]]&lt;&gt;"",C299,"")</f>
        <v/>
      </c>
    </row>
    <row r="299" spans="2:16" x14ac:dyDescent="0.2">
      <c r="B299" t="s">
        <v>13</v>
      </c>
      <c r="C299" t="str" cm="1">
        <f t="array" ref="C2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99" t="str">
        <f>IF(ISNUMBER(SEARCH("start_date_local",Table2[[#This Row],[JSON]])),MID(Table2[[#This Row],[JSON]],SEARCH("start_date_local",Table2[[#This Row],[JSON]])+LEN("start_date_local")+4,10), "")</f>
        <v/>
      </c>
      <c r="E2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99" s="5" t="str">
        <f>IF(Table2[[#This Row],[moving_time]]&lt;&gt;"",FLOOR((Table2[[#This Row],[moving_time]]-(60*60*Table2[[#This Row],[Appoggio_ore]]))-(60*Table2[[#This Row],[Appoggio_ minuti]]),1),"")</f>
        <v/>
      </c>
      <c r="I299" s="5" t="str">
        <f>IF(Table2[[#This Row],[moving_time]]&lt;&gt;"",FLOOR((Table2[[#This Row],[moving_time]]-(60*60*Table2[[#This Row],[Appoggio_ore]]))/60,1),"")</f>
        <v/>
      </c>
      <c r="J299" s="5" t="str">
        <f>IF(Table2[[#This Row],[moving_time]]&lt;&gt;"",FLOOR(Table2[[#This Row],[moving_time]]/(60*60),1),"")</f>
        <v/>
      </c>
      <c r="K2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99" t="str">
        <f>IF(AND(Table2[[#This Row],[Appoggio]]&lt;&gt;"",C309&lt;&gt;""),_xlfn.CONCAT("date",C309,"moving_time",C300,"distance",Table2[[#This Row],[Appoggio]],"elevation",C302,"type",C303),"")</f>
        <v/>
      </c>
      <c r="M299" t="str">
        <f>IF(Table2[[#This Row],[date_to_pivot]]&lt;&gt;"",C303,"")</f>
        <v/>
      </c>
      <c r="N299" t="str">
        <f>IF(Table2[[#This Row],[date_to_pivot]]&lt;&gt;"",Table2[[#This Row],[Appoggio]],"")</f>
        <v/>
      </c>
      <c r="O299" t="str">
        <f>IF(Table2[[#This Row],[date_to_pivot]]&lt;&gt;"",C302,"")</f>
        <v/>
      </c>
      <c r="P299" t="str">
        <f>IF(Table2[[#This Row],[date_to_pivot]]&lt;&gt;"",C300,"")</f>
        <v/>
      </c>
    </row>
    <row r="300" spans="2:16" x14ac:dyDescent="0.2">
      <c r="B300" t="s">
        <v>164</v>
      </c>
      <c r="C300" t="str" cm="1">
        <f t="array" ref="C3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00" t="str">
        <f>IF(ISNUMBER(SEARCH("start_date_local",Table2[[#This Row],[JSON]])),MID(Table2[[#This Row],[JSON]],SEARCH("start_date_local",Table2[[#This Row],[JSON]])+LEN("start_date_local")+4,10), "")</f>
        <v/>
      </c>
      <c r="E3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0" s="5" t="str">
        <f>IF(Table2[[#This Row],[moving_time]]&lt;&gt;"",FLOOR((Table2[[#This Row],[moving_time]]-(60*60*Table2[[#This Row],[Appoggio_ore]]))-(60*Table2[[#This Row],[Appoggio_ minuti]]),1),"")</f>
        <v/>
      </c>
      <c r="I300" s="5" t="str">
        <f>IF(Table2[[#This Row],[moving_time]]&lt;&gt;"",FLOOR((Table2[[#This Row],[moving_time]]-(60*60*Table2[[#This Row],[Appoggio_ore]]))/60,1),"")</f>
        <v/>
      </c>
      <c r="J300" s="5" t="str">
        <f>IF(Table2[[#This Row],[moving_time]]&lt;&gt;"",FLOOR(Table2[[#This Row],[moving_time]]/(60*60),1),"")</f>
        <v/>
      </c>
      <c r="K3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0" t="str">
        <f>IF(AND(Table2[[#This Row],[Appoggio]]&lt;&gt;"",C310&lt;&gt;""),_xlfn.CONCAT("date",C310,"moving_time",C301,"distance",Table2[[#This Row],[Appoggio]],"elevation",C303,"type",C304),"")</f>
        <v/>
      </c>
      <c r="M300" t="str">
        <f>IF(Table2[[#This Row],[date_to_pivot]]&lt;&gt;"",C304,"")</f>
        <v/>
      </c>
      <c r="N300" t="str">
        <f>IF(Table2[[#This Row],[date_to_pivot]]&lt;&gt;"",Table2[[#This Row],[Appoggio]],"")</f>
        <v/>
      </c>
      <c r="O300" t="str">
        <f>IF(Table2[[#This Row],[date_to_pivot]]&lt;&gt;"",C303,"")</f>
        <v/>
      </c>
      <c r="P300" t="str">
        <f>IF(Table2[[#This Row],[date_to_pivot]]&lt;&gt;"",C301,"")</f>
        <v/>
      </c>
    </row>
    <row r="301" spans="2:16" x14ac:dyDescent="0.2">
      <c r="B301" t="s">
        <v>165</v>
      </c>
      <c r="C301" t="str" cm="1">
        <f t="array" ref="C3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01" t="str">
        <f>IF(ISNUMBER(SEARCH("start_date_local",Table2[[#This Row],[JSON]])),MID(Table2[[#This Row],[JSON]],SEARCH("start_date_local",Table2[[#This Row],[JSON]])+LEN("start_date_local")+4,10), "")</f>
        <v/>
      </c>
      <c r="E3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1" s="5" t="str">
        <f>IF(Table2[[#This Row],[moving_time]]&lt;&gt;"",FLOOR((Table2[[#This Row],[moving_time]]-(60*60*Table2[[#This Row],[Appoggio_ore]]))-(60*Table2[[#This Row],[Appoggio_ minuti]]),1),"")</f>
        <v/>
      </c>
      <c r="I301" s="5" t="str">
        <f>IF(Table2[[#This Row],[moving_time]]&lt;&gt;"",FLOOR((Table2[[#This Row],[moving_time]]-(60*60*Table2[[#This Row],[Appoggio_ore]]))/60,1),"")</f>
        <v/>
      </c>
      <c r="J301" s="5" t="str">
        <f>IF(Table2[[#This Row],[moving_time]]&lt;&gt;"",FLOOR(Table2[[#This Row],[moving_time]]/(60*60),1),"")</f>
        <v/>
      </c>
      <c r="K3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1" t="str">
        <f>IF(AND(Table2[[#This Row],[Appoggio]]&lt;&gt;"",C311&lt;&gt;""),_xlfn.CONCAT("date",C311,"moving_time",C302,"distance",Table2[[#This Row],[Appoggio]],"elevation",C304,"type",C305),"")</f>
        <v/>
      </c>
      <c r="M301" t="str">
        <f>IF(Table2[[#This Row],[date_to_pivot]]&lt;&gt;"",C305,"")</f>
        <v/>
      </c>
      <c r="N301" t="str">
        <f>IF(Table2[[#This Row],[date_to_pivot]]&lt;&gt;"",Table2[[#This Row],[Appoggio]],"")</f>
        <v/>
      </c>
      <c r="O301" t="str">
        <f>IF(Table2[[#This Row],[date_to_pivot]]&lt;&gt;"",C304,"")</f>
        <v/>
      </c>
      <c r="P301" t="str">
        <f>IF(Table2[[#This Row],[date_to_pivot]]&lt;&gt;"",C302,"")</f>
        <v/>
      </c>
    </row>
    <row r="302" spans="2:16" x14ac:dyDescent="0.2">
      <c r="B302" t="s">
        <v>166</v>
      </c>
      <c r="C302" t="str" cm="1">
        <f t="array" ref="C3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02" t="str">
        <f>IF(ISNUMBER(SEARCH("start_date_local",Table2[[#This Row],[JSON]])),MID(Table2[[#This Row],[JSON]],SEARCH("start_date_local",Table2[[#This Row],[JSON]])+LEN("start_date_local")+4,10), "")</f>
        <v/>
      </c>
      <c r="E3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2" s="5" t="str">
        <f>IF(Table2[[#This Row],[moving_time]]&lt;&gt;"",FLOOR((Table2[[#This Row],[moving_time]]-(60*60*Table2[[#This Row],[Appoggio_ore]]))-(60*Table2[[#This Row],[Appoggio_ minuti]]),1),"")</f>
        <v/>
      </c>
      <c r="I302" s="5" t="str">
        <f>IF(Table2[[#This Row],[moving_time]]&lt;&gt;"",FLOOR((Table2[[#This Row],[moving_time]]-(60*60*Table2[[#This Row],[Appoggio_ore]]))/60,1),"")</f>
        <v/>
      </c>
      <c r="J302" s="5" t="str">
        <f>IF(Table2[[#This Row],[moving_time]]&lt;&gt;"",FLOOR(Table2[[#This Row],[moving_time]]/(60*60),1),"")</f>
        <v/>
      </c>
      <c r="K3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2" t="str">
        <f>IF(AND(Table2[[#This Row],[Appoggio]]&lt;&gt;"",C312&lt;&gt;""),_xlfn.CONCAT("date",C312,"moving_time",C303,"distance",Table2[[#This Row],[Appoggio]],"elevation",C305,"type",C306),"")</f>
        <v/>
      </c>
      <c r="M302" t="str">
        <f>IF(Table2[[#This Row],[date_to_pivot]]&lt;&gt;"",C306,"")</f>
        <v/>
      </c>
      <c r="N302" t="str">
        <f>IF(Table2[[#This Row],[date_to_pivot]]&lt;&gt;"",Table2[[#This Row],[Appoggio]],"")</f>
        <v/>
      </c>
      <c r="O302" t="str">
        <f>IF(Table2[[#This Row],[date_to_pivot]]&lt;&gt;"",C305,"")</f>
        <v/>
      </c>
      <c r="P302" t="str">
        <f>IF(Table2[[#This Row],[date_to_pivot]]&lt;&gt;"",C303,"")</f>
        <v/>
      </c>
    </row>
    <row r="303" spans="2:16" x14ac:dyDescent="0.2">
      <c r="B303" t="s">
        <v>167</v>
      </c>
      <c r="C303" t="str" cm="1">
        <f t="array" ref="C3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03" t="str">
        <f>IF(ISNUMBER(SEARCH("start_date_local",Table2[[#This Row],[JSON]])),MID(Table2[[#This Row],[JSON]],SEARCH("start_date_local",Table2[[#This Row],[JSON]])+LEN("start_date_local")+4,10), "")</f>
        <v/>
      </c>
      <c r="E3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3" s="5" t="str">
        <f>IF(Table2[[#This Row],[moving_time]]&lt;&gt;"",FLOOR((Table2[[#This Row],[moving_time]]-(60*60*Table2[[#This Row],[Appoggio_ore]]))-(60*Table2[[#This Row],[Appoggio_ minuti]]),1),"")</f>
        <v/>
      </c>
      <c r="I303" s="5" t="str">
        <f>IF(Table2[[#This Row],[moving_time]]&lt;&gt;"",FLOOR((Table2[[#This Row],[moving_time]]-(60*60*Table2[[#This Row],[Appoggio_ore]]))/60,1),"")</f>
        <v/>
      </c>
      <c r="J303" s="5" t="str">
        <f>IF(Table2[[#This Row],[moving_time]]&lt;&gt;"",FLOOR(Table2[[#This Row],[moving_time]]/(60*60),1),"")</f>
        <v/>
      </c>
      <c r="K3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3" t="str">
        <f>IF(AND(Table2[[#This Row],[Appoggio]]&lt;&gt;"",C313&lt;&gt;""),_xlfn.CONCAT("date",C313,"moving_time",C304,"distance",Table2[[#This Row],[Appoggio]],"elevation",C306,"type",C307),"")</f>
        <v/>
      </c>
      <c r="M303" t="str">
        <f>IF(Table2[[#This Row],[date_to_pivot]]&lt;&gt;"",C307,"")</f>
        <v/>
      </c>
      <c r="N303" t="str">
        <f>IF(Table2[[#This Row],[date_to_pivot]]&lt;&gt;"",Table2[[#This Row],[Appoggio]],"")</f>
        <v/>
      </c>
      <c r="O303" t="str">
        <f>IF(Table2[[#This Row],[date_to_pivot]]&lt;&gt;"",C306,"")</f>
        <v/>
      </c>
      <c r="P303" t="str">
        <f>IF(Table2[[#This Row],[date_to_pivot]]&lt;&gt;"",C304,"")</f>
        <v/>
      </c>
    </row>
    <row r="304" spans="2:16" x14ac:dyDescent="0.2">
      <c r="B304" t="s">
        <v>168</v>
      </c>
      <c r="C304" t="str" cm="1">
        <f t="array" ref="C3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2020-06-13</v>
      </c>
      <c r="D304" t="str">
        <f>IF(ISNUMBER(SEARCH("start_date_local",Table2[[#This Row],[JSON]])),MID(Table2[[#This Row],[JSON]],SEARCH("start_date_local",Table2[[#This Row],[JSON]])+LEN("start_date_local")+4,10), "")</f>
        <v>2020-06-13</v>
      </c>
      <c r="E3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4" s="5" t="str">
        <f>IF(Table2[[#This Row],[moving_time]]&lt;&gt;"",FLOOR((Table2[[#This Row],[moving_time]]-(60*60*Table2[[#This Row],[Appoggio_ore]]))-(60*Table2[[#This Row],[Appoggio_ minuti]]),1),"")</f>
        <v/>
      </c>
      <c r="I304" s="5" t="str">
        <f>IF(Table2[[#This Row],[moving_time]]&lt;&gt;"",FLOOR((Table2[[#This Row],[moving_time]]-(60*60*Table2[[#This Row],[Appoggio_ore]]))/60,1),"")</f>
        <v/>
      </c>
      <c r="J304" s="5" t="str">
        <f>IF(Table2[[#This Row],[moving_time]]&lt;&gt;"",FLOOR(Table2[[#This Row],[moving_time]]/(60*60),1),"")</f>
        <v/>
      </c>
      <c r="K3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4" t="str">
        <f>IF(AND(Table2[[#This Row],[Appoggio]]&lt;&gt;"",C314&lt;&gt;""),_xlfn.CONCAT("date",C314,"moving_time",C305,"distance",Table2[[#This Row],[Appoggio]],"elevation",C307,"type",C308),"")</f>
        <v/>
      </c>
      <c r="M304" t="str">
        <f>IF(Table2[[#This Row],[date_to_pivot]]&lt;&gt;"",C308,"")</f>
        <v/>
      </c>
      <c r="N304" t="str">
        <f>IF(Table2[[#This Row],[date_to_pivot]]&lt;&gt;"",Table2[[#This Row],[Appoggio]],"")</f>
        <v/>
      </c>
      <c r="O304" t="str">
        <f>IF(Table2[[#This Row],[date_to_pivot]]&lt;&gt;"",C307,"")</f>
        <v/>
      </c>
      <c r="P304" t="str">
        <f>IF(Table2[[#This Row],[date_to_pivot]]&lt;&gt;"",C305,"")</f>
        <v/>
      </c>
    </row>
    <row r="305" spans="2:16" x14ac:dyDescent="0.2">
      <c r="B305" t="s">
        <v>19</v>
      </c>
      <c r="C305" t="str" cm="1">
        <f t="array" ref="C3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05" t="str">
        <f>IF(ISNUMBER(SEARCH("start_date_local",Table2[[#This Row],[JSON]])),MID(Table2[[#This Row],[JSON]],SEARCH("start_date_local",Table2[[#This Row],[JSON]])+LEN("start_date_local")+4,10), "")</f>
        <v/>
      </c>
      <c r="E3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5" s="5" t="str">
        <f>IF(Table2[[#This Row],[moving_time]]&lt;&gt;"",FLOOR((Table2[[#This Row],[moving_time]]-(60*60*Table2[[#This Row],[Appoggio_ore]]))-(60*Table2[[#This Row],[Appoggio_ minuti]]),1),"")</f>
        <v/>
      </c>
      <c r="I305" s="5" t="str">
        <f>IF(Table2[[#This Row],[moving_time]]&lt;&gt;"",FLOOR((Table2[[#This Row],[moving_time]]-(60*60*Table2[[#This Row],[Appoggio_ore]]))/60,1),"")</f>
        <v/>
      </c>
      <c r="J305" s="5" t="str">
        <f>IF(Table2[[#This Row],[moving_time]]&lt;&gt;"",FLOOR(Table2[[#This Row],[moving_time]]/(60*60),1),"")</f>
        <v/>
      </c>
      <c r="K3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5" t="str">
        <f>IF(AND(Table2[[#This Row],[Appoggio]]&lt;&gt;"",C315&lt;&gt;""),_xlfn.CONCAT("date",C315,"moving_time",C306,"distance",Table2[[#This Row],[Appoggio]],"elevation",C308,"type",C309),"")</f>
        <v/>
      </c>
      <c r="M305" t="str">
        <f>IF(Table2[[#This Row],[date_to_pivot]]&lt;&gt;"",C309,"")</f>
        <v/>
      </c>
      <c r="N305" t="str">
        <f>IF(Table2[[#This Row],[date_to_pivot]]&lt;&gt;"",Table2[[#This Row],[Appoggio]],"")</f>
        <v/>
      </c>
      <c r="O305" t="str">
        <f>IF(Table2[[#This Row],[date_to_pivot]]&lt;&gt;"",C308,"")</f>
        <v/>
      </c>
      <c r="P305" t="str">
        <f>IF(Table2[[#This Row],[date_to_pivot]]&lt;&gt;"",C306,"")</f>
        <v/>
      </c>
    </row>
    <row r="306" spans="2:16" x14ac:dyDescent="0.2">
      <c r="B306" t="s">
        <v>20</v>
      </c>
      <c r="C306" t="str" cm="1">
        <f t="array" ref="C3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06" t="str">
        <f>IF(ISNUMBER(SEARCH("start_date_local",Table2[[#This Row],[JSON]])),MID(Table2[[#This Row],[JSON]],SEARCH("start_date_local",Table2[[#This Row],[JSON]])+LEN("start_date_local")+4,10), "")</f>
        <v/>
      </c>
      <c r="E3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6" s="5" t="str">
        <f>IF(Table2[[#This Row],[moving_time]]&lt;&gt;"",FLOOR((Table2[[#This Row],[moving_time]]-(60*60*Table2[[#This Row],[Appoggio_ore]]))-(60*Table2[[#This Row],[Appoggio_ minuti]]),1),"")</f>
        <v/>
      </c>
      <c r="I306" s="5" t="str">
        <f>IF(Table2[[#This Row],[moving_time]]&lt;&gt;"",FLOOR((Table2[[#This Row],[moving_time]]-(60*60*Table2[[#This Row],[Appoggio_ore]]))/60,1),"")</f>
        <v/>
      </c>
      <c r="J306" s="5" t="str">
        <f>IF(Table2[[#This Row],[moving_time]]&lt;&gt;"",FLOOR(Table2[[#This Row],[moving_time]]/(60*60),1),"")</f>
        <v/>
      </c>
      <c r="K3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6" t="str">
        <f>IF(AND(Table2[[#This Row],[Appoggio]]&lt;&gt;"",C316&lt;&gt;""),_xlfn.CONCAT("date",C316,"moving_time",C307,"distance",Table2[[#This Row],[Appoggio]],"elevation",C309,"type",C310),"")</f>
        <v/>
      </c>
      <c r="M306" t="str">
        <f>IF(Table2[[#This Row],[date_to_pivot]]&lt;&gt;"",C310,"")</f>
        <v/>
      </c>
      <c r="N306" t="str">
        <f>IF(Table2[[#This Row],[date_to_pivot]]&lt;&gt;"",Table2[[#This Row],[Appoggio]],"")</f>
        <v/>
      </c>
      <c r="O306" t="str">
        <f>IF(Table2[[#This Row],[date_to_pivot]]&lt;&gt;"",C309,"")</f>
        <v/>
      </c>
      <c r="P306" t="str">
        <f>IF(Table2[[#This Row],[date_to_pivot]]&lt;&gt;"",C307,"")</f>
        <v/>
      </c>
    </row>
    <row r="307" spans="2:16" x14ac:dyDescent="0.2">
      <c r="B307" t="s">
        <v>21</v>
      </c>
      <c r="C307" t="str" cm="1">
        <f t="array" ref="C3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07" t="str">
        <f>IF(ISNUMBER(SEARCH("start_date_local",Table2[[#This Row],[JSON]])),MID(Table2[[#This Row],[JSON]],SEARCH("start_date_local",Table2[[#This Row],[JSON]])+LEN("start_date_local")+4,10), "")</f>
        <v/>
      </c>
      <c r="E3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7" s="5" t="str">
        <f>IF(Table2[[#This Row],[moving_time]]&lt;&gt;"",FLOOR((Table2[[#This Row],[moving_time]]-(60*60*Table2[[#This Row],[Appoggio_ore]]))-(60*Table2[[#This Row],[Appoggio_ minuti]]),1),"")</f>
        <v/>
      </c>
      <c r="I307" s="5" t="str">
        <f>IF(Table2[[#This Row],[moving_time]]&lt;&gt;"",FLOOR((Table2[[#This Row],[moving_time]]-(60*60*Table2[[#This Row],[Appoggio_ore]]))/60,1),"")</f>
        <v/>
      </c>
      <c r="J307" s="5" t="str">
        <f>IF(Table2[[#This Row],[moving_time]]&lt;&gt;"",FLOOR(Table2[[#This Row],[moving_time]]/(60*60),1),"")</f>
        <v/>
      </c>
      <c r="K3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7" t="str">
        <f>IF(AND(Table2[[#This Row],[Appoggio]]&lt;&gt;"",C317&lt;&gt;""),_xlfn.CONCAT("date",C317,"moving_time",C308,"distance",Table2[[#This Row],[Appoggio]],"elevation",C310,"type",C311),"")</f>
        <v/>
      </c>
      <c r="M307" t="str">
        <f>IF(Table2[[#This Row],[date_to_pivot]]&lt;&gt;"",C311,"")</f>
        <v/>
      </c>
      <c r="N307" t="str">
        <f>IF(Table2[[#This Row],[date_to_pivot]]&lt;&gt;"",Table2[[#This Row],[Appoggio]],"")</f>
        <v/>
      </c>
      <c r="O307" t="str">
        <f>IF(Table2[[#This Row],[date_to_pivot]]&lt;&gt;"",C310,"")</f>
        <v/>
      </c>
      <c r="P307" t="str">
        <f>IF(Table2[[#This Row],[date_to_pivot]]&lt;&gt;"",C308,"")</f>
        <v/>
      </c>
    </row>
    <row r="308" spans="2:16" x14ac:dyDescent="0.2">
      <c r="B308" s="1">
        <v>46310444</v>
      </c>
      <c r="C308" s="1" t="str" cm="1">
        <f t="array" ref="C3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08" t="str">
        <f>IF(ISNUMBER(SEARCH("start_date_local",Table2[[#This Row],[JSON]])),MID(Table2[[#This Row],[JSON]],SEARCH("start_date_local",Table2[[#This Row],[JSON]])+LEN("start_date_local")+4,10), "")</f>
        <v/>
      </c>
      <c r="E3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8" s="5" t="str">
        <f>IF(Table2[[#This Row],[moving_time]]&lt;&gt;"",FLOOR((Table2[[#This Row],[moving_time]]-(60*60*Table2[[#This Row],[Appoggio_ore]]))-(60*Table2[[#This Row],[Appoggio_ minuti]]),1),"")</f>
        <v/>
      </c>
      <c r="I308" s="5" t="str">
        <f>IF(Table2[[#This Row],[moving_time]]&lt;&gt;"",FLOOR((Table2[[#This Row],[moving_time]]-(60*60*Table2[[#This Row],[Appoggio_ore]]))/60,1),"")</f>
        <v/>
      </c>
      <c r="J308" s="5" t="str">
        <f>IF(Table2[[#This Row],[moving_time]]&lt;&gt;"",FLOOR(Table2[[#This Row],[moving_time]]/(60*60),1),"")</f>
        <v/>
      </c>
      <c r="K3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8" t="str">
        <f>IF(AND(Table2[[#This Row],[Appoggio]]&lt;&gt;"",C318&lt;&gt;""),_xlfn.CONCAT("date",C318,"moving_time",C309,"distance",Table2[[#This Row],[Appoggio]],"elevation",C311,"type",C312),"")</f>
        <v/>
      </c>
      <c r="M308" t="str">
        <f>IF(Table2[[#This Row],[date_to_pivot]]&lt;&gt;"",C312,"")</f>
        <v/>
      </c>
      <c r="N308" t="str">
        <f>IF(Table2[[#This Row],[date_to_pivot]]&lt;&gt;"",Table2[[#This Row],[Appoggio]],"")</f>
        <v/>
      </c>
      <c r="O308" t="str">
        <f>IF(Table2[[#This Row],[date_to_pivot]]&lt;&gt;"",C311,"")</f>
        <v/>
      </c>
      <c r="P308" t="str">
        <f>IF(Table2[[#This Row],[date_to_pivot]]&lt;&gt;"",C309,"")</f>
        <v/>
      </c>
    </row>
    <row r="309" spans="2:16" x14ac:dyDescent="0.2">
      <c r="B309" s="2">
        <v>11608845</v>
      </c>
      <c r="C309" s="2" t="str" cm="1">
        <f t="array" ref="C3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09" t="str">
        <f>IF(ISNUMBER(SEARCH("start_date_local",Table2[[#This Row],[JSON]])),MID(Table2[[#This Row],[JSON]],SEARCH("start_date_local",Table2[[#This Row],[JSON]])+LEN("start_date_local")+4,10), "")</f>
        <v/>
      </c>
      <c r="E3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09" s="5" t="str">
        <f>IF(Table2[[#This Row],[moving_time]]&lt;&gt;"",FLOOR((Table2[[#This Row],[moving_time]]-(60*60*Table2[[#This Row],[Appoggio_ore]]))-(60*Table2[[#This Row],[Appoggio_ minuti]]),1),"")</f>
        <v/>
      </c>
      <c r="I309" s="5" t="str">
        <f>IF(Table2[[#This Row],[moving_time]]&lt;&gt;"",FLOOR((Table2[[#This Row],[moving_time]]-(60*60*Table2[[#This Row],[Appoggio_ore]]))/60,1),"")</f>
        <v/>
      </c>
      <c r="J309" s="5" t="str">
        <f>IF(Table2[[#This Row],[moving_time]]&lt;&gt;"",FLOOR(Table2[[#This Row],[moving_time]]/(60*60),1),"")</f>
        <v/>
      </c>
      <c r="K3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09" t="str">
        <f>IF(AND(Table2[[#This Row],[Appoggio]]&lt;&gt;"",C319&lt;&gt;""),_xlfn.CONCAT("date",C319,"moving_time",C310,"distance",Table2[[#This Row],[Appoggio]],"elevation",C312,"type",C313),"")</f>
        <v/>
      </c>
      <c r="M309" t="str">
        <f>IF(Table2[[#This Row],[date_to_pivot]]&lt;&gt;"",C313,"")</f>
        <v/>
      </c>
      <c r="N309" t="str">
        <f>IF(Table2[[#This Row],[date_to_pivot]]&lt;&gt;"",Table2[[#This Row],[Appoggio]],"")</f>
        <v/>
      </c>
      <c r="O309" t="str">
        <f>IF(Table2[[#This Row],[date_to_pivot]]&lt;&gt;"",C312,"")</f>
        <v/>
      </c>
      <c r="P309" t="str">
        <f>IF(Table2[[#This Row],[date_to_pivot]]&lt;&gt;"",C310,"")</f>
        <v/>
      </c>
    </row>
    <row r="310" spans="2:16" x14ac:dyDescent="0.2">
      <c r="B310" t="s">
        <v>22</v>
      </c>
      <c r="C310" t="str" cm="1">
        <f t="array" ref="C3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10" t="str">
        <f>IF(ISNUMBER(SEARCH("start_date_local",Table2[[#This Row],[JSON]])),MID(Table2[[#This Row],[JSON]],SEARCH("start_date_local",Table2[[#This Row],[JSON]])+LEN("start_date_local")+4,10), "")</f>
        <v/>
      </c>
      <c r="E3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0" s="5" t="str">
        <f>IF(Table2[[#This Row],[moving_time]]&lt;&gt;"",FLOOR((Table2[[#This Row],[moving_time]]-(60*60*Table2[[#This Row],[Appoggio_ore]]))-(60*Table2[[#This Row],[Appoggio_ minuti]]),1),"")</f>
        <v/>
      </c>
      <c r="I310" s="5" t="str">
        <f>IF(Table2[[#This Row],[moving_time]]&lt;&gt;"",FLOOR((Table2[[#This Row],[moving_time]]-(60*60*Table2[[#This Row],[Appoggio_ore]]))/60,1),"")</f>
        <v/>
      </c>
      <c r="J310" s="5" t="str">
        <f>IF(Table2[[#This Row],[moving_time]]&lt;&gt;"",FLOOR(Table2[[#This Row],[moving_time]]/(60*60),1),"")</f>
        <v/>
      </c>
      <c r="K3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0" t="str">
        <f>IF(AND(Table2[[#This Row],[Appoggio]]&lt;&gt;"",C320&lt;&gt;""),_xlfn.CONCAT("date",C320,"moving_time",C311,"distance",Table2[[#This Row],[Appoggio]],"elevation",C313,"type",C314),"")</f>
        <v/>
      </c>
      <c r="M310" t="str">
        <f>IF(Table2[[#This Row],[date_to_pivot]]&lt;&gt;"",C314,"")</f>
        <v/>
      </c>
      <c r="N310" t="str">
        <f>IF(Table2[[#This Row],[date_to_pivot]]&lt;&gt;"",Table2[[#This Row],[Appoggio]],"")</f>
        <v/>
      </c>
      <c r="O310" t="str">
        <f>IF(Table2[[#This Row],[date_to_pivot]]&lt;&gt;"",C313,"")</f>
        <v/>
      </c>
      <c r="P310" t="str">
        <f>IF(Table2[[#This Row],[date_to_pivot]]&lt;&gt;"",C311,"")</f>
        <v/>
      </c>
    </row>
    <row r="311" spans="2:16" x14ac:dyDescent="0.2">
      <c r="B311" t="s">
        <v>23</v>
      </c>
      <c r="C311" t="str" cm="1">
        <f t="array" ref="C3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11" t="str">
        <f>IF(ISNUMBER(SEARCH("start_date_local",Table2[[#This Row],[JSON]])),MID(Table2[[#This Row],[JSON]],SEARCH("start_date_local",Table2[[#This Row],[JSON]])+LEN("start_date_local")+4,10), "")</f>
        <v/>
      </c>
      <c r="E3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1" s="5" t="str">
        <f>IF(Table2[[#This Row],[moving_time]]&lt;&gt;"",FLOOR((Table2[[#This Row],[moving_time]]-(60*60*Table2[[#This Row],[Appoggio_ore]]))-(60*Table2[[#This Row],[Appoggio_ minuti]]),1),"")</f>
        <v/>
      </c>
      <c r="I311" s="5" t="str">
        <f>IF(Table2[[#This Row],[moving_time]]&lt;&gt;"",FLOOR((Table2[[#This Row],[moving_time]]-(60*60*Table2[[#This Row],[Appoggio_ore]]))/60,1),"")</f>
        <v/>
      </c>
      <c r="J311" s="5" t="str">
        <f>IF(Table2[[#This Row],[moving_time]]&lt;&gt;"",FLOOR(Table2[[#This Row],[moving_time]]/(60*60),1),"")</f>
        <v/>
      </c>
      <c r="K3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1" t="str">
        <f>IF(AND(Table2[[#This Row],[Appoggio]]&lt;&gt;"",C321&lt;&gt;""),_xlfn.CONCAT("date",C321,"moving_time",C312,"distance",Table2[[#This Row],[Appoggio]],"elevation",C314,"type",C315),"")</f>
        <v/>
      </c>
      <c r="M311" t="str">
        <f>IF(Table2[[#This Row],[date_to_pivot]]&lt;&gt;"",C315,"")</f>
        <v/>
      </c>
      <c r="N311" t="str">
        <f>IF(Table2[[#This Row],[date_to_pivot]]&lt;&gt;"",Table2[[#This Row],[Appoggio]],"")</f>
        <v/>
      </c>
      <c r="O311" t="str">
        <f>IF(Table2[[#This Row],[date_to_pivot]]&lt;&gt;"",C314,"")</f>
        <v/>
      </c>
      <c r="P311" t="str">
        <f>IF(Table2[[#This Row],[date_to_pivot]]&lt;&gt;"",C312,"")</f>
        <v/>
      </c>
    </row>
    <row r="312" spans="2:16" x14ac:dyDescent="0.2">
      <c r="B312" s="1">
        <v>46310648</v>
      </c>
      <c r="C312" s="1" t="str" cm="1">
        <f t="array" ref="C3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12" t="str">
        <f>IF(ISNUMBER(SEARCH("start_date_local",Table2[[#This Row],[JSON]])),MID(Table2[[#This Row],[JSON]],SEARCH("start_date_local",Table2[[#This Row],[JSON]])+LEN("start_date_local")+4,10), "")</f>
        <v/>
      </c>
      <c r="E3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2" s="5" t="str">
        <f>IF(Table2[[#This Row],[moving_time]]&lt;&gt;"",FLOOR((Table2[[#This Row],[moving_time]]-(60*60*Table2[[#This Row],[Appoggio_ore]]))-(60*Table2[[#This Row],[Appoggio_ minuti]]),1),"")</f>
        <v/>
      </c>
      <c r="I312" s="5" t="str">
        <f>IF(Table2[[#This Row],[moving_time]]&lt;&gt;"",FLOOR((Table2[[#This Row],[moving_time]]-(60*60*Table2[[#This Row],[Appoggio_ore]]))/60,1),"")</f>
        <v/>
      </c>
      <c r="J312" s="5" t="str">
        <f>IF(Table2[[#This Row],[moving_time]]&lt;&gt;"",FLOOR(Table2[[#This Row],[moving_time]]/(60*60),1),"")</f>
        <v/>
      </c>
      <c r="K3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2" t="str">
        <f>IF(AND(Table2[[#This Row],[Appoggio]]&lt;&gt;"",C322&lt;&gt;""),_xlfn.CONCAT("date",C322,"moving_time",C313,"distance",Table2[[#This Row],[Appoggio]],"elevation",C315,"type",C316),"")</f>
        <v/>
      </c>
      <c r="M312" t="str">
        <f>IF(Table2[[#This Row],[date_to_pivot]]&lt;&gt;"",C316,"")</f>
        <v/>
      </c>
      <c r="N312" t="str">
        <f>IF(Table2[[#This Row],[date_to_pivot]]&lt;&gt;"",Table2[[#This Row],[Appoggio]],"")</f>
        <v/>
      </c>
      <c r="O312" t="str">
        <f>IF(Table2[[#This Row],[date_to_pivot]]&lt;&gt;"",C315,"")</f>
        <v/>
      </c>
      <c r="P312" t="str">
        <f>IF(Table2[[#This Row],[date_to_pivot]]&lt;&gt;"",C313,"")</f>
        <v/>
      </c>
    </row>
    <row r="313" spans="2:16" x14ac:dyDescent="0.2">
      <c r="B313" s="2">
        <v>11608949</v>
      </c>
      <c r="C313" s="2" t="str" cm="1">
        <f t="array" ref="C3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13" t="str">
        <f>IF(ISNUMBER(SEARCH("start_date_local",Table2[[#This Row],[JSON]])),MID(Table2[[#This Row],[JSON]],SEARCH("start_date_local",Table2[[#This Row],[JSON]])+LEN("start_date_local")+4,10), "")</f>
        <v/>
      </c>
      <c r="E3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3" s="5" t="str">
        <f>IF(Table2[[#This Row],[moving_time]]&lt;&gt;"",FLOOR((Table2[[#This Row],[moving_time]]-(60*60*Table2[[#This Row],[Appoggio_ore]]))-(60*Table2[[#This Row],[Appoggio_ minuti]]),1),"")</f>
        <v/>
      </c>
      <c r="I313" s="5" t="str">
        <f>IF(Table2[[#This Row],[moving_time]]&lt;&gt;"",FLOOR((Table2[[#This Row],[moving_time]]-(60*60*Table2[[#This Row],[Appoggio_ore]]))/60,1),"")</f>
        <v/>
      </c>
      <c r="J313" s="5" t="str">
        <f>IF(Table2[[#This Row],[moving_time]]&lt;&gt;"",FLOOR(Table2[[#This Row],[moving_time]]/(60*60),1),"")</f>
        <v/>
      </c>
      <c r="K3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3" t="str">
        <f>IF(AND(Table2[[#This Row],[Appoggio]]&lt;&gt;"",C323&lt;&gt;""),_xlfn.CONCAT("date",C323,"moving_time",C314,"distance",Table2[[#This Row],[Appoggio]],"elevation",C316,"type",C317),"")</f>
        <v/>
      </c>
      <c r="M313" t="str">
        <f>IF(Table2[[#This Row],[date_to_pivot]]&lt;&gt;"",C317,"")</f>
        <v/>
      </c>
      <c r="N313" t="str">
        <f>IF(Table2[[#This Row],[date_to_pivot]]&lt;&gt;"",Table2[[#This Row],[Appoggio]],"")</f>
        <v/>
      </c>
      <c r="O313" t="str">
        <f>IF(Table2[[#This Row],[date_to_pivot]]&lt;&gt;"",C316,"")</f>
        <v/>
      </c>
      <c r="P313" t="str">
        <f>IF(Table2[[#This Row],[date_to_pivot]]&lt;&gt;"",C314,"")</f>
        <v/>
      </c>
    </row>
    <row r="314" spans="2:16" x14ac:dyDescent="0.2">
      <c r="B314" t="s">
        <v>22</v>
      </c>
      <c r="C314" t="str" cm="1">
        <f t="array" ref="C3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14" t="str">
        <f>IF(ISNUMBER(SEARCH("start_date_local",Table2[[#This Row],[JSON]])),MID(Table2[[#This Row],[JSON]],SEARCH("start_date_local",Table2[[#This Row],[JSON]])+LEN("start_date_local")+4,10), "")</f>
        <v/>
      </c>
      <c r="E3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4" s="5" t="str">
        <f>IF(Table2[[#This Row],[moving_time]]&lt;&gt;"",FLOOR((Table2[[#This Row],[moving_time]]-(60*60*Table2[[#This Row],[Appoggio_ore]]))-(60*Table2[[#This Row],[Appoggio_ minuti]]),1),"")</f>
        <v/>
      </c>
      <c r="I314" s="5" t="str">
        <f>IF(Table2[[#This Row],[moving_time]]&lt;&gt;"",FLOOR((Table2[[#This Row],[moving_time]]-(60*60*Table2[[#This Row],[Appoggio_ore]]))/60,1),"")</f>
        <v/>
      </c>
      <c r="J314" s="5" t="str">
        <f>IF(Table2[[#This Row],[moving_time]]&lt;&gt;"",FLOOR(Table2[[#This Row],[moving_time]]/(60*60),1),"")</f>
        <v/>
      </c>
      <c r="K3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4" t="str">
        <f>IF(AND(Table2[[#This Row],[Appoggio]]&lt;&gt;"",C324&lt;&gt;""),_xlfn.CONCAT("date",C324,"moving_time",C315,"distance",Table2[[#This Row],[Appoggio]],"elevation",C317,"type",C318),"")</f>
        <v/>
      </c>
      <c r="M314" t="str">
        <f>IF(Table2[[#This Row],[date_to_pivot]]&lt;&gt;"",C318,"")</f>
        <v/>
      </c>
      <c r="N314" t="str">
        <f>IF(Table2[[#This Row],[date_to_pivot]]&lt;&gt;"",Table2[[#This Row],[Appoggio]],"")</f>
        <v/>
      </c>
      <c r="O314" t="str">
        <f>IF(Table2[[#This Row],[date_to_pivot]]&lt;&gt;"",C317,"")</f>
        <v/>
      </c>
      <c r="P314" t="str">
        <f>IF(Table2[[#This Row],[date_to_pivot]]&lt;&gt;"",C315,"")</f>
        <v/>
      </c>
    </row>
    <row r="315" spans="2:16" x14ac:dyDescent="0.2">
      <c r="B315" t="s">
        <v>24</v>
      </c>
      <c r="C315" t="str" cm="1">
        <f t="array" ref="C3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15" t="str">
        <f>IF(ISNUMBER(SEARCH("start_date_local",Table2[[#This Row],[JSON]])),MID(Table2[[#This Row],[JSON]],SEARCH("start_date_local",Table2[[#This Row],[JSON]])+LEN("start_date_local")+4,10), "")</f>
        <v/>
      </c>
      <c r="E3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5" s="5" t="str">
        <f>IF(Table2[[#This Row],[moving_time]]&lt;&gt;"",FLOOR((Table2[[#This Row],[moving_time]]-(60*60*Table2[[#This Row],[Appoggio_ore]]))-(60*Table2[[#This Row],[Appoggio_ minuti]]),1),"")</f>
        <v/>
      </c>
      <c r="I315" s="5" t="str">
        <f>IF(Table2[[#This Row],[moving_time]]&lt;&gt;"",FLOOR((Table2[[#This Row],[moving_time]]-(60*60*Table2[[#This Row],[Appoggio_ore]]))/60,1),"")</f>
        <v/>
      </c>
      <c r="J315" s="5" t="str">
        <f>IF(Table2[[#This Row],[moving_time]]&lt;&gt;"",FLOOR(Table2[[#This Row],[moving_time]]/(60*60),1),"")</f>
        <v/>
      </c>
      <c r="K3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5" t="str">
        <f>IF(AND(Table2[[#This Row],[Appoggio]]&lt;&gt;"",C325&lt;&gt;""),_xlfn.CONCAT("date",C325,"moving_time",C316,"distance",Table2[[#This Row],[Appoggio]],"elevation",C318,"type",C319),"")</f>
        <v/>
      </c>
      <c r="M315" t="str">
        <f>IF(Table2[[#This Row],[date_to_pivot]]&lt;&gt;"",C319,"")</f>
        <v/>
      </c>
      <c r="N315" t="str">
        <f>IF(Table2[[#This Row],[date_to_pivot]]&lt;&gt;"",Table2[[#This Row],[Appoggio]],"")</f>
        <v/>
      </c>
      <c r="O315" t="str">
        <f>IF(Table2[[#This Row],[date_to_pivot]]&lt;&gt;"",C318,"")</f>
        <v/>
      </c>
      <c r="P315" t="str">
        <f>IF(Table2[[#This Row],[date_to_pivot]]&lt;&gt;"",C316,"")</f>
        <v/>
      </c>
    </row>
    <row r="316" spans="2:16" x14ac:dyDescent="0.2">
      <c r="B316" t="s">
        <v>25</v>
      </c>
      <c r="C316" t="str" cm="1">
        <f t="array" ref="C3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16" t="str">
        <f>IF(ISNUMBER(SEARCH("start_date_local",Table2[[#This Row],[JSON]])),MID(Table2[[#This Row],[JSON]],SEARCH("start_date_local",Table2[[#This Row],[JSON]])+LEN("start_date_local")+4,10), "")</f>
        <v/>
      </c>
      <c r="E3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6" s="5" t="str">
        <f>IF(Table2[[#This Row],[moving_time]]&lt;&gt;"",FLOOR((Table2[[#This Row],[moving_time]]-(60*60*Table2[[#This Row],[Appoggio_ore]]))-(60*Table2[[#This Row],[Appoggio_ minuti]]),1),"")</f>
        <v/>
      </c>
      <c r="I316" s="5" t="str">
        <f>IF(Table2[[#This Row],[moving_time]]&lt;&gt;"",FLOOR((Table2[[#This Row],[moving_time]]-(60*60*Table2[[#This Row],[Appoggio_ore]]))/60,1),"")</f>
        <v/>
      </c>
      <c r="J316" s="5" t="str">
        <f>IF(Table2[[#This Row],[moving_time]]&lt;&gt;"",FLOOR(Table2[[#This Row],[moving_time]]/(60*60),1),"")</f>
        <v/>
      </c>
      <c r="K3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6" t="str">
        <f>IF(AND(Table2[[#This Row],[Appoggio]]&lt;&gt;"",C326&lt;&gt;""),_xlfn.CONCAT("date",C326,"moving_time",C317,"distance",Table2[[#This Row],[Appoggio]],"elevation",C319,"type",C320),"")</f>
        <v/>
      </c>
      <c r="M316" t="str">
        <f>IF(Table2[[#This Row],[date_to_pivot]]&lt;&gt;"",C320,"")</f>
        <v/>
      </c>
      <c r="N316" t="str">
        <f>IF(Table2[[#This Row],[date_to_pivot]]&lt;&gt;"",Table2[[#This Row],[Appoggio]],"")</f>
        <v/>
      </c>
      <c r="O316" t="str">
        <f>IF(Table2[[#This Row],[date_to_pivot]]&lt;&gt;"",C319,"")</f>
        <v/>
      </c>
      <c r="P316" t="str">
        <f>IF(Table2[[#This Row],[date_to_pivot]]&lt;&gt;"",C317,"")</f>
        <v/>
      </c>
    </row>
    <row r="317" spans="2:16" x14ac:dyDescent="0.2">
      <c r="B317" t="s">
        <v>26</v>
      </c>
      <c r="C317" t="str" cm="1">
        <f t="array" ref="C3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17" t="str">
        <f>IF(ISNUMBER(SEARCH("start_date_local",Table2[[#This Row],[JSON]])),MID(Table2[[#This Row],[JSON]],SEARCH("start_date_local",Table2[[#This Row],[JSON]])+LEN("start_date_local")+4,10), "")</f>
        <v/>
      </c>
      <c r="E3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7" s="5" t="str">
        <f>IF(Table2[[#This Row],[moving_time]]&lt;&gt;"",FLOOR((Table2[[#This Row],[moving_time]]-(60*60*Table2[[#This Row],[Appoggio_ore]]))-(60*Table2[[#This Row],[Appoggio_ minuti]]),1),"")</f>
        <v/>
      </c>
      <c r="I317" s="5" t="str">
        <f>IF(Table2[[#This Row],[moving_time]]&lt;&gt;"",FLOOR((Table2[[#This Row],[moving_time]]-(60*60*Table2[[#This Row],[Appoggio_ore]]))/60,1),"")</f>
        <v/>
      </c>
      <c r="J317" s="5" t="str">
        <f>IF(Table2[[#This Row],[moving_time]]&lt;&gt;"",FLOOR(Table2[[#This Row],[moving_time]]/(60*60),1),"")</f>
        <v/>
      </c>
      <c r="K3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7" t="str">
        <f>IF(AND(Table2[[#This Row],[Appoggio]]&lt;&gt;"",C327&lt;&gt;""),_xlfn.CONCAT("date",C327,"moving_time",C318,"distance",Table2[[#This Row],[Appoggio]],"elevation",C320,"type",C321),"")</f>
        <v/>
      </c>
      <c r="M317" t="str">
        <f>IF(Table2[[#This Row],[date_to_pivot]]&lt;&gt;"",C321,"")</f>
        <v/>
      </c>
      <c r="N317" t="str">
        <f>IF(Table2[[#This Row],[date_to_pivot]]&lt;&gt;"",Table2[[#This Row],[Appoggio]],"")</f>
        <v/>
      </c>
      <c r="O317" t="str">
        <f>IF(Table2[[#This Row],[date_to_pivot]]&lt;&gt;"",C320,"")</f>
        <v/>
      </c>
      <c r="P317" t="str">
        <f>IF(Table2[[#This Row],[date_to_pivot]]&lt;&gt;"",C318,"")</f>
        <v/>
      </c>
    </row>
    <row r="318" spans="2:16" x14ac:dyDescent="0.2">
      <c r="B318" t="s">
        <v>169</v>
      </c>
      <c r="C318" t="str" cm="1">
        <f t="array" ref="C3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18" t="str">
        <f>IF(ISNUMBER(SEARCH("start_date_local",Table2[[#This Row],[JSON]])),MID(Table2[[#This Row],[JSON]],SEARCH("start_date_local",Table2[[#This Row],[JSON]])+LEN("start_date_local")+4,10), "")</f>
        <v/>
      </c>
      <c r="E3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8" s="5" t="str">
        <f>IF(Table2[[#This Row],[moving_time]]&lt;&gt;"",FLOOR((Table2[[#This Row],[moving_time]]-(60*60*Table2[[#This Row],[Appoggio_ore]]))-(60*Table2[[#This Row],[Appoggio_ minuti]]),1),"")</f>
        <v/>
      </c>
      <c r="I318" s="5" t="str">
        <f>IF(Table2[[#This Row],[moving_time]]&lt;&gt;"",FLOOR((Table2[[#This Row],[moving_time]]-(60*60*Table2[[#This Row],[Appoggio_ore]]))/60,1),"")</f>
        <v/>
      </c>
      <c r="J318" s="5" t="str">
        <f>IF(Table2[[#This Row],[moving_time]]&lt;&gt;"",FLOOR(Table2[[#This Row],[moving_time]]/(60*60),1),"")</f>
        <v/>
      </c>
      <c r="K3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8" t="str">
        <f>IF(AND(Table2[[#This Row],[Appoggio]]&lt;&gt;"",C328&lt;&gt;""),_xlfn.CONCAT("date",C328,"moving_time",C319,"distance",Table2[[#This Row],[Appoggio]],"elevation",C321,"type",C322),"")</f>
        <v/>
      </c>
      <c r="M318" t="str">
        <f>IF(Table2[[#This Row],[date_to_pivot]]&lt;&gt;"",C322,"")</f>
        <v/>
      </c>
      <c r="N318" t="str">
        <f>IF(Table2[[#This Row],[date_to_pivot]]&lt;&gt;"",Table2[[#This Row],[Appoggio]],"")</f>
        <v/>
      </c>
      <c r="O318" t="str">
        <f>IF(Table2[[#This Row],[date_to_pivot]]&lt;&gt;"",C321,"")</f>
        <v/>
      </c>
      <c r="P318" t="str">
        <f>IF(Table2[[#This Row],[date_to_pivot]]&lt;&gt;"",C319,"")</f>
        <v/>
      </c>
    </row>
    <row r="319" spans="2:16" x14ac:dyDescent="0.2">
      <c r="B319" t="s">
        <v>170</v>
      </c>
      <c r="C319" t="str" cm="1">
        <f t="array" ref="C3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19" t="str">
        <f>IF(ISNUMBER(SEARCH("start_date_local",Table2[[#This Row],[JSON]])),MID(Table2[[#This Row],[JSON]],SEARCH("start_date_local",Table2[[#This Row],[JSON]])+LEN("start_date_local")+4,10), "")</f>
        <v/>
      </c>
      <c r="E3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19" s="5" t="str">
        <f>IF(Table2[[#This Row],[moving_time]]&lt;&gt;"",FLOOR((Table2[[#This Row],[moving_time]]-(60*60*Table2[[#This Row],[Appoggio_ore]]))-(60*Table2[[#This Row],[Appoggio_ minuti]]),1),"")</f>
        <v/>
      </c>
      <c r="I319" s="5" t="str">
        <f>IF(Table2[[#This Row],[moving_time]]&lt;&gt;"",FLOOR((Table2[[#This Row],[moving_time]]-(60*60*Table2[[#This Row],[Appoggio_ore]]))/60,1),"")</f>
        <v/>
      </c>
      <c r="J319" s="5" t="str">
        <f>IF(Table2[[#This Row],[moving_time]]&lt;&gt;"",FLOOR(Table2[[#This Row],[moving_time]]/(60*60),1),"")</f>
        <v/>
      </c>
      <c r="K3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19" t="str">
        <f>IF(AND(Table2[[#This Row],[Appoggio]]&lt;&gt;"",C329&lt;&gt;""),_xlfn.CONCAT("date",C329,"moving_time",C320,"distance",Table2[[#This Row],[Appoggio]],"elevation",C322,"type",C323),"")</f>
        <v/>
      </c>
      <c r="M319" t="str">
        <f>IF(Table2[[#This Row],[date_to_pivot]]&lt;&gt;"",C323,"")</f>
        <v/>
      </c>
      <c r="N319" t="str">
        <f>IF(Table2[[#This Row],[date_to_pivot]]&lt;&gt;"",Table2[[#This Row],[Appoggio]],"")</f>
        <v/>
      </c>
      <c r="O319" t="str">
        <f>IF(Table2[[#This Row],[date_to_pivot]]&lt;&gt;"",C322,"")</f>
        <v/>
      </c>
      <c r="P319" t="str">
        <f>IF(Table2[[#This Row],[date_to_pivot]]&lt;&gt;"",C320,"")</f>
        <v/>
      </c>
    </row>
    <row r="320" spans="2:16" x14ac:dyDescent="0.2">
      <c r="B320" t="s">
        <v>171</v>
      </c>
      <c r="C320" t="str" cm="1">
        <f t="array" ref="C3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20" t="str">
        <f>IF(ISNUMBER(SEARCH("start_date_local",Table2[[#This Row],[JSON]])),MID(Table2[[#This Row],[JSON]],SEARCH("start_date_local",Table2[[#This Row],[JSON]])+LEN("start_date_local")+4,10), "")</f>
        <v/>
      </c>
      <c r="E3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0" s="5" t="str">
        <f>IF(Table2[[#This Row],[moving_time]]&lt;&gt;"",FLOOR((Table2[[#This Row],[moving_time]]-(60*60*Table2[[#This Row],[Appoggio_ore]]))-(60*Table2[[#This Row],[Appoggio_ minuti]]),1),"")</f>
        <v/>
      </c>
      <c r="I320" s="5" t="str">
        <f>IF(Table2[[#This Row],[moving_time]]&lt;&gt;"",FLOOR((Table2[[#This Row],[moving_time]]-(60*60*Table2[[#This Row],[Appoggio_ore]]))/60,1),"")</f>
        <v/>
      </c>
      <c r="J320" s="5" t="str">
        <f>IF(Table2[[#This Row],[moving_time]]&lt;&gt;"",FLOOR(Table2[[#This Row],[moving_time]]/(60*60),1),"")</f>
        <v/>
      </c>
      <c r="K3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0" t="str">
        <f>IF(AND(Table2[[#This Row],[Appoggio]]&lt;&gt;"",C330&lt;&gt;""),_xlfn.CONCAT("date",C330,"moving_time",C321,"distance",Table2[[#This Row],[Appoggio]],"elevation",C323,"type",C324),"")</f>
        <v/>
      </c>
      <c r="M320" t="str">
        <f>IF(Table2[[#This Row],[date_to_pivot]]&lt;&gt;"",C324,"")</f>
        <v/>
      </c>
      <c r="N320" t="str">
        <f>IF(Table2[[#This Row],[date_to_pivot]]&lt;&gt;"",Table2[[#This Row],[Appoggio]],"")</f>
        <v/>
      </c>
      <c r="O320" t="str">
        <f>IF(Table2[[#This Row],[date_to_pivot]]&lt;&gt;"",C323,"")</f>
        <v/>
      </c>
      <c r="P320" t="str">
        <f>IF(Table2[[#This Row],[date_to_pivot]]&lt;&gt;"",C321,"")</f>
        <v/>
      </c>
    </row>
    <row r="321" spans="2:16" x14ac:dyDescent="0.2">
      <c r="B321" t="s">
        <v>172</v>
      </c>
      <c r="C321" t="str" cm="1">
        <f t="array" ref="C3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21" t="str">
        <f>IF(ISNUMBER(SEARCH("start_date_local",Table2[[#This Row],[JSON]])),MID(Table2[[#This Row],[JSON]],SEARCH("start_date_local",Table2[[#This Row],[JSON]])+LEN("start_date_local")+4,10), "")</f>
        <v/>
      </c>
      <c r="E3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1" s="5" t="str">
        <f>IF(Table2[[#This Row],[moving_time]]&lt;&gt;"",FLOOR((Table2[[#This Row],[moving_time]]-(60*60*Table2[[#This Row],[Appoggio_ore]]))-(60*Table2[[#This Row],[Appoggio_ minuti]]),1),"")</f>
        <v/>
      </c>
      <c r="I321" s="5" t="str">
        <f>IF(Table2[[#This Row],[moving_time]]&lt;&gt;"",FLOOR((Table2[[#This Row],[moving_time]]-(60*60*Table2[[#This Row],[Appoggio_ore]]))/60,1),"")</f>
        <v/>
      </c>
      <c r="J321" s="5" t="str">
        <f>IF(Table2[[#This Row],[moving_time]]&lt;&gt;"",FLOOR(Table2[[#This Row],[moving_time]]/(60*60),1),"")</f>
        <v/>
      </c>
      <c r="K3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1" t="str">
        <f>IF(AND(Table2[[#This Row],[Appoggio]]&lt;&gt;"",C331&lt;&gt;""),_xlfn.CONCAT("date",C331,"moving_time",C322,"distance",Table2[[#This Row],[Appoggio]],"elevation",C324,"type",C325),"")</f>
        <v/>
      </c>
      <c r="M321" t="str">
        <f>IF(Table2[[#This Row],[date_to_pivot]]&lt;&gt;"",C325,"")</f>
        <v/>
      </c>
      <c r="N321" t="str">
        <f>IF(Table2[[#This Row],[date_to_pivot]]&lt;&gt;"",Table2[[#This Row],[Appoggio]],"")</f>
        <v/>
      </c>
      <c r="O321" t="str">
        <f>IF(Table2[[#This Row],[date_to_pivot]]&lt;&gt;"",C324,"")</f>
        <v/>
      </c>
      <c r="P321" t="str">
        <f>IF(Table2[[#This Row],[date_to_pivot]]&lt;&gt;"",C322,"")</f>
        <v/>
      </c>
    </row>
    <row r="322" spans="2:16" x14ac:dyDescent="0.2">
      <c r="B322" t="s">
        <v>173</v>
      </c>
      <c r="C322" t="str" cm="1">
        <f t="array" ref="C3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22" t="str">
        <f>IF(ISNUMBER(SEARCH("start_date_local",Table2[[#This Row],[JSON]])),MID(Table2[[#This Row],[JSON]],SEARCH("start_date_local",Table2[[#This Row],[JSON]])+LEN("start_date_local")+4,10), "")</f>
        <v/>
      </c>
      <c r="E3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2" s="5" t="str">
        <f>IF(Table2[[#This Row],[moving_time]]&lt;&gt;"",FLOOR((Table2[[#This Row],[moving_time]]-(60*60*Table2[[#This Row],[Appoggio_ore]]))-(60*Table2[[#This Row],[Appoggio_ minuti]]),1),"")</f>
        <v/>
      </c>
      <c r="I322" s="5" t="str">
        <f>IF(Table2[[#This Row],[moving_time]]&lt;&gt;"",FLOOR((Table2[[#This Row],[moving_time]]-(60*60*Table2[[#This Row],[Appoggio_ore]]))/60,1),"")</f>
        <v/>
      </c>
      <c r="J322" s="5" t="str">
        <f>IF(Table2[[#This Row],[moving_time]]&lt;&gt;"",FLOOR(Table2[[#This Row],[moving_time]]/(60*60),1),"")</f>
        <v/>
      </c>
      <c r="K3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2" t="str">
        <f>IF(AND(Table2[[#This Row],[Appoggio]]&lt;&gt;"",C332&lt;&gt;""),_xlfn.CONCAT("date",C332,"moving_time",C323,"distance",Table2[[#This Row],[Appoggio]],"elevation",C325,"type",C326),"")</f>
        <v/>
      </c>
      <c r="M322" t="str">
        <f>IF(Table2[[#This Row],[date_to_pivot]]&lt;&gt;"",C326,"")</f>
        <v/>
      </c>
      <c r="N322" t="str">
        <f>IF(Table2[[#This Row],[date_to_pivot]]&lt;&gt;"",Table2[[#This Row],[Appoggio]],"")</f>
        <v/>
      </c>
      <c r="O322" t="str">
        <f>IF(Table2[[#This Row],[date_to_pivot]]&lt;&gt;"",C325,"")</f>
        <v/>
      </c>
      <c r="P322" t="str">
        <f>IF(Table2[[#This Row],[date_to_pivot]]&lt;&gt;"",C323,"")</f>
        <v/>
      </c>
    </row>
    <row r="323" spans="2:16" x14ac:dyDescent="0.2">
      <c r="B323" t="s">
        <v>32</v>
      </c>
      <c r="C323" t="str" cm="1">
        <f t="array" ref="C3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23" t="str">
        <f>IF(ISNUMBER(SEARCH("start_date_local",Table2[[#This Row],[JSON]])),MID(Table2[[#This Row],[JSON]],SEARCH("start_date_local",Table2[[#This Row],[JSON]])+LEN("start_date_local")+4,10), "")</f>
        <v/>
      </c>
      <c r="E3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3" s="5" t="str">
        <f>IF(Table2[[#This Row],[moving_time]]&lt;&gt;"",FLOOR((Table2[[#This Row],[moving_time]]-(60*60*Table2[[#This Row],[Appoggio_ore]]))-(60*Table2[[#This Row],[Appoggio_ minuti]]),1),"")</f>
        <v/>
      </c>
      <c r="I323" s="5" t="str">
        <f>IF(Table2[[#This Row],[moving_time]]&lt;&gt;"",FLOOR((Table2[[#This Row],[moving_time]]-(60*60*Table2[[#This Row],[Appoggio_ore]]))/60,1),"")</f>
        <v/>
      </c>
      <c r="J323" s="5" t="str">
        <f>IF(Table2[[#This Row],[moving_time]]&lt;&gt;"",FLOOR(Table2[[#This Row],[moving_time]]/(60*60),1),"")</f>
        <v/>
      </c>
      <c r="K3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3" t="str">
        <f>IF(AND(Table2[[#This Row],[Appoggio]]&lt;&gt;"",C333&lt;&gt;""),_xlfn.CONCAT("date",C333,"moving_time",C324,"distance",Table2[[#This Row],[Appoggio]],"elevation",C326,"type",C327),"")</f>
        <v/>
      </c>
      <c r="M323" t="str">
        <f>IF(Table2[[#This Row],[date_to_pivot]]&lt;&gt;"",C327,"")</f>
        <v/>
      </c>
      <c r="N323" t="str">
        <f>IF(Table2[[#This Row],[date_to_pivot]]&lt;&gt;"",Table2[[#This Row],[Appoggio]],"")</f>
        <v/>
      </c>
      <c r="O323" t="str">
        <f>IF(Table2[[#This Row],[date_to_pivot]]&lt;&gt;"",C326,"")</f>
        <v/>
      </c>
      <c r="P323" t="str">
        <f>IF(Table2[[#This Row],[date_to_pivot]]&lt;&gt;"",C324,"")</f>
        <v/>
      </c>
    </row>
    <row r="324" spans="2:16" x14ac:dyDescent="0.2">
      <c r="B324" t="s">
        <v>33</v>
      </c>
      <c r="C324" t="str" cm="1">
        <f t="array" ref="C3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24" t="str">
        <f>IF(ISNUMBER(SEARCH("start_date_local",Table2[[#This Row],[JSON]])),MID(Table2[[#This Row],[JSON]],SEARCH("start_date_local",Table2[[#This Row],[JSON]])+LEN("start_date_local")+4,10), "")</f>
        <v/>
      </c>
      <c r="E3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4" s="5" t="str">
        <f>IF(Table2[[#This Row],[moving_time]]&lt;&gt;"",FLOOR((Table2[[#This Row],[moving_time]]-(60*60*Table2[[#This Row],[Appoggio_ore]]))-(60*Table2[[#This Row],[Appoggio_ minuti]]),1),"")</f>
        <v/>
      </c>
      <c r="I324" s="5" t="str">
        <f>IF(Table2[[#This Row],[moving_time]]&lt;&gt;"",FLOOR((Table2[[#This Row],[moving_time]]-(60*60*Table2[[#This Row],[Appoggio_ore]]))/60,1),"")</f>
        <v/>
      </c>
      <c r="J324" s="5" t="str">
        <f>IF(Table2[[#This Row],[moving_time]]&lt;&gt;"",FLOOR(Table2[[#This Row],[moving_time]]/(60*60),1),"")</f>
        <v/>
      </c>
      <c r="K3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4" t="str">
        <f>IF(AND(Table2[[#This Row],[Appoggio]]&lt;&gt;"",C334&lt;&gt;""),_xlfn.CONCAT("date",C334,"moving_time",C325,"distance",Table2[[#This Row],[Appoggio]],"elevation",C327,"type",C328),"")</f>
        <v/>
      </c>
      <c r="M324" t="str">
        <f>IF(Table2[[#This Row],[date_to_pivot]]&lt;&gt;"",C328,"")</f>
        <v/>
      </c>
      <c r="N324" t="str">
        <f>IF(Table2[[#This Row],[date_to_pivot]]&lt;&gt;"",Table2[[#This Row],[Appoggio]],"")</f>
        <v/>
      </c>
      <c r="O324" t="str">
        <f>IF(Table2[[#This Row],[date_to_pivot]]&lt;&gt;"",C327,"")</f>
        <v/>
      </c>
      <c r="P324" t="str">
        <f>IF(Table2[[#This Row],[date_to_pivot]]&lt;&gt;"",C325,"")</f>
        <v/>
      </c>
    </row>
    <row r="325" spans="2:16" x14ac:dyDescent="0.2">
      <c r="B325" t="s">
        <v>34</v>
      </c>
      <c r="C325" t="str" cm="1">
        <f t="array" ref="C3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25" t="str">
        <f>IF(ISNUMBER(SEARCH("start_date_local",Table2[[#This Row],[JSON]])),MID(Table2[[#This Row],[JSON]],SEARCH("start_date_local",Table2[[#This Row],[JSON]])+LEN("start_date_local")+4,10), "")</f>
        <v/>
      </c>
      <c r="E3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5" s="5" t="str">
        <f>IF(Table2[[#This Row],[moving_time]]&lt;&gt;"",FLOOR((Table2[[#This Row],[moving_time]]-(60*60*Table2[[#This Row],[Appoggio_ore]]))-(60*Table2[[#This Row],[Appoggio_ minuti]]),1),"")</f>
        <v/>
      </c>
      <c r="I325" s="5" t="str">
        <f>IF(Table2[[#This Row],[moving_time]]&lt;&gt;"",FLOOR((Table2[[#This Row],[moving_time]]-(60*60*Table2[[#This Row],[Appoggio_ore]]))/60,1),"")</f>
        <v/>
      </c>
      <c r="J325" s="5" t="str">
        <f>IF(Table2[[#This Row],[moving_time]]&lt;&gt;"",FLOOR(Table2[[#This Row],[moving_time]]/(60*60),1),"")</f>
        <v/>
      </c>
      <c r="K3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5" t="str">
        <f>IF(AND(Table2[[#This Row],[Appoggio]]&lt;&gt;"",C335&lt;&gt;""),_xlfn.CONCAT("date",C335,"moving_time",C326,"distance",Table2[[#This Row],[Appoggio]],"elevation",C328,"type",C329),"")</f>
        <v/>
      </c>
      <c r="M325" t="str">
        <f>IF(Table2[[#This Row],[date_to_pivot]]&lt;&gt;"",C329,"")</f>
        <v/>
      </c>
      <c r="N325" t="str">
        <f>IF(Table2[[#This Row],[date_to_pivot]]&lt;&gt;"",Table2[[#This Row],[Appoggio]],"")</f>
        <v/>
      </c>
      <c r="O325" t="str">
        <f>IF(Table2[[#This Row],[date_to_pivot]]&lt;&gt;"",C328,"")</f>
        <v/>
      </c>
      <c r="P325" t="str">
        <f>IF(Table2[[#This Row],[date_to_pivot]]&lt;&gt;"",C326,"")</f>
        <v/>
      </c>
    </row>
    <row r="326" spans="2:16" x14ac:dyDescent="0.2">
      <c r="B326" t="s">
        <v>174</v>
      </c>
      <c r="C326" t="str" cm="1">
        <f t="array" ref="C3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26" t="str">
        <f>IF(ISNUMBER(SEARCH("start_date_local",Table2[[#This Row],[JSON]])),MID(Table2[[#This Row],[JSON]],SEARCH("start_date_local",Table2[[#This Row],[JSON]])+LEN("start_date_local")+4,10), "")</f>
        <v/>
      </c>
      <c r="E3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6" s="5" t="str">
        <f>IF(Table2[[#This Row],[moving_time]]&lt;&gt;"",FLOOR((Table2[[#This Row],[moving_time]]-(60*60*Table2[[#This Row],[Appoggio_ore]]))-(60*Table2[[#This Row],[Appoggio_ minuti]]),1),"")</f>
        <v/>
      </c>
      <c r="I326" s="5" t="str">
        <f>IF(Table2[[#This Row],[moving_time]]&lt;&gt;"",FLOOR((Table2[[#This Row],[moving_time]]-(60*60*Table2[[#This Row],[Appoggio_ore]]))/60,1),"")</f>
        <v/>
      </c>
      <c r="J326" s="5" t="str">
        <f>IF(Table2[[#This Row],[moving_time]]&lt;&gt;"",FLOOR(Table2[[#This Row],[moving_time]]/(60*60),1),"")</f>
        <v/>
      </c>
      <c r="K3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6" t="str">
        <f>IF(AND(Table2[[#This Row],[Appoggio]]&lt;&gt;"",C336&lt;&gt;""),_xlfn.CONCAT("date",C336,"moving_time",C327,"distance",Table2[[#This Row],[Appoggio]],"elevation",C329,"type",C330),"")</f>
        <v/>
      </c>
      <c r="M326" t="str">
        <f>IF(Table2[[#This Row],[date_to_pivot]]&lt;&gt;"",C330,"")</f>
        <v/>
      </c>
      <c r="N326" t="str">
        <f>IF(Table2[[#This Row],[date_to_pivot]]&lt;&gt;"",Table2[[#This Row],[Appoggio]],"")</f>
        <v/>
      </c>
      <c r="O326" t="str">
        <f>IF(Table2[[#This Row],[date_to_pivot]]&lt;&gt;"",C329,"")</f>
        <v/>
      </c>
      <c r="P326" t="str">
        <f>IF(Table2[[#This Row],[date_to_pivot]]&lt;&gt;"",C327,"")</f>
        <v/>
      </c>
    </row>
    <row r="327" spans="2:16" x14ac:dyDescent="0.2">
      <c r="B327" t="s">
        <v>175</v>
      </c>
      <c r="C327" t="str" cm="1">
        <f t="array" ref="C3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27" t="str">
        <f>IF(ISNUMBER(SEARCH("start_date_local",Table2[[#This Row],[JSON]])),MID(Table2[[#This Row],[JSON]],SEARCH("start_date_local",Table2[[#This Row],[JSON]])+LEN("start_date_local")+4,10), "")</f>
        <v/>
      </c>
      <c r="E3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7" s="5" t="str">
        <f>IF(Table2[[#This Row],[moving_time]]&lt;&gt;"",FLOOR((Table2[[#This Row],[moving_time]]-(60*60*Table2[[#This Row],[Appoggio_ore]]))-(60*Table2[[#This Row],[Appoggio_ minuti]]),1),"")</f>
        <v/>
      </c>
      <c r="I327" s="5" t="str">
        <f>IF(Table2[[#This Row],[moving_time]]&lt;&gt;"",FLOOR((Table2[[#This Row],[moving_time]]-(60*60*Table2[[#This Row],[Appoggio_ore]]))/60,1),"")</f>
        <v/>
      </c>
      <c r="J327" s="5" t="str">
        <f>IF(Table2[[#This Row],[moving_time]]&lt;&gt;"",FLOOR(Table2[[#This Row],[moving_time]]/(60*60),1),"")</f>
        <v/>
      </c>
      <c r="K3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7" t="str">
        <f>IF(AND(Table2[[#This Row],[Appoggio]]&lt;&gt;"",C337&lt;&gt;""),_xlfn.CONCAT("date",C337,"moving_time",C328,"distance",Table2[[#This Row],[Appoggio]],"elevation",C330,"type",C331),"")</f>
        <v/>
      </c>
      <c r="M327" t="str">
        <f>IF(Table2[[#This Row],[date_to_pivot]]&lt;&gt;"",C331,"")</f>
        <v/>
      </c>
      <c r="N327" t="str">
        <f>IF(Table2[[#This Row],[date_to_pivot]]&lt;&gt;"",Table2[[#This Row],[Appoggio]],"")</f>
        <v/>
      </c>
      <c r="O327" t="str">
        <f>IF(Table2[[#This Row],[date_to_pivot]]&lt;&gt;"",C330,"")</f>
        <v/>
      </c>
      <c r="P327" t="str">
        <f>IF(Table2[[#This Row],[date_to_pivot]]&lt;&gt;"",C328,"")</f>
        <v/>
      </c>
    </row>
    <row r="328" spans="2:16" x14ac:dyDescent="0.2">
      <c r="B328" t="s">
        <v>37</v>
      </c>
      <c r="C328" t="str" cm="1">
        <f t="array" ref="C3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28" t="str">
        <f>IF(ISNUMBER(SEARCH("start_date_local",Table2[[#This Row],[JSON]])),MID(Table2[[#This Row],[JSON]],SEARCH("start_date_local",Table2[[#This Row],[JSON]])+LEN("start_date_local")+4,10), "")</f>
        <v/>
      </c>
      <c r="E3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8" s="5" t="str">
        <f>IF(Table2[[#This Row],[moving_time]]&lt;&gt;"",FLOOR((Table2[[#This Row],[moving_time]]-(60*60*Table2[[#This Row],[Appoggio_ore]]))-(60*Table2[[#This Row],[Appoggio_ minuti]]),1),"")</f>
        <v/>
      </c>
      <c r="I328" s="5" t="str">
        <f>IF(Table2[[#This Row],[moving_time]]&lt;&gt;"",FLOOR((Table2[[#This Row],[moving_time]]-(60*60*Table2[[#This Row],[Appoggio_ore]]))/60,1),"")</f>
        <v/>
      </c>
      <c r="J328" s="5" t="str">
        <f>IF(Table2[[#This Row],[moving_time]]&lt;&gt;"",FLOOR(Table2[[#This Row],[moving_time]]/(60*60),1),"")</f>
        <v/>
      </c>
      <c r="K3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8" t="str">
        <f>IF(AND(Table2[[#This Row],[Appoggio]]&lt;&gt;"",C338&lt;&gt;""),_xlfn.CONCAT("date",C338,"moving_time",C329,"distance",Table2[[#This Row],[Appoggio]],"elevation",C331,"type",C332),"")</f>
        <v/>
      </c>
      <c r="M328" t="str">
        <f>IF(Table2[[#This Row],[date_to_pivot]]&lt;&gt;"",C332,"")</f>
        <v/>
      </c>
      <c r="N328" t="str">
        <f>IF(Table2[[#This Row],[date_to_pivot]]&lt;&gt;"",Table2[[#This Row],[Appoggio]],"")</f>
        <v/>
      </c>
      <c r="O328" t="str">
        <f>IF(Table2[[#This Row],[date_to_pivot]]&lt;&gt;"",C331,"")</f>
        <v/>
      </c>
      <c r="P328" t="str">
        <f>IF(Table2[[#This Row],[date_to_pivot]]&lt;&gt;"",C329,"")</f>
        <v/>
      </c>
    </row>
    <row r="329" spans="2:16" x14ac:dyDescent="0.2">
      <c r="B329" t="s">
        <v>6</v>
      </c>
      <c r="C329" t="str" cm="1">
        <f t="array" ref="C3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29" t="str">
        <f>IF(ISNUMBER(SEARCH("start_date_local",Table2[[#This Row],[JSON]])),MID(Table2[[#This Row],[JSON]],SEARCH("start_date_local",Table2[[#This Row],[JSON]])+LEN("start_date_local")+4,10), "")</f>
        <v/>
      </c>
      <c r="E3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29" s="5" t="str">
        <f>IF(Table2[[#This Row],[moving_time]]&lt;&gt;"",FLOOR((Table2[[#This Row],[moving_time]]-(60*60*Table2[[#This Row],[Appoggio_ore]]))-(60*Table2[[#This Row],[Appoggio_ minuti]]),1),"")</f>
        <v/>
      </c>
      <c r="I329" s="5" t="str">
        <f>IF(Table2[[#This Row],[moving_time]]&lt;&gt;"",FLOOR((Table2[[#This Row],[moving_time]]-(60*60*Table2[[#This Row],[Appoggio_ore]]))/60,1),"")</f>
        <v/>
      </c>
      <c r="J329" s="5" t="str">
        <f>IF(Table2[[#This Row],[moving_time]]&lt;&gt;"",FLOOR(Table2[[#This Row],[moving_time]]/(60*60),1),"")</f>
        <v/>
      </c>
      <c r="K3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29" t="str">
        <f>IF(AND(Table2[[#This Row],[Appoggio]]&lt;&gt;"",C339&lt;&gt;""),_xlfn.CONCAT("date",C339,"moving_time",C330,"distance",Table2[[#This Row],[Appoggio]],"elevation",C332,"type",C333),"")</f>
        <v/>
      </c>
      <c r="M329" t="str">
        <f>IF(Table2[[#This Row],[date_to_pivot]]&lt;&gt;"",C333,"")</f>
        <v/>
      </c>
      <c r="N329" t="str">
        <f>IF(Table2[[#This Row],[date_to_pivot]]&lt;&gt;"",Table2[[#This Row],[Appoggio]],"")</f>
        <v/>
      </c>
      <c r="O329" t="str">
        <f>IF(Table2[[#This Row],[date_to_pivot]]&lt;&gt;"",C332,"")</f>
        <v/>
      </c>
      <c r="P329" t="str">
        <f>IF(Table2[[#This Row],[date_to_pivot]]&lt;&gt;"",C330,"")</f>
        <v/>
      </c>
    </row>
    <row r="330" spans="2:16" x14ac:dyDescent="0.2">
      <c r="B330" t="s">
        <v>38</v>
      </c>
      <c r="C330" t="str" cm="1">
        <f t="array" ref="C3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30" t="str">
        <f>IF(ISNUMBER(SEARCH("start_date_local",Table2[[#This Row],[JSON]])),MID(Table2[[#This Row],[JSON]],SEARCH("start_date_local",Table2[[#This Row],[JSON]])+LEN("start_date_local")+4,10), "")</f>
        <v/>
      </c>
      <c r="E3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0" s="5" t="str">
        <f>IF(Table2[[#This Row],[moving_time]]&lt;&gt;"",FLOOR((Table2[[#This Row],[moving_time]]-(60*60*Table2[[#This Row],[Appoggio_ore]]))-(60*Table2[[#This Row],[Appoggio_ minuti]]),1),"")</f>
        <v/>
      </c>
      <c r="I330" s="5" t="str">
        <f>IF(Table2[[#This Row],[moving_time]]&lt;&gt;"",FLOOR((Table2[[#This Row],[moving_time]]-(60*60*Table2[[#This Row],[Appoggio_ore]]))/60,1),"")</f>
        <v/>
      </c>
      <c r="J330" s="5" t="str">
        <f>IF(Table2[[#This Row],[moving_time]]&lt;&gt;"",FLOOR(Table2[[#This Row],[moving_time]]/(60*60),1),"")</f>
        <v/>
      </c>
      <c r="K3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0" t="str">
        <f>IF(AND(Table2[[#This Row],[Appoggio]]&lt;&gt;"",C340&lt;&gt;""),_xlfn.CONCAT("date",C340,"moving_time",C331,"distance",Table2[[#This Row],[Appoggio]],"elevation",C333,"type",C334),"")</f>
        <v/>
      </c>
      <c r="M330" t="str">
        <f>IF(Table2[[#This Row],[date_to_pivot]]&lt;&gt;"",C334,"")</f>
        <v/>
      </c>
      <c r="N330" t="str">
        <f>IF(Table2[[#This Row],[date_to_pivot]]&lt;&gt;"",Table2[[#This Row],[Appoggio]],"")</f>
        <v/>
      </c>
      <c r="O330" t="str">
        <f>IF(Table2[[#This Row],[date_to_pivot]]&lt;&gt;"",C333,"")</f>
        <v/>
      </c>
      <c r="P330" t="str">
        <f>IF(Table2[[#This Row],[date_to_pivot]]&lt;&gt;"",C331,"")</f>
        <v/>
      </c>
    </row>
    <row r="331" spans="2:16" x14ac:dyDescent="0.2">
      <c r="B331" t="s">
        <v>39</v>
      </c>
      <c r="C331" t="str" cm="1">
        <f t="array" ref="C3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31" t="str">
        <f>IF(ISNUMBER(SEARCH("start_date_local",Table2[[#This Row],[JSON]])),MID(Table2[[#This Row],[JSON]],SEARCH("start_date_local",Table2[[#This Row],[JSON]])+LEN("start_date_local")+4,10), "")</f>
        <v/>
      </c>
      <c r="E3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1" s="5" t="str">
        <f>IF(Table2[[#This Row],[moving_time]]&lt;&gt;"",FLOOR((Table2[[#This Row],[moving_time]]-(60*60*Table2[[#This Row],[Appoggio_ore]]))-(60*Table2[[#This Row],[Appoggio_ minuti]]),1),"")</f>
        <v/>
      </c>
      <c r="I331" s="5" t="str">
        <f>IF(Table2[[#This Row],[moving_time]]&lt;&gt;"",FLOOR((Table2[[#This Row],[moving_time]]-(60*60*Table2[[#This Row],[Appoggio_ore]]))/60,1),"")</f>
        <v/>
      </c>
      <c r="J331" s="5" t="str">
        <f>IF(Table2[[#This Row],[moving_time]]&lt;&gt;"",FLOOR(Table2[[#This Row],[moving_time]]/(60*60),1),"")</f>
        <v/>
      </c>
      <c r="K3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1" t="str">
        <f>IF(AND(Table2[[#This Row],[Appoggio]]&lt;&gt;"",C341&lt;&gt;""),_xlfn.CONCAT("date",C341,"moving_time",C332,"distance",Table2[[#This Row],[Appoggio]],"elevation",C334,"type",C335),"")</f>
        <v/>
      </c>
      <c r="M331" t="str">
        <f>IF(Table2[[#This Row],[date_to_pivot]]&lt;&gt;"",C335,"")</f>
        <v/>
      </c>
      <c r="N331" t="str">
        <f>IF(Table2[[#This Row],[date_to_pivot]]&lt;&gt;"",Table2[[#This Row],[Appoggio]],"")</f>
        <v/>
      </c>
      <c r="O331" t="str">
        <f>IF(Table2[[#This Row],[date_to_pivot]]&lt;&gt;"",C334,"")</f>
        <v/>
      </c>
      <c r="P331" t="str">
        <f>IF(Table2[[#This Row],[date_to_pivot]]&lt;&gt;"",C332,"")</f>
        <v/>
      </c>
    </row>
    <row r="332" spans="2:16" x14ac:dyDescent="0.2">
      <c r="B332" t="s">
        <v>40</v>
      </c>
      <c r="C332" t="str" cm="1">
        <f t="array" ref="C3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32" t="str">
        <f>IF(ISNUMBER(SEARCH("start_date_local",Table2[[#This Row],[JSON]])),MID(Table2[[#This Row],[JSON]],SEARCH("start_date_local",Table2[[#This Row],[JSON]])+LEN("start_date_local")+4,10), "")</f>
        <v/>
      </c>
      <c r="E3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2" s="5" t="str">
        <f>IF(Table2[[#This Row],[moving_time]]&lt;&gt;"",FLOOR((Table2[[#This Row],[moving_time]]-(60*60*Table2[[#This Row],[Appoggio_ore]]))-(60*Table2[[#This Row],[Appoggio_ minuti]]),1),"")</f>
        <v/>
      </c>
      <c r="I332" s="5" t="str">
        <f>IF(Table2[[#This Row],[moving_time]]&lt;&gt;"",FLOOR((Table2[[#This Row],[moving_time]]-(60*60*Table2[[#This Row],[Appoggio_ore]]))/60,1),"")</f>
        <v/>
      </c>
      <c r="J332" s="5" t="str">
        <f>IF(Table2[[#This Row],[moving_time]]&lt;&gt;"",FLOOR(Table2[[#This Row],[moving_time]]/(60*60),1),"")</f>
        <v/>
      </c>
      <c r="K3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2" t="str">
        <f>IF(AND(Table2[[#This Row],[Appoggio]]&lt;&gt;"",C342&lt;&gt;""),_xlfn.CONCAT("date",C342,"moving_time",C333,"distance",Table2[[#This Row],[Appoggio]],"elevation",C335,"type",C336),"")</f>
        <v/>
      </c>
      <c r="M332" t="str">
        <f>IF(Table2[[#This Row],[date_to_pivot]]&lt;&gt;"",C336,"")</f>
        <v/>
      </c>
      <c r="N332" t="str">
        <f>IF(Table2[[#This Row],[date_to_pivot]]&lt;&gt;"",Table2[[#This Row],[Appoggio]],"")</f>
        <v/>
      </c>
      <c r="O332" t="str">
        <f>IF(Table2[[#This Row],[date_to_pivot]]&lt;&gt;"",C335,"")</f>
        <v/>
      </c>
      <c r="P332" t="str">
        <f>IF(Table2[[#This Row],[date_to_pivot]]&lt;&gt;"",C333,"")</f>
        <v/>
      </c>
    </row>
    <row r="333" spans="2:16" x14ac:dyDescent="0.2">
      <c r="B333" t="s">
        <v>41</v>
      </c>
      <c r="C333" t="str" cm="1">
        <f t="array" ref="C3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33" t="str">
        <f>IF(ISNUMBER(SEARCH("start_date_local",Table2[[#This Row],[JSON]])),MID(Table2[[#This Row],[JSON]],SEARCH("start_date_local",Table2[[#This Row],[JSON]])+LEN("start_date_local")+4,10), "")</f>
        <v/>
      </c>
      <c r="E3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3" s="5" t="str">
        <f>IF(Table2[[#This Row],[moving_time]]&lt;&gt;"",FLOOR((Table2[[#This Row],[moving_time]]-(60*60*Table2[[#This Row],[Appoggio_ore]]))-(60*Table2[[#This Row],[Appoggio_ minuti]]),1),"")</f>
        <v/>
      </c>
      <c r="I333" s="5" t="str">
        <f>IF(Table2[[#This Row],[moving_time]]&lt;&gt;"",FLOOR((Table2[[#This Row],[moving_time]]-(60*60*Table2[[#This Row],[Appoggio_ore]]))/60,1),"")</f>
        <v/>
      </c>
      <c r="J333" s="5" t="str">
        <f>IF(Table2[[#This Row],[moving_time]]&lt;&gt;"",FLOOR(Table2[[#This Row],[moving_time]]/(60*60),1),"")</f>
        <v/>
      </c>
      <c r="K3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3" t="str">
        <f>IF(AND(Table2[[#This Row],[Appoggio]]&lt;&gt;"",C343&lt;&gt;""),_xlfn.CONCAT("date",C343,"moving_time",C334,"distance",Table2[[#This Row],[Appoggio]],"elevation",C336,"type",C337),"")</f>
        <v/>
      </c>
      <c r="M333" t="str">
        <f>IF(Table2[[#This Row],[date_to_pivot]]&lt;&gt;"",C337,"")</f>
        <v/>
      </c>
      <c r="N333" t="str">
        <f>IF(Table2[[#This Row],[date_to_pivot]]&lt;&gt;"",Table2[[#This Row],[Appoggio]],"")</f>
        <v/>
      </c>
      <c r="O333" t="str">
        <f>IF(Table2[[#This Row],[date_to_pivot]]&lt;&gt;"",C336,"")</f>
        <v/>
      </c>
      <c r="P333" t="str">
        <f>IF(Table2[[#This Row],[date_to_pivot]]&lt;&gt;"",C334,"")</f>
        <v/>
      </c>
    </row>
    <row r="334" spans="2:16" x14ac:dyDescent="0.2">
      <c r="B334" t="s">
        <v>42</v>
      </c>
      <c r="C334" t="str" cm="1">
        <f t="array" ref="C3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34" t="str">
        <f>IF(ISNUMBER(SEARCH("start_date_local",Table2[[#This Row],[JSON]])),MID(Table2[[#This Row],[JSON]],SEARCH("start_date_local",Table2[[#This Row],[JSON]])+LEN("start_date_local")+4,10), "")</f>
        <v/>
      </c>
      <c r="E3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4" s="5" t="str">
        <f>IF(Table2[[#This Row],[moving_time]]&lt;&gt;"",FLOOR((Table2[[#This Row],[moving_time]]-(60*60*Table2[[#This Row],[Appoggio_ore]]))-(60*Table2[[#This Row],[Appoggio_ minuti]]),1),"")</f>
        <v/>
      </c>
      <c r="I334" s="5" t="str">
        <f>IF(Table2[[#This Row],[moving_time]]&lt;&gt;"",FLOOR((Table2[[#This Row],[moving_time]]-(60*60*Table2[[#This Row],[Appoggio_ore]]))/60,1),"")</f>
        <v/>
      </c>
      <c r="J334" s="5" t="str">
        <f>IF(Table2[[#This Row],[moving_time]]&lt;&gt;"",FLOOR(Table2[[#This Row],[moving_time]]/(60*60),1),"")</f>
        <v/>
      </c>
      <c r="K3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4" t="str">
        <f>IF(AND(Table2[[#This Row],[Appoggio]]&lt;&gt;"",C344&lt;&gt;""),_xlfn.CONCAT("date",C344,"moving_time",C335,"distance",Table2[[#This Row],[Appoggio]],"elevation",C337,"type",C338),"")</f>
        <v/>
      </c>
      <c r="M334" t="str">
        <f>IF(Table2[[#This Row],[date_to_pivot]]&lt;&gt;"",C338,"")</f>
        <v/>
      </c>
      <c r="N334" t="str">
        <f>IF(Table2[[#This Row],[date_to_pivot]]&lt;&gt;"",Table2[[#This Row],[Appoggio]],"")</f>
        <v/>
      </c>
      <c r="O334" t="str">
        <f>IF(Table2[[#This Row],[date_to_pivot]]&lt;&gt;"",C337,"")</f>
        <v/>
      </c>
      <c r="P334" t="str">
        <f>IF(Table2[[#This Row],[date_to_pivot]]&lt;&gt;"",C335,"")</f>
        <v/>
      </c>
    </row>
    <row r="335" spans="2:16" x14ac:dyDescent="0.2">
      <c r="B335" t="s">
        <v>43</v>
      </c>
      <c r="C335" t="str" cm="1">
        <f t="array" ref="C3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35" t="str">
        <f>IF(ISNUMBER(SEARCH("start_date_local",Table2[[#This Row],[JSON]])),MID(Table2[[#This Row],[JSON]],SEARCH("start_date_local",Table2[[#This Row],[JSON]])+LEN("start_date_local")+4,10), "")</f>
        <v/>
      </c>
      <c r="E3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5" s="5" t="str">
        <f>IF(Table2[[#This Row],[moving_time]]&lt;&gt;"",FLOOR((Table2[[#This Row],[moving_time]]-(60*60*Table2[[#This Row],[Appoggio_ore]]))-(60*Table2[[#This Row],[Appoggio_ minuti]]),1),"")</f>
        <v/>
      </c>
      <c r="I335" s="5" t="str">
        <f>IF(Table2[[#This Row],[moving_time]]&lt;&gt;"",FLOOR((Table2[[#This Row],[moving_time]]-(60*60*Table2[[#This Row],[Appoggio_ore]]))/60,1),"")</f>
        <v/>
      </c>
      <c r="J335" s="5" t="str">
        <f>IF(Table2[[#This Row],[moving_time]]&lt;&gt;"",FLOOR(Table2[[#This Row],[moving_time]]/(60*60),1),"")</f>
        <v/>
      </c>
      <c r="K3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5" t="str">
        <f>IF(AND(Table2[[#This Row],[Appoggio]]&lt;&gt;"",C345&lt;&gt;""),_xlfn.CONCAT("date",C345,"moving_time",C336,"distance",Table2[[#This Row],[Appoggio]],"elevation",C338,"type",C339),"")</f>
        <v/>
      </c>
      <c r="M335" t="str">
        <f>IF(Table2[[#This Row],[date_to_pivot]]&lt;&gt;"",C339,"")</f>
        <v/>
      </c>
      <c r="N335" t="str">
        <f>IF(Table2[[#This Row],[date_to_pivot]]&lt;&gt;"",Table2[[#This Row],[Appoggio]],"")</f>
        <v/>
      </c>
      <c r="O335" t="str">
        <f>IF(Table2[[#This Row],[date_to_pivot]]&lt;&gt;"",C338,"")</f>
        <v/>
      </c>
      <c r="P335" t="str">
        <f>IF(Table2[[#This Row],[date_to_pivot]]&lt;&gt;"",C336,"")</f>
        <v/>
      </c>
    </row>
    <row r="336" spans="2:16" x14ac:dyDescent="0.2">
      <c r="B336" t="s">
        <v>44</v>
      </c>
      <c r="C336" t="str" cm="1">
        <f t="array" ref="C3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36" t="str">
        <f>IF(ISNUMBER(SEARCH("start_date_local",Table2[[#This Row],[JSON]])),MID(Table2[[#This Row],[JSON]],SEARCH("start_date_local",Table2[[#This Row],[JSON]])+LEN("start_date_local")+4,10), "")</f>
        <v/>
      </c>
      <c r="E3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6" s="5" t="str">
        <f>IF(Table2[[#This Row],[moving_time]]&lt;&gt;"",FLOOR((Table2[[#This Row],[moving_time]]-(60*60*Table2[[#This Row],[Appoggio_ore]]))-(60*Table2[[#This Row],[Appoggio_ minuti]]),1),"")</f>
        <v/>
      </c>
      <c r="I336" s="5" t="str">
        <f>IF(Table2[[#This Row],[moving_time]]&lt;&gt;"",FLOOR((Table2[[#This Row],[moving_time]]-(60*60*Table2[[#This Row],[Appoggio_ore]]))/60,1),"")</f>
        <v/>
      </c>
      <c r="J336" s="5" t="str">
        <f>IF(Table2[[#This Row],[moving_time]]&lt;&gt;"",FLOOR(Table2[[#This Row],[moving_time]]/(60*60),1),"")</f>
        <v/>
      </c>
      <c r="K3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6" t="str">
        <f>IF(AND(Table2[[#This Row],[Appoggio]]&lt;&gt;"",C346&lt;&gt;""),_xlfn.CONCAT("date",C346,"moving_time",C337,"distance",Table2[[#This Row],[Appoggio]],"elevation",C339,"type",C340),"")</f>
        <v/>
      </c>
      <c r="M336" t="str">
        <f>IF(Table2[[#This Row],[date_to_pivot]]&lt;&gt;"",C340,"")</f>
        <v/>
      </c>
      <c r="N336" t="str">
        <f>IF(Table2[[#This Row],[date_to_pivot]]&lt;&gt;"",Table2[[#This Row],[Appoggio]],"")</f>
        <v/>
      </c>
      <c r="O336" t="str">
        <f>IF(Table2[[#This Row],[date_to_pivot]]&lt;&gt;"",C339,"")</f>
        <v/>
      </c>
      <c r="P336" t="str">
        <f>IF(Table2[[#This Row],[date_to_pivot]]&lt;&gt;"",C337,"")</f>
        <v/>
      </c>
    </row>
    <row r="337" spans="2:16" x14ac:dyDescent="0.2">
      <c r="B337" t="s">
        <v>45</v>
      </c>
      <c r="C337" t="str" cm="1">
        <f t="array" ref="C3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37" t="str">
        <f>IF(ISNUMBER(SEARCH("start_date_local",Table2[[#This Row],[JSON]])),MID(Table2[[#This Row],[JSON]],SEARCH("start_date_local",Table2[[#This Row],[JSON]])+LEN("start_date_local")+4,10), "")</f>
        <v/>
      </c>
      <c r="E3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7" s="5" t="str">
        <f>IF(Table2[[#This Row],[moving_time]]&lt;&gt;"",FLOOR((Table2[[#This Row],[moving_time]]-(60*60*Table2[[#This Row],[Appoggio_ore]]))-(60*Table2[[#This Row],[Appoggio_ minuti]]),1),"")</f>
        <v/>
      </c>
      <c r="I337" s="5" t="str">
        <f>IF(Table2[[#This Row],[moving_time]]&lt;&gt;"",FLOOR((Table2[[#This Row],[moving_time]]-(60*60*Table2[[#This Row],[Appoggio_ore]]))/60,1),"")</f>
        <v/>
      </c>
      <c r="J337" s="5" t="str">
        <f>IF(Table2[[#This Row],[moving_time]]&lt;&gt;"",FLOOR(Table2[[#This Row],[moving_time]]/(60*60),1),"")</f>
        <v/>
      </c>
      <c r="K3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7" t="str">
        <f>IF(AND(Table2[[#This Row],[Appoggio]]&lt;&gt;"",C347&lt;&gt;""),_xlfn.CONCAT("date",C347,"moving_time",C338,"distance",Table2[[#This Row],[Appoggio]],"elevation",C340,"type",C341),"")</f>
        <v/>
      </c>
      <c r="M337" t="str">
        <f>IF(Table2[[#This Row],[date_to_pivot]]&lt;&gt;"",C341,"")</f>
        <v/>
      </c>
      <c r="N337" t="str">
        <f>IF(Table2[[#This Row],[date_to_pivot]]&lt;&gt;"",Table2[[#This Row],[Appoggio]],"")</f>
        <v/>
      </c>
      <c r="O337" t="str">
        <f>IF(Table2[[#This Row],[date_to_pivot]]&lt;&gt;"",C340,"")</f>
        <v/>
      </c>
      <c r="P337" t="str">
        <f>IF(Table2[[#This Row],[date_to_pivot]]&lt;&gt;"",C338,"")</f>
        <v/>
      </c>
    </row>
    <row r="338" spans="2:16" x14ac:dyDescent="0.2">
      <c r="B338" t="s">
        <v>176</v>
      </c>
      <c r="C338" t="str" cm="1">
        <f t="array" ref="C3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38" t="str">
        <f>IF(ISNUMBER(SEARCH("start_date_local",Table2[[#This Row],[JSON]])),MID(Table2[[#This Row],[JSON]],SEARCH("start_date_local",Table2[[#This Row],[JSON]])+LEN("start_date_local")+4,10), "")</f>
        <v/>
      </c>
      <c r="E3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8" s="5" t="str">
        <f>IF(Table2[[#This Row],[moving_time]]&lt;&gt;"",FLOOR((Table2[[#This Row],[moving_time]]-(60*60*Table2[[#This Row],[Appoggio_ore]]))-(60*Table2[[#This Row],[Appoggio_ minuti]]),1),"")</f>
        <v/>
      </c>
      <c r="I338" s="5" t="str">
        <f>IF(Table2[[#This Row],[moving_time]]&lt;&gt;"",FLOOR((Table2[[#This Row],[moving_time]]-(60*60*Table2[[#This Row],[Appoggio_ore]]))/60,1),"")</f>
        <v/>
      </c>
      <c r="J338" s="5" t="str">
        <f>IF(Table2[[#This Row],[moving_time]]&lt;&gt;"",FLOOR(Table2[[#This Row],[moving_time]]/(60*60),1),"")</f>
        <v/>
      </c>
      <c r="K3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8" t="str">
        <f>IF(AND(Table2[[#This Row],[Appoggio]]&lt;&gt;"",C348&lt;&gt;""),_xlfn.CONCAT("date",C348,"moving_time",C339,"distance",Table2[[#This Row],[Appoggio]],"elevation",C341,"type",C342),"")</f>
        <v/>
      </c>
      <c r="M338" t="str">
        <f>IF(Table2[[#This Row],[date_to_pivot]]&lt;&gt;"",C342,"")</f>
        <v/>
      </c>
      <c r="N338" t="str">
        <f>IF(Table2[[#This Row],[date_to_pivot]]&lt;&gt;"",Table2[[#This Row],[Appoggio]],"")</f>
        <v/>
      </c>
      <c r="O338" t="str">
        <f>IF(Table2[[#This Row],[date_to_pivot]]&lt;&gt;"",C341,"")</f>
        <v/>
      </c>
      <c r="P338" t="str">
        <f>IF(Table2[[#This Row],[date_to_pivot]]&lt;&gt;"",C339,"")</f>
        <v/>
      </c>
    </row>
    <row r="339" spans="2:16" x14ac:dyDescent="0.2">
      <c r="B339" t="s">
        <v>177</v>
      </c>
      <c r="C339" t="str" cm="1">
        <f t="array" ref="C3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39" t="str">
        <f>IF(ISNUMBER(SEARCH("start_date_local",Table2[[#This Row],[JSON]])),MID(Table2[[#This Row],[JSON]],SEARCH("start_date_local",Table2[[#This Row],[JSON]])+LEN("start_date_local")+4,10), "")</f>
        <v/>
      </c>
      <c r="E3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39" s="5" t="str">
        <f>IF(Table2[[#This Row],[moving_time]]&lt;&gt;"",FLOOR((Table2[[#This Row],[moving_time]]-(60*60*Table2[[#This Row],[Appoggio_ore]]))-(60*Table2[[#This Row],[Appoggio_ minuti]]),1),"")</f>
        <v/>
      </c>
      <c r="I339" s="5" t="str">
        <f>IF(Table2[[#This Row],[moving_time]]&lt;&gt;"",FLOOR((Table2[[#This Row],[moving_time]]-(60*60*Table2[[#This Row],[Appoggio_ore]]))/60,1),"")</f>
        <v/>
      </c>
      <c r="J339" s="5" t="str">
        <f>IF(Table2[[#This Row],[moving_time]]&lt;&gt;"",FLOOR(Table2[[#This Row],[moving_time]]/(60*60),1),"")</f>
        <v/>
      </c>
      <c r="K3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39" t="str">
        <f>IF(AND(Table2[[#This Row],[Appoggio]]&lt;&gt;"",C349&lt;&gt;""),_xlfn.CONCAT("date",C349,"moving_time",C340,"distance",Table2[[#This Row],[Appoggio]],"elevation",C342,"type",C343),"")</f>
        <v/>
      </c>
      <c r="M339" t="str">
        <f>IF(Table2[[#This Row],[date_to_pivot]]&lt;&gt;"",C343,"")</f>
        <v/>
      </c>
      <c r="N339" t="str">
        <f>IF(Table2[[#This Row],[date_to_pivot]]&lt;&gt;"",Table2[[#This Row],[Appoggio]],"")</f>
        <v/>
      </c>
      <c r="O339" t="str">
        <f>IF(Table2[[#This Row],[date_to_pivot]]&lt;&gt;"",C342,"")</f>
        <v/>
      </c>
      <c r="P339" t="str">
        <f>IF(Table2[[#This Row],[date_to_pivot]]&lt;&gt;"",C340,"")</f>
        <v/>
      </c>
    </row>
    <row r="340" spans="2:16" x14ac:dyDescent="0.2">
      <c r="B340" t="s">
        <v>178</v>
      </c>
      <c r="C340" t="str" cm="1">
        <f t="array" ref="C3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40" t="str">
        <f>IF(ISNUMBER(SEARCH("start_date_local",Table2[[#This Row],[JSON]])),MID(Table2[[#This Row],[JSON]],SEARCH("start_date_local",Table2[[#This Row],[JSON]])+LEN("start_date_local")+4,10), "")</f>
        <v/>
      </c>
      <c r="E3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0" s="5" t="str">
        <f>IF(Table2[[#This Row],[moving_time]]&lt;&gt;"",FLOOR((Table2[[#This Row],[moving_time]]-(60*60*Table2[[#This Row],[Appoggio_ore]]))-(60*Table2[[#This Row],[Appoggio_ minuti]]),1),"")</f>
        <v/>
      </c>
      <c r="I340" s="5" t="str">
        <f>IF(Table2[[#This Row],[moving_time]]&lt;&gt;"",FLOOR((Table2[[#This Row],[moving_time]]-(60*60*Table2[[#This Row],[Appoggio_ore]]))/60,1),"")</f>
        <v/>
      </c>
      <c r="J340" s="5" t="str">
        <f>IF(Table2[[#This Row],[moving_time]]&lt;&gt;"",FLOOR(Table2[[#This Row],[moving_time]]/(60*60),1),"")</f>
        <v/>
      </c>
      <c r="K3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0" t="str">
        <f>IF(AND(Table2[[#This Row],[Appoggio]]&lt;&gt;"",C350&lt;&gt;""),_xlfn.CONCAT("date",C350,"moving_time",C341,"distance",Table2[[#This Row],[Appoggio]],"elevation",C343,"type",C344),"")</f>
        <v/>
      </c>
      <c r="M340" t="str">
        <f>IF(Table2[[#This Row],[date_to_pivot]]&lt;&gt;"",C344,"")</f>
        <v/>
      </c>
      <c r="N340" t="str">
        <f>IF(Table2[[#This Row],[date_to_pivot]]&lt;&gt;"",Table2[[#This Row],[Appoggio]],"")</f>
        <v/>
      </c>
      <c r="O340" t="str">
        <f>IF(Table2[[#This Row],[date_to_pivot]]&lt;&gt;"",C343,"")</f>
        <v/>
      </c>
      <c r="P340" t="str">
        <f>IF(Table2[[#This Row],[date_to_pivot]]&lt;&gt;"",C341,"")</f>
        <v/>
      </c>
    </row>
    <row r="341" spans="2:16" x14ac:dyDescent="0.2">
      <c r="B341" t="s">
        <v>179</v>
      </c>
      <c r="C341" t="str" cm="1">
        <f t="array" ref="C3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41" t="str">
        <f>IF(ISNUMBER(SEARCH("start_date_local",Table2[[#This Row],[JSON]])),MID(Table2[[#This Row],[JSON]],SEARCH("start_date_local",Table2[[#This Row],[JSON]])+LEN("start_date_local")+4,10), "")</f>
        <v/>
      </c>
      <c r="E3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1" s="5" t="str">
        <f>IF(Table2[[#This Row],[moving_time]]&lt;&gt;"",FLOOR((Table2[[#This Row],[moving_time]]-(60*60*Table2[[#This Row],[Appoggio_ore]]))-(60*Table2[[#This Row],[Appoggio_ minuti]]),1),"")</f>
        <v/>
      </c>
      <c r="I341" s="5" t="str">
        <f>IF(Table2[[#This Row],[moving_time]]&lt;&gt;"",FLOOR((Table2[[#This Row],[moving_time]]-(60*60*Table2[[#This Row],[Appoggio_ore]]))/60,1),"")</f>
        <v/>
      </c>
      <c r="J341" s="5" t="str">
        <f>IF(Table2[[#This Row],[moving_time]]&lt;&gt;"",FLOOR(Table2[[#This Row],[moving_time]]/(60*60),1),"")</f>
        <v/>
      </c>
      <c r="K3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1" t="str">
        <f>IF(AND(Table2[[#This Row],[Appoggio]]&lt;&gt;"",C351&lt;&gt;""),_xlfn.CONCAT("date",C351,"moving_time",C342,"distance",Table2[[#This Row],[Appoggio]],"elevation",C344,"type",C345),"")</f>
        <v/>
      </c>
      <c r="M341" t="str">
        <f>IF(Table2[[#This Row],[date_to_pivot]]&lt;&gt;"",C345,"")</f>
        <v/>
      </c>
      <c r="N341" t="str">
        <f>IF(Table2[[#This Row],[date_to_pivot]]&lt;&gt;"",Table2[[#This Row],[Appoggio]],"")</f>
        <v/>
      </c>
      <c r="O341" t="str">
        <f>IF(Table2[[#This Row],[date_to_pivot]]&lt;&gt;"",C344,"")</f>
        <v/>
      </c>
      <c r="P341" t="str">
        <f>IF(Table2[[#This Row],[date_to_pivot]]&lt;&gt;"",C342,"")</f>
        <v/>
      </c>
    </row>
    <row r="342" spans="2:16" x14ac:dyDescent="0.2">
      <c r="B342" t="s">
        <v>148</v>
      </c>
      <c r="C342" t="str" cm="1">
        <f t="array" ref="C3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42" t="str">
        <f>IF(ISNUMBER(SEARCH("start_date_local",Table2[[#This Row],[JSON]])),MID(Table2[[#This Row],[JSON]],SEARCH("start_date_local",Table2[[#This Row],[JSON]])+LEN("start_date_local")+4,10), "")</f>
        <v/>
      </c>
      <c r="E3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2" s="5" t="str">
        <f>IF(Table2[[#This Row],[moving_time]]&lt;&gt;"",FLOOR((Table2[[#This Row],[moving_time]]-(60*60*Table2[[#This Row],[Appoggio_ore]]))-(60*Table2[[#This Row],[Appoggio_ minuti]]),1),"")</f>
        <v/>
      </c>
      <c r="I342" s="5" t="str">
        <f>IF(Table2[[#This Row],[moving_time]]&lt;&gt;"",FLOOR((Table2[[#This Row],[moving_time]]-(60*60*Table2[[#This Row],[Appoggio_ore]]))/60,1),"")</f>
        <v/>
      </c>
      <c r="J342" s="5" t="str">
        <f>IF(Table2[[#This Row],[moving_time]]&lt;&gt;"",FLOOR(Table2[[#This Row],[moving_time]]/(60*60),1),"")</f>
        <v/>
      </c>
      <c r="K3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2" t="str">
        <f>IF(AND(Table2[[#This Row],[Appoggio]]&lt;&gt;"",C352&lt;&gt;""),_xlfn.CONCAT("date",C352,"moving_time",C343,"distance",Table2[[#This Row],[Appoggio]],"elevation",C345,"type",C346),"")</f>
        <v/>
      </c>
      <c r="M342" t="str">
        <f>IF(Table2[[#This Row],[date_to_pivot]]&lt;&gt;"",C346,"")</f>
        <v/>
      </c>
      <c r="N342" t="str">
        <f>IF(Table2[[#This Row],[date_to_pivot]]&lt;&gt;"",Table2[[#This Row],[Appoggio]],"")</f>
        <v/>
      </c>
      <c r="O342" t="str">
        <f>IF(Table2[[#This Row],[date_to_pivot]]&lt;&gt;"",C345,"")</f>
        <v/>
      </c>
      <c r="P342" t="str">
        <f>IF(Table2[[#This Row],[date_to_pivot]]&lt;&gt;"",C343,"")</f>
        <v/>
      </c>
    </row>
    <row r="343" spans="2:16" x14ac:dyDescent="0.2">
      <c r="B343" t="s">
        <v>180</v>
      </c>
      <c r="C343" t="str" cm="1">
        <f t="array" ref="C3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43" t="str">
        <f>IF(ISNUMBER(SEARCH("start_date_local",Table2[[#This Row],[JSON]])),MID(Table2[[#This Row],[JSON]],SEARCH("start_date_local",Table2[[#This Row],[JSON]])+LEN("start_date_local")+4,10), "")</f>
        <v/>
      </c>
      <c r="E3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3" s="5" t="str">
        <f>IF(Table2[[#This Row],[moving_time]]&lt;&gt;"",FLOOR((Table2[[#This Row],[moving_time]]-(60*60*Table2[[#This Row],[Appoggio_ore]]))-(60*Table2[[#This Row],[Appoggio_ minuti]]),1),"")</f>
        <v/>
      </c>
      <c r="I343" s="5" t="str">
        <f>IF(Table2[[#This Row],[moving_time]]&lt;&gt;"",FLOOR((Table2[[#This Row],[moving_time]]-(60*60*Table2[[#This Row],[Appoggio_ore]]))/60,1),"")</f>
        <v/>
      </c>
      <c r="J343" s="5" t="str">
        <f>IF(Table2[[#This Row],[moving_time]]&lt;&gt;"",FLOOR(Table2[[#This Row],[moving_time]]/(60*60),1),"")</f>
        <v/>
      </c>
      <c r="K3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3" t="str">
        <f>IF(AND(Table2[[#This Row],[Appoggio]]&lt;&gt;"",C353&lt;&gt;""),_xlfn.CONCAT("date",C353,"moving_time",C344,"distance",Table2[[#This Row],[Appoggio]],"elevation",C346,"type",C347),"")</f>
        <v/>
      </c>
      <c r="M343" t="str">
        <f>IF(Table2[[#This Row],[date_to_pivot]]&lt;&gt;"",C347,"")</f>
        <v/>
      </c>
      <c r="N343" t="str">
        <f>IF(Table2[[#This Row],[date_to_pivot]]&lt;&gt;"",Table2[[#This Row],[Appoggio]],"")</f>
        <v/>
      </c>
      <c r="O343" t="str">
        <f>IF(Table2[[#This Row],[date_to_pivot]]&lt;&gt;"",C346,"")</f>
        <v/>
      </c>
      <c r="P343" t="str">
        <f>IF(Table2[[#This Row],[date_to_pivot]]&lt;&gt;"",C344,"")</f>
        <v/>
      </c>
    </row>
    <row r="344" spans="2:16" x14ac:dyDescent="0.2">
      <c r="B344" t="s">
        <v>181</v>
      </c>
      <c r="C344" t="str" cm="1">
        <f t="array" ref="C3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44" t="str">
        <f>IF(ISNUMBER(SEARCH("start_date_local",Table2[[#This Row],[JSON]])),MID(Table2[[#This Row],[JSON]],SEARCH("start_date_local",Table2[[#This Row],[JSON]])+LEN("start_date_local")+4,10), "")</f>
        <v/>
      </c>
      <c r="E3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4" s="5" t="str">
        <f>IF(Table2[[#This Row],[moving_time]]&lt;&gt;"",FLOOR((Table2[[#This Row],[moving_time]]-(60*60*Table2[[#This Row],[Appoggio_ore]]))-(60*Table2[[#This Row],[Appoggio_ minuti]]),1),"")</f>
        <v/>
      </c>
      <c r="I344" s="5" t="str">
        <f>IF(Table2[[#This Row],[moving_time]]&lt;&gt;"",FLOOR((Table2[[#This Row],[moving_time]]-(60*60*Table2[[#This Row],[Appoggio_ore]]))/60,1),"")</f>
        <v/>
      </c>
      <c r="J344" s="5" t="str">
        <f>IF(Table2[[#This Row],[moving_time]]&lt;&gt;"",FLOOR(Table2[[#This Row],[moving_time]]/(60*60),1),"")</f>
        <v/>
      </c>
      <c r="K3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4" t="str">
        <f>IF(AND(Table2[[#This Row],[Appoggio]]&lt;&gt;"",C354&lt;&gt;""),_xlfn.CONCAT("date",C354,"moving_time",C345,"distance",Table2[[#This Row],[Appoggio]],"elevation",C347,"type",C348),"")</f>
        <v/>
      </c>
      <c r="M344" t="str">
        <f>IF(Table2[[#This Row],[date_to_pivot]]&lt;&gt;"",C348,"")</f>
        <v/>
      </c>
      <c r="N344" t="str">
        <f>IF(Table2[[#This Row],[date_to_pivot]]&lt;&gt;"",Table2[[#This Row],[Appoggio]],"")</f>
        <v/>
      </c>
      <c r="O344" t="str">
        <f>IF(Table2[[#This Row],[date_to_pivot]]&lt;&gt;"",C347,"")</f>
        <v/>
      </c>
      <c r="P344" t="str">
        <f>IF(Table2[[#This Row],[date_to_pivot]]&lt;&gt;"",C345,"")</f>
        <v/>
      </c>
    </row>
    <row r="345" spans="2:16" x14ac:dyDescent="0.2">
      <c r="B345" t="s">
        <v>182</v>
      </c>
      <c r="C345" t="str" cm="1">
        <f t="array" ref="C3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45" t="str">
        <f>IF(ISNUMBER(SEARCH("start_date_local",Table2[[#This Row],[JSON]])),MID(Table2[[#This Row],[JSON]],SEARCH("start_date_local",Table2[[#This Row],[JSON]])+LEN("start_date_local")+4,10), "")</f>
        <v/>
      </c>
      <c r="E3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5" s="5" t="str">
        <f>IF(Table2[[#This Row],[moving_time]]&lt;&gt;"",FLOOR((Table2[[#This Row],[moving_time]]-(60*60*Table2[[#This Row],[Appoggio_ore]]))-(60*Table2[[#This Row],[Appoggio_ minuti]]),1),"")</f>
        <v/>
      </c>
      <c r="I345" s="5" t="str">
        <f>IF(Table2[[#This Row],[moving_time]]&lt;&gt;"",FLOOR((Table2[[#This Row],[moving_time]]-(60*60*Table2[[#This Row],[Appoggio_ore]]))/60,1),"")</f>
        <v/>
      </c>
      <c r="J345" s="5" t="str">
        <f>IF(Table2[[#This Row],[moving_time]]&lt;&gt;"",FLOOR(Table2[[#This Row],[moving_time]]/(60*60),1),"")</f>
        <v/>
      </c>
      <c r="K3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5" t="str">
        <f>IF(AND(Table2[[#This Row],[Appoggio]]&lt;&gt;"",C355&lt;&gt;""),_xlfn.CONCAT("date",C355,"moving_time",C346,"distance",Table2[[#This Row],[Appoggio]],"elevation",C348,"type",C349),"")</f>
        <v/>
      </c>
      <c r="M345" t="str">
        <f>IF(Table2[[#This Row],[date_to_pivot]]&lt;&gt;"",C349,"")</f>
        <v/>
      </c>
      <c r="N345" t="str">
        <f>IF(Table2[[#This Row],[date_to_pivot]]&lt;&gt;"",Table2[[#This Row],[Appoggio]],"")</f>
        <v/>
      </c>
      <c r="O345" t="str">
        <f>IF(Table2[[#This Row],[date_to_pivot]]&lt;&gt;"",C348,"")</f>
        <v/>
      </c>
      <c r="P345" t="str">
        <f>IF(Table2[[#This Row],[date_to_pivot]]&lt;&gt;"",C346,"")</f>
        <v/>
      </c>
    </row>
    <row r="346" spans="2:16" x14ac:dyDescent="0.2">
      <c r="B346" t="s">
        <v>54</v>
      </c>
      <c r="C346" t="str" cm="1">
        <f t="array" ref="C3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46" t="str">
        <f>IF(ISNUMBER(SEARCH("start_date_local",Table2[[#This Row],[JSON]])),MID(Table2[[#This Row],[JSON]],SEARCH("start_date_local",Table2[[#This Row],[JSON]])+LEN("start_date_local")+4,10), "")</f>
        <v/>
      </c>
      <c r="E3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6" s="5" t="str">
        <f>IF(Table2[[#This Row],[moving_time]]&lt;&gt;"",FLOOR((Table2[[#This Row],[moving_time]]-(60*60*Table2[[#This Row],[Appoggio_ore]]))-(60*Table2[[#This Row],[Appoggio_ minuti]]),1),"")</f>
        <v/>
      </c>
      <c r="I346" s="5" t="str">
        <f>IF(Table2[[#This Row],[moving_time]]&lt;&gt;"",FLOOR((Table2[[#This Row],[moving_time]]-(60*60*Table2[[#This Row],[Appoggio_ore]]))/60,1),"")</f>
        <v/>
      </c>
      <c r="J346" s="5" t="str">
        <f>IF(Table2[[#This Row],[moving_time]]&lt;&gt;"",FLOOR(Table2[[#This Row],[moving_time]]/(60*60),1),"")</f>
        <v/>
      </c>
      <c r="K3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6" t="str">
        <f>IF(AND(Table2[[#This Row],[Appoggio]]&lt;&gt;"",C356&lt;&gt;""),_xlfn.CONCAT("date",C356,"moving_time",C347,"distance",Table2[[#This Row],[Appoggio]],"elevation",C349,"type",C350),"")</f>
        <v/>
      </c>
      <c r="M346" t="str">
        <f>IF(Table2[[#This Row],[date_to_pivot]]&lt;&gt;"",C350,"")</f>
        <v/>
      </c>
      <c r="N346" t="str">
        <f>IF(Table2[[#This Row],[date_to_pivot]]&lt;&gt;"",Table2[[#This Row],[Appoggio]],"")</f>
        <v/>
      </c>
      <c r="O346" t="str">
        <f>IF(Table2[[#This Row],[date_to_pivot]]&lt;&gt;"",C349,"")</f>
        <v/>
      </c>
      <c r="P346" t="str">
        <f>IF(Table2[[#This Row],[date_to_pivot]]&lt;&gt;"",C347,"")</f>
        <v/>
      </c>
    </row>
    <row r="347" spans="2:16" x14ac:dyDescent="0.2">
      <c r="B347" t="s">
        <v>55</v>
      </c>
      <c r="C347" t="str" cm="1">
        <f t="array" ref="C3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47" t="str">
        <f>IF(ISNUMBER(SEARCH("start_date_local",Table2[[#This Row],[JSON]])),MID(Table2[[#This Row],[JSON]],SEARCH("start_date_local",Table2[[#This Row],[JSON]])+LEN("start_date_local")+4,10), "")</f>
        <v/>
      </c>
      <c r="E3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7" s="5" t="str">
        <f>IF(Table2[[#This Row],[moving_time]]&lt;&gt;"",FLOOR((Table2[[#This Row],[moving_time]]-(60*60*Table2[[#This Row],[Appoggio_ore]]))-(60*Table2[[#This Row],[Appoggio_ minuti]]),1),"")</f>
        <v/>
      </c>
      <c r="I347" s="5" t="str">
        <f>IF(Table2[[#This Row],[moving_time]]&lt;&gt;"",FLOOR((Table2[[#This Row],[moving_time]]-(60*60*Table2[[#This Row],[Appoggio_ore]]))/60,1),"")</f>
        <v/>
      </c>
      <c r="J347" s="5" t="str">
        <f>IF(Table2[[#This Row],[moving_time]]&lt;&gt;"",FLOOR(Table2[[#This Row],[moving_time]]/(60*60),1),"")</f>
        <v/>
      </c>
      <c r="K3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7" t="str">
        <f>IF(AND(Table2[[#This Row],[Appoggio]]&lt;&gt;"",C357&lt;&gt;""),_xlfn.CONCAT("date",C357,"moving_time",C348,"distance",Table2[[#This Row],[Appoggio]],"elevation",C350,"type",C351),"")</f>
        <v/>
      </c>
      <c r="M347" t="str">
        <f>IF(Table2[[#This Row],[date_to_pivot]]&lt;&gt;"",C351,"")</f>
        <v/>
      </c>
      <c r="N347" t="str">
        <f>IF(Table2[[#This Row],[date_to_pivot]]&lt;&gt;"",Table2[[#This Row],[Appoggio]],"")</f>
        <v/>
      </c>
      <c r="O347" t="str">
        <f>IF(Table2[[#This Row],[date_to_pivot]]&lt;&gt;"",C350,"")</f>
        <v/>
      </c>
      <c r="P347" t="str">
        <f>IF(Table2[[#This Row],[date_to_pivot]]&lt;&gt;"",C348,"")</f>
        <v/>
      </c>
    </row>
    <row r="348" spans="2:16" x14ac:dyDescent="0.2">
      <c r="B348" t="s">
        <v>183</v>
      </c>
      <c r="C348" t="str" cm="1">
        <f t="array" ref="C3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48" t="str">
        <f>IF(ISNUMBER(SEARCH("start_date_local",Table2[[#This Row],[JSON]])),MID(Table2[[#This Row],[JSON]],SEARCH("start_date_local",Table2[[#This Row],[JSON]])+LEN("start_date_local")+4,10), "")</f>
        <v/>
      </c>
      <c r="E3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8" s="5" t="str">
        <f>IF(Table2[[#This Row],[moving_time]]&lt;&gt;"",FLOOR((Table2[[#This Row],[moving_time]]-(60*60*Table2[[#This Row],[Appoggio_ore]]))-(60*Table2[[#This Row],[Appoggio_ minuti]]),1),"")</f>
        <v/>
      </c>
      <c r="I348" s="5" t="str">
        <f>IF(Table2[[#This Row],[moving_time]]&lt;&gt;"",FLOOR((Table2[[#This Row],[moving_time]]-(60*60*Table2[[#This Row],[Appoggio_ore]]))/60,1),"")</f>
        <v/>
      </c>
      <c r="J348" s="5" t="str">
        <f>IF(Table2[[#This Row],[moving_time]]&lt;&gt;"",FLOOR(Table2[[#This Row],[moving_time]]/(60*60),1),"")</f>
        <v/>
      </c>
      <c r="K3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8" t="str">
        <f>IF(AND(Table2[[#This Row],[Appoggio]]&lt;&gt;"",C358&lt;&gt;""),_xlfn.CONCAT("date",C358,"moving_time",C349,"distance",Table2[[#This Row],[Appoggio]],"elevation",C351,"type",C352),"")</f>
        <v/>
      </c>
      <c r="M348" t="str">
        <f>IF(Table2[[#This Row],[date_to_pivot]]&lt;&gt;"",C352,"")</f>
        <v/>
      </c>
      <c r="N348" t="str">
        <f>IF(Table2[[#This Row],[date_to_pivot]]&lt;&gt;"",Table2[[#This Row],[Appoggio]],"")</f>
        <v/>
      </c>
      <c r="O348" t="str">
        <f>IF(Table2[[#This Row],[date_to_pivot]]&lt;&gt;"",C351,"")</f>
        <v/>
      </c>
      <c r="P348" t="str">
        <f>IF(Table2[[#This Row],[date_to_pivot]]&lt;&gt;"",C349,"")</f>
        <v/>
      </c>
    </row>
    <row r="349" spans="2:16" x14ac:dyDescent="0.2">
      <c r="B349" t="s">
        <v>184</v>
      </c>
      <c r="C349" t="str" cm="1">
        <f t="array" ref="C3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49" t="str">
        <f>IF(ISNUMBER(SEARCH("start_date_local",Table2[[#This Row],[JSON]])),MID(Table2[[#This Row],[JSON]],SEARCH("start_date_local",Table2[[#This Row],[JSON]])+LEN("start_date_local")+4,10), "")</f>
        <v/>
      </c>
      <c r="E3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49" s="5" t="str">
        <f>IF(Table2[[#This Row],[moving_time]]&lt;&gt;"",FLOOR((Table2[[#This Row],[moving_time]]-(60*60*Table2[[#This Row],[Appoggio_ore]]))-(60*Table2[[#This Row],[Appoggio_ minuti]]),1),"")</f>
        <v/>
      </c>
      <c r="I349" s="5" t="str">
        <f>IF(Table2[[#This Row],[moving_time]]&lt;&gt;"",FLOOR((Table2[[#This Row],[moving_time]]-(60*60*Table2[[#This Row],[Appoggio_ore]]))/60,1),"")</f>
        <v/>
      </c>
      <c r="J349" s="5" t="str">
        <f>IF(Table2[[#This Row],[moving_time]]&lt;&gt;"",FLOOR(Table2[[#This Row],[moving_time]]/(60*60),1),"")</f>
        <v/>
      </c>
      <c r="K3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49" t="str">
        <f>IF(AND(Table2[[#This Row],[Appoggio]]&lt;&gt;"",C359&lt;&gt;""),_xlfn.CONCAT("date",C359,"moving_time",C350,"distance",Table2[[#This Row],[Appoggio]],"elevation",C352,"type",C353),"")</f>
        <v/>
      </c>
      <c r="M349" t="str">
        <f>IF(Table2[[#This Row],[date_to_pivot]]&lt;&gt;"",C353,"")</f>
        <v/>
      </c>
      <c r="N349" t="str">
        <f>IF(Table2[[#This Row],[date_to_pivot]]&lt;&gt;"",Table2[[#This Row],[Appoggio]],"")</f>
        <v/>
      </c>
      <c r="O349" t="str">
        <f>IF(Table2[[#This Row],[date_to_pivot]]&lt;&gt;"",C352,"")</f>
        <v/>
      </c>
      <c r="P349" t="str">
        <f>IF(Table2[[#This Row],[date_to_pivot]]&lt;&gt;"",C350,"")</f>
        <v/>
      </c>
    </row>
    <row r="350" spans="2:16" x14ac:dyDescent="0.2">
      <c r="B350" t="s">
        <v>58</v>
      </c>
      <c r="C350" t="str" cm="1">
        <f t="array" ref="C3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50" t="str">
        <f>IF(ISNUMBER(SEARCH("start_date_local",Table2[[#This Row],[JSON]])),MID(Table2[[#This Row],[JSON]],SEARCH("start_date_local",Table2[[#This Row],[JSON]])+LEN("start_date_local")+4,10), "")</f>
        <v/>
      </c>
      <c r="E3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0" s="5" t="str">
        <f>IF(Table2[[#This Row],[moving_time]]&lt;&gt;"",FLOOR((Table2[[#This Row],[moving_time]]-(60*60*Table2[[#This Row],[Appoggio_ore]]))-(60*Table2[[#This Row],[Appoggio_ minuti]]),1),"")</f>
        <v/>
      </c>
      <c r="I350" s="5" t="str">
        <f>IF(Table2[[#This Row],[moving_time]]&lt;&gt;"",FLOOR((Table2[[#This Row],[moving_time]]-(60*60*Table2[[#This Row],[Appoggio_ore]]))/60,1),"")</f>
        <v/>
      </c>
      <c r="J350" s="5" t="str">
        <f>IF(Table2[[#This Row],[moving_time]]&lt;&gt;"",FLOOR(Table2[[#This Row],[moving_time]]/(60*60),1),"")</f>
        <v/>
      </c>
      <c r="K3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0" t="str">
        <f>IF(AND(Table2[[#This Row],[Appoggio]]&lt;&gt;"",C360&lt;&gt;""),_xlfn.CONCAT("date",C360,"moving_time",C351,"distance",Table2[[#This Row],[Appoggio]],"elevation",C353,"type",C354),"")</f>
        <v/>
      </c>
      <c r="M350" t="str">
        <f>IF(Table2[[#This Row],[date_to_pivot]]&lt;&gt;"",C354,"")</f>
        <v/>
      </c>
      <c r="N350" t="str">
        <f>IF(Table2[[#This Row],[date_to_pivot]]&lt;&gt;"",Table2[[#This Row],[Appoggio]],"")</f>
        <v/>
      </c>
      <c r="O350" t="str">
        <f>IF(Table2[[#This Row],[date_to_pivot]]&lt;&gt;"",C353,"")</f>
        <v/>
      </c>
      <c r="P350" t="str">
        <f>IF(Table2[[#This Row],[date_to_pivot]]&lt;&gt;"",C351,"")</f>
        <v/>
      </c>
    </row>
    <row r="351" spans="2:16" x14ac:dyDescent="0.2">
      <c r="B351" t="s">
        <v>59</v>
      </c>
      <c r="C351" t="str" cm="1">
        <f t="array" ref="C3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51" t="str">
        <f>IF(ISNUMBER(SEARCH("start_date_local",Table2[[#This Row],[JSON]])),MID(Table2[[#This Row],[JSON]],SEARCH("start_date_local",Table2[[#This Row],[JSON]])+LEN("start_date_local")+4,10), "")</f>
        <v/>
      </c>
      <c r="E3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1" s="5" t="str">
        <f>IF(Table2[[#This Row],[moving_time]]&lt;&gt;"",FLOOR((Table2[[#This Row],[moving_time]]-(60*60*Table2[[#This Row],[Appoggio_ore]]))-(60*Table2[[#This Row],[Appoggio_ minuti]]),1),"")</f>
        <v/>
      </c>
      <c r="I351" s="5" t="str">
        <f>IF(Table2[[#This Row],[moving_time]]&lt;&gt;"",FLOOR((Table2[[#This Row],[moving_time]]-(60*60*Table2[[#This Row],[Appoggio_ore]]))/60,1),"")</f>
        <v/>
      </c>
      <c r="J351" s="5" t="str">
        <f>IF(Table2[[#This Row],[moving_time]]&lt;&gt;"",FLOOR(Table2[[#This Row],[moving_time]]/(60*60),1),"")</f>
        <v/>
      </c>
      <c r="K3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1" t="str">
        <f>IF(AND(Table2[[#This Row],[Appoggio]]&lt;&gt;"",C361&lt;&gt;""),_xlfn.CONCAT("date",C361,"moving_time",C352,"distance",Table2[[#This Row],[Appoggio]],"elevation",C354,"type",C355),"")</f>
        <v/>
      </c>
      <c r="M351" t="str">
        <f>IF(Table2[[#This Row],[date_to_pivot]]&lt;&gt;"",C355,"")</f>
        <v/>
      </c>
      <c r="N351" t="str">
        <f>IF(Table2[[#This Row],[date_to_pivot]]&lt;&gt;"",Table2[[#This Row],[Appoggio]],"")</f>
        <v/>
      </c>
      <c r="O351" t="str">
        <f>IF(Table2[[#This Row],[date_to_pivot]]&lt;&gt;"",C354,"")</f>
        <v/>
      </c>
      <c r="P351" t="str">
        <f>IF(Table2[[#This Row],[date_to_pivot]]&lt;&gt;"",C352,"")</f>
        <v/>
      </c>
    </row>
    <row r="352" spans="2:16" x14ac:dyDescent="0.2">
      <c r="B352" t="s">
        <v>185</v>
      </c>
      <c r="C352" t="str" cm="1">
        <f t="array" ref="C3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52" t="str">
        <f>IF(ISNUMBER(SEARCH("start_date_local",Table2[[#This Row],[JSON]])),MID(Table2[[#This Row],[JSON]],SEARCH("start_date_local",Table2[[#This Row],[JSON]])+LEN("start_date_local")+4,10), "")</f>
        <v/>
      </c>
      <c r="E3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2" s="5" t="str">
        <f>IF(Table2[[#This Row],[moving_time]]&lt;&gt;"",FLOOR((Table2[[#This Row],[moving_time]]-(60*60*Table2[[#This Row],[Appoggio_ore]]))-(60*Table2[[#This Row],[Appoggio_ minuti]]),1),"")</f>
        <v/>
      </c>
      <c r="I352" s="5" t="str">
        <f>IF(Table2[[#This Row],[moving_time]]&lt;&gt;"",FLOOR((Table2[[#This Row],[moving_time]]-(60*60*Table2[[#This Row],[Appoggio_ore]]))/60,1),"")</f>
        <v/>
      </c>
      <c r="J352" s="5" t="str">
        <f>IF(Table2[[#This Row],[moving_time]]&lt;&gt;"",FLOOR(Table2[[#This Row],[moving_time]]/(60*60),1),"")</f>
        <v/>
      </c>
      <c r="K3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2" t="str">
        <f>IF(AND(Table2[[#This Row],[Appoggio]]&lt;&gt;"",C362&lt;&gt;""),_xlfn.CONCAT("date",C362,"moving_time",C353,"distance",Table2[[#This Row],[Appoggio]],"elevation",C355,"type",C356),"")</f>
        <v/>
      </c>
      <c r="M352" t="str">
        <f>IF(Table2[[#This Row],[date_to_pivot]]&lt;&gt;"",C356,"")</f>
        <v/>
      </c>
      <c r="N352" t="str">
        <f>IF(Table2[[#This Row],[date_to_pivot]]&lt;&gt;"",Table2[[#This Row],[Appoggio]],"")</f>
        <v/>
      </c>
      <c r="O352" t="str">
        <f>IF(Table2[[#This Row],[date_to_pivot]]&lt;&gt;"",C355,"")</f>
        <v/>
      </c>
      <c r="P352" t="str">
        <f>IF(Table2[[#This Row],[date_to_pivot]]&lt;&gt;"",C353,"")</f>
        <v/>
      </c>
    </row>
    <row r="353" spans="2:16" x14ac:dyDescent="0.2">
      <c r="B353" t="s">
        <v>186</v>
      </c>
      <c r="C353" t="str" cm="1">
        <f t="array" ref="C3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53" t="str">
        <f>IF(ISNUMBER(SEARCH("start_date_local",Table2[[#This Row],[JSON]])),MID(Table2[[#This Row],[JSON]],SEARCH("start_date_local",Table2[[#This Row],[JSON]])+LEN("start_date_local")+4,10), "")</f>
        <v/>
      </c>
      <c r="E3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3" s="5" t="str">
        <f>IF(Table2[[#This Row],[moving_time]]&lt;&gt;"",FLOOR((Table2[[#This Row],[moving_time]]-(60*60*Table2[[#This Row],[Appoggio_ore]]))-(60*Table2[[#This Row],[Appoggio_ minuti]]),1),"")</f>
        <v/>
      </c>
      <c r="I353" s="5" t="str">
        <f>IF(Table2[[#This Row],[moving_time]]&lt;&gt;"",FLOOR((Table2[[#This Row],[moving_time]]-(60*60*Table2[[#This Row],[Appoggio_ore]]))/60,1),"")</f>
        <v/>
      </c>
      <c r="J353" s="5" t="str">
        <f>IF(Table2[[#This Row],[moving_time]]&lt;&gt;"",FLOOR(Table2[[#This Row],[moving_time]]/(60*60),1),"")</f>
        <v/>
      </c>
      <c r="K3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3" t="str">
        <f>IF(AND(Table2[[#This Row],[Appoggio]]&lt;&gt;"",C363&lt;&gt;""),_xlfn.CONCAT("date",C363,"moving_time",C354,"distance",Table2[[#This Row],[Appoggio]],"elevation",C356,"type",C357),"")</f>
        <v/>
      </c>
      <c r="M353" t="str">
        <f>IF(Table2[[#This Row],[date_to_pivot]]&lt;&gt;"",C357,"")</f>
        <v/>
      </c>
      <c r="N353" t="str">
        <f>IF(Table2[[#This Row],[date_to_pivot]]&lt;&gt;"",Table2[[#This Row],[Appoggio]],"")</f>
        <v/>
      </c>
      <c r="O353" t="str">
        <f>IF(Table2[[#This Row],[date_to_pivot]]&lt;&gt;"",C356,"")</f>
        <v/>
      </c>
      <c r="P353" t="str">
        <f>IF(Table2[[#This Row],[date_to_pivot]]&lt;&gt;"",C354,"")</f>
        <v/>
      </c>
    </row>
    <row r="354" spans="2:16" x14ac:dyDescent="0.2">
      <c r="B354" t="s">
        <v>187</v>
      </c>
      <c r="C354" t="str" cm="1">
        <f t="array" ref="C3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54" t="str">
        <f>IF(ISNUMBER(SEARCH("start_date_local",Table2[[#This Row],[JSON]])),MID(Table2[[#This Row],[JSON]],SEARCH("start_date_local",Table2[[#This Row],[JSON]])+LEN("start_date_local")+4,10), "")</f>
        <v/>
      </c>
      <c r="E3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4" s="5" t="str">
        <f>IF(Table2[[#This Row],[moving_time]]&lt;&gt;"",FLOOR((Table2[[#This Row],[moving_time]]-(60*60*Table2[[#This Row],[Appoggio_ore]]))-(60*Table2[[#This Row],[Appoggio_ minuti]]),1),"")</f>
        <v/>
      </c>
      <c r="I354" s="5" t="str">
        <f>IF(Table2[[#This Row],[moving_time]]&lt;&gt;"",FLOOR((Table2[[#This Row],[moving_time]]-(60*60*Table2[[#This Row],[Appoggio_ore]]))/60,1),"")</f>
        <v/>
      </c>
      <c r="J354" s="5" t="str">
        <f>IF(Table2[[#This Row],[moving_time]]&lt;&gt;"",FLOOR(Table2[[#This Row],[moving_time]]/(60*60),1),"")</f>
        <v/>
      </c>
      <c r="K3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4" t="str">
        <f>IF(AND(Table2[[#This Row],[Appoggio]]&lt;&gt;"",C364&lt;&gt;""),_xlfn.CONCAT("date",C364,"moving_time",C355,"distance",Table2[[#This Row],[Appoggio]],"elevation",C357,"type",C358),"")</f>
        <v/>
      </c>
      <c r="M354" t="str">
        <f>IF(Table2[[#This Row],[date_to_pivot]]&lt;&gt;"",C358,"")</f>
        <v/>
      </c>
      <c r="N354" t="str">
        <f>IF(Table2[[#This Row],[date_to_pivot]]&lt;&gt;"",Table2[[#This Row],[Appoggio]],"")</f>
        <v/>
      </c>
      <c r="O354" t="str">
        <f>IF(Table2[[#This Row],[date_to_pivot]]&lt;&gt;"",C357,"")</f>
        <v/>
      </c>
      <c r="P354" t="str">
        <f>IF(Table2[[#This Row],[date_to_pivot]]&lt;&gt;"",C355,"")</f>
        <v/>
      </c>
    </row>
    <row r="355" spans="2:16" x14ac:dyDescent="0.2">
      <c r="B355" t="s">
        <v>188</v>
      </c>
      <c r="C355" t="str" cm="1">
        <f t="array" ref="C3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55" t="str">
        <f>IF(ISNUMBER(SEARCH("start_date_local",Table2[[#This Row],[JSON]])),MID(Table2[[#This Row],[JSON]],SEARCH("start_date_local",Table2[[#This Row],[JSON]])+LEN("start_date_local")+4,10), "")</f>
        <v/>
      </c>
      <c r="E3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5" s="5" t="str">
        <f>IF(Table2[[#This Row],[moving_time]]&lt;&gt;"",FLOOR((Table2[[#This Row],[moving_time]]-(60*60*Table2[[#This Row],[Appoggio_ore]]))-(60*Table2[[#This Row],[Appoggio_ minuti]]),1),"")</f>
        <v/>
      </c>
      <c r="I355" s="5" t="str">
        <f>IF(Table2[[#This Row],[moving_time]]&lt;&gt;"",FLOOR((Table2[[#This Row],[moving_time]]-(60*60*Table2[[#This Row],[Appoggio_ore]]))/60,1),"")</f>
        <v/>
      </c>
      <c r="J355" s="5" t="str">
        <f>IF(Table2[[#This Row],[moving_time]]&lt;&gt;"",FLOOR(Table2[[#This Row],[moving_time]]/(60*60),1),"")</f>
        <v/>
      </c>
      <c r="K3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5" t="str">
        <f>IF(AND(Table2[[#This Row],[Appoggio]]&lt;&gt;"",C365&lt;&gt;""),_xlfn.CONCAT("date",C365,"moving_time",C356,"distance",Table2[[#This Row],[Appoggio]],"elevation",C358,"type",C359),"")</f>
        <v/>
      </c>
      <c r="M355" t="str">
        <f>IF(Table2[[#This Row],[date_to_pivot]]&lt;&gt;"",C359,"")</f>
        <v/>
      </c>
      <c r="N355" t="str">
        <f>IF(Table2[[#This Row],[date_to_pivot]]&lt;&gt;"",Table2[[#This Row],[Appoggio]],"")</f>
        <v/>
      </c>
      <c r="O355" t="str">
        <f>IF(Table2[[#This Row],[date_to_pivot]]&lt;&gt;"",C358,"")</f>
        <v/>
      </c>
      <c r="P355" t="str">
        <f>IF(Table2[[#This Row],[date_to_pivot]]&lt;&gt;"",C356,"")</f>
        <v/>
      </c>
    </row>
    <row r="356" spans="2:16" x14ac:dyDescent="0.2">
      <c r="B356" t="s">
        <v>189</v>
      </c>
      <c r="C356" t="str" cm="1">
        <f t="array" ref="C3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56" t="str">
        <f>IF(ISNUMBER(SEARCH("start_date_local",Table2[[#This Row],[JSON]])),MID(Table2[[#This Row],[JSON]],SEARCH("start_date_local",Table2[[#This Row],[JSON]])+LEN("start_date_local")+4,10), "")</f>
        <v/>
      </c>
      <c r="E3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6" s="5" t="str">
        <f>IF(Table2[[#This Row],[moving_time]]&lt;&gt;"",FLOOR((Table2[[#This Row],[moving_time]]-(60*60*Table2[[#This Row],[Appoggio_ore]]))-(60*Table2[[#This Row],[Appoggio_ minuti]]),1),"")</f>
        <v/>
      </c>
      <c r="I356" s="5" t="str">
        <f>IF(Table2[[#This Row],[moving_time]]&lt;&gt;"",FLOOR((Table2[[#This Row],[moving_time]]-(60*60*Table2[[#This Row],[Appoggio_ore]]))/60,1),"")</f>
        <v/>
      </c>
      <c r="J356" s="5" t="str">
        <f>IF(Table2[[#This Row],[moving_time]]&lt;&gt;"",FLOOR(Table2[[#This Row],[moving_time]]/(60*60),1),"")</f>
        <v/>
      </c>
      <c r="K3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6" t="str">
        <f>IF(AND(Table2[[#This Row],[Appoggio]]&lt;&gt;"",C366&lt;&gt;""),_xlfn.CONCAT("date",C366,"moving_time",C357,"distance",Table2[[#This Row],[Appoggio]],"elevation",C359,"type",C360),"")</f>
        <v/>
      </c>
      <c r="M356" t="str">
        <f>IF(Table2[[#This Row],[date_to_pivot]]&lt;&gt;"",C360,"")</f>
        <v/>
      </c>
      <c r="N356" t="str">
        <f>IF(Table2[[#This Row],[date_to_pivot]]&lt;&gt;"",Table2[[#This Row],[Appoggio]],"")</f>
        <v/>
      </c>
      <c r="O356" t="str">
        <f>IF(Table2[[#This Row],[date_to_pivot]]&lt;&gt;"",C359,"")</f>
        <v/>
      </c>
      <c r="P356" t="str">
        <f>IF(Table2[[#This Row],[date_to_pivot]]&lt;&gt;"",C357,"")</f>
        <v/>
      </c>
    </row>
    <row r="357" spans="2:16" x14ac:dyDescent="0.2">
      <c r="B357" t="s">
        <v>65</v>
      </c>
      <c r="C357" t="str" cm="1">
        <f t="array" ref="C3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57" t="str">
        <f>IF(ISNUMBER(SEARCH("start_date_local",Table2[[#This Row],[JSON]])),MID(Table2[[#This Row],[JSON]],SEARCH("start_date_local",Table2[[#This Row],[JSON]])+LEN("start_date_local")+4,10), "")</f>
        <v/>
      </c>
      <c r="E3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7" s="5" t="str">
        <f>IF(Table2[[#This Row],[moving_time]]&lt;&gt;"",FLOOR((Table2[[#This Row],[moving_time]]-(60*60*Table2[[#This Row],[Appoggio_ore]]))-(60*Table2[[#This Row],[Appoggio_ minuti]]),1),"")</f>
        <v/>
      </c>
      <c r="I357" s="5" t="str">
        <f>IF(Table2[[#This Row],[moving_time]]&lt;&gt;"",FLOOR((Table2[[#This Row],[moving_time]]-(60*60*Table2[[#This Row],[Appoggio_ore]]))/60,1),"")</f>
        <v/>
      </c>
      <c r="J357" s="5" t="str">
        <f>IF(Table2[[#This Row],[moving_time]]&lt;&gt;"",FLOOR(Table2[[#This Row],[moving_time]]/(60*60),1),"")</f>
        <v/>
      </c>
      <c r="K3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7" t="str">
        <f>IF(AND(Table2[[#This Row],[Appoggio]]&lt;&gt;"",C367&lt;&gt;""),_xlfn.CONCAT("date",C367,"moving_time",C358,"distance",Table2[[#This Row],[Appoggio]],"elevation",C360,"type",C361),"")</f>
        <v/>
      </c>
      <c r="M357" t="str">
        <f>IF(Table2[[#This Row],[date_to_pivot]]&lt;&gt;"",C361,"")</f>
        <v/>
      </c>
      <c r="N357" t="str">
        <f>IF(Table2[[#This Row],[date_to_pivot]]&lt;&gt;"",Table2[[#This Row],[Appoggio]],"")</f>
        <v/>
      </c>
      <c r="O357" t="str">
        <f>IF(Table2[[#This Row],[date_to_pivot]]&lt;&gt;"",C360,"")</f>
        <v/>
      </c>
      <c r="P357" t="str">
        <f>IF(Table2[[#This Row],[date_to_pivot]]&lt;&gt;"",C358,"")</f>
        <v/>
      </c>
    </row>
    <row r="358" spans="2:16" x14ac:dyDescent="0.2">
      <c r="B358" t="s">
        <v>190</v>
      </c>
      <c r="C358" t="str" cm="1">
        <f t="array" ref="C3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58" t="str">
        <f>IF(ISNUMBER(SEARCH("start_date_local",Table2[[#This Row],[JSON]])),MID(Table2[[#This Row],[JSON]],SEARCH("start_date_local",Table2[[#This Row],[JSON]])+LEN("start_date_local")+4,10), "")</f>
        <v/>
      </c>
      <c r="E3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8" s="5" t="str">
        <f>IF(Table2[[#This Row],[moving_time]]&lt;&gt;"",FLOOR((Table2[[#This Row],[moving_time]]-(60*60*Table2[[#This Row],[Appoggio_ore]]))-(60*Table2[[#This Row],[Appoggio_ minuti]]),1),"")</f>
        <v/>
      </c>
      <c r="I358" s="5" t="str">
        <f>IF(Table2[[#This Row],[moving_time]]&lt;&gt;"",FLOOR((Table2[[#This Row],[moving_time]]-(60*60*Table2[[#This Row],[Appoggio_ore]]))/60,1),"")</f>
        <v/>
      </c>
      <c r="J358" s="5" t="str">
        <f>IF(Table2[[#This Row],[moving_time]]&lt;&gt;"",FLOOR(Table2[[#This Row],[moving_time]]/(60*60),1),"")</f>
        <v/>
      </c>
      <c r="K3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8" t="str">
        <f>IF(AND(Table2[[#This Row],[Appoggio]]&lt;&gt;"",C368&lt;&gt;""),_xlfn.CONCAT("date",C368,"moving_time",C359,"distance",Table2[[#This Row],[Appoggio]],"elevation",C361,"type",C362),"")</f>
        <v/>
      </c>
      <c r="M358" t="str">
        <f>IF(Table2[[#This Row],[date_to_pivot]]&lt;&gt;"",C362,"")</f>
        <v/>
      </c>
      <c r="N358" t="str">
        <f>IF(Table2[[#This Row],[date_to_pivot]]&lt;&gt;"",Table2[[#This Row],[Appoggio]],"")</f>
        <v/>
      </c>
      <c r="O358" t="str">
        <f>IF(Table2[[#This Row],[date_to_pivot]]&lt;&gt;"",C361,"")</f>
        <v/>
      </c>
      <c r="P358" t="str">
        <f>IF(Table2[[#This Row],[date_to_pivot]]&lt;&gt;"",C359,"")</f>
        <v/>
      </c>
    </row>
    <row r="359" spans="2:16" x14ac:dyDescent="0.2">
      <c r="B359" t="s">
        <v>67</v>
      </c>
      <c r="C359" t="str" cm="1">
        <f t="array" ref="C3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59" t="str">
        <f>IF(ISNUMBER(SEARCH("start_date_local",Table2[[#This Row],[JSON]])),MID(Table2[[#This Row],[JSON]],SEARCH("start_date_local",Table2[[#This Row],[JSON]])+LEN("start_date_local")+4,10), "")</f>
        <v/>
      </c>
      <c r="E3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59" s="5" t="str">
        <f>IF(Table2[[#This Row],[moving_time]]&lt;&gt;"",FLOOR((Table2[[#This Row],[moving_time]]-(60*60*Table2[[#This Row],[Appoggio_ore]]))-(60*Table2[[#This Row],[Appoggio_ minuti]]),1),"")</f>
        <v/>
      </c>
      <c r="I359" s="5" t="str">
        <f>IF(Table2[[#This Row],[moving_time]]&lt;&gt;"",FLOOR((Table2[[#This Row],[moving_time]]-(60*60*Table2[[#This Row],[Appoggio_ore]]))/60,1),"")</f>
        <v/>
      </c>
      <c r="J359" s="5" t="str">
        <f>IF(Table2[[#This Row],[moving_time]]&lt;&gt;"",FLOOR(Table2[[#This Row],[moving_time]]/(60*60),1),"")</f>
        <v/>
      </c>
      <c r="K3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59" t="str">
        <f>IF(AND(Table2[[#This Row],[Appoggio]]&lt;&gt;"",C369&lt;&gt;""),_xlfn.CONCAT("date",C369,"moving_time",C360,"distance",Table2[[#This Row],[Appoggio]],"elevation",C362,"type",C363),"")</f>
        <v/>
      </c>
      <c r="M359" t="str">
        <f>IF(Table2[[#This Row],[date_to_pivot]]&lt;&gt;"",C363,"")</f>
        <v/>
      </c>
      <c r="N359" t="str">
        <f>IF(Table2[[#This Row],[date_to_pivot]]&lt;&gt;"",Table2[[#This Row],[Appoggio]],"")</f>
        <v/>
      </c>
      <c r="O359" t="str">
        <f>IF(Table2[[#This Row],[date_to_pivot]]&lt;&gt;"",C362,"")</f>
        <v/>
      </c>
      <c r="P359" t="str">
        <f>IF(Table2[[#This Row],[date_to_pivot]]&lt;&gt;"",C360,"")</f>
        <v/>
      </c>
    </row>
    <row r="360" spans="2:16" x14ac:dyDescent="0.2">
      <c r="B360" t="s">
        <v>1</v>
      </c>
      <c r="C360" t="str" cm="1">
        <f t="array" ref="C3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60" t="str">
        <f>IF(ISNUMBER(SEARCH("start_date_local",Table2[[#This Row],[JSON]])),MID(Table2[[#This Row],[JSON]],SEARCH("start_date_local",Table2[[#This Row],[JSON]])+LEN("start_date_local")+4,10), "")</f>
        <v/>
      </c>
      <c r="E3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0" s="5" t="str">
        <f>IF(Table2[[#This Row],[moving_time]]&lt;&gt;"",FLOOR((Table2[[#This Row],[moving_time]]-(60*60*Table2[[#This Row],[Appoggio_ore]]))-(60*Table2[[#This Row],[Appoggio_ minuti]]),1),"")</f>
        <v/>
      </c>
      <c r="I360" s="5" t="str">
        <f>IF(Table2[[#This Row],[moving_time]]&lt;&gt;"",FLOOR((Table2[[#This Row],[moving_time]]-(60*60*Table2[[#This Row],[Appoggio_ore]]))/60,1),"")</f>
        <v/>
      </c>
      <c r="J360" s="5" t="str">
        <f>IF(Table2[[#This Row],[moving_time]]&lt;&gt;"",FLOOR(Table2[[#This Row],[moving_time]]/(60*60),1),"")</f>
        <v/>
      </c>
      <c r="K3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0" t="str">
        <f>IF(AND(Table2[[#This Row],[Appoggio]]&lt;&gt;"",C370&lt;&gt;""),_xlfn.CONCAT("date",C370,"moving_time",C361,"distance",Table2[[#This Row],[Appoggio]],"elevation",C363,"type",C364),"")</f>
        <v/>
      </c>
      <c r="M360" t="str">
        <f>IF(Table2[[#This Row],[date_to_pivot]]&lt;&gt;"",C364,"")</f>
        <v/>
      </c>
      <c r="N360" t="str">
        <f>IF(Table2[[#This Row],[date_to_pivot]]&lt;&gt;"",Table2[[#This Row],[Appoggio]],"")</f>
        <v/>
      </c>
      <c r="O360" t="str">
        <f>IF(Table2[[#This Row],[date_to_pivot]]&lt;&gt;"",C363,"")</f>
        <v/>
      </c>
      <c r="P360" t="str">
        <f>IF(Table2[[#This Row],[date_to_pivot]]&lt;&gt;"",C361,"")</f>
        <v/>
      </c>
    </row>
    <row r="361" spans="2:16" x14ac:dyDescent="0.2">
      <c r="B361" t="s">
        <v>2</v>
      </c>
      <c r="C361" t="str" cm="1">
        <f t="array" ref="C3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61" t="str">
        <f>IF(ISNUMBER(SEARCH("start_date_local",Table2[[#This Row],[JSON]])),MID(Table2[[#This Row],[JSON]],SEARCH("start_date_local",Table2[[#This Row],[JSON]])+LEN("start_date_local")+4,10), "")</f>
        <v/>
      </c>
      <c r="E3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1" s="5" t="str">
        <f>IF(Table2[[#This Row],[moving_time]]&lt;&gt;"",FLOOR((Table2[[#This Row],[moving_time]]-(60*60*Table2[[#This Row],[Appoggio_ore]]))-(60*Table2[[#This Row],[Appoggio_ minuti]]),1),"")</f>
        <v/>
      </c>
      <c r="I361" s="5" t="str">
        <f>IF(Table2[[#This Row],[moving_time]]&lt;&gt;"",FLOOR((Table2[[#This Row],[moving_time]]-(60*60*Table2[[#This Row],[Appoggio_ore]]))/60,1),"")</f>
        <v/>
      </c>
      <c r="J361" s="5" t="str">
        <f>IF(Table2[[#This Row],[moving_time]]&lt;&gt;"",FLOOR(Table2[[#This Row],[moving_time]]/(60*60),1),"")</f>
        <v/>
      </c>
      <c r="K3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1" t="str">
        <f>IF(AND(Table2[[#This Row],[Appoggio]]&lt;&gt;"",C371&lt;&gt;""),_xlfn.CONCAT("date",C371,"moving_time",C362,"distance",Table2[[#This Row],[Appoggio]],"elevation",C364,"type",C365),"")</f>
        <v/>
      </c>
      <c r="M361" t="str">
        <f>IF(Table2[[#This Row],[date_to_pivot]]&lt;&gt;"",C365,"")</f>
        <v/>
      </c>
      <c r="N361" t="str">
        <f>IF(Table2[[#This Row],[date_to_pivot]]&lt;&gt;"",Table2[[#This Row],[Appoggio]],"")</f>
        <v/>
      </c>
      <c r="O361" t="str">
        <f>IF(Table2[[#This Row],[date_to_pivot]]&lt;&gt;"",C364,"")</f>
        <v/>
      </c>
      <c r="P361" t="str">
        <f>IF(Table2[[#This Row],[date_to_pivot]]&lt;&gt;"",C362,"")</f>
        <v/>
      </c>
    </row>
    <row r="362" spans="2:16" x14ac:dyDescent="0.2">
      <c r="B362" t="s">
        <v>3</v>
      </c>
      <c r="C362" t="str" cm="1">
        <f t="array" ref="C3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62" t="str">
        <f>IF(ISNUMBER(SEARCH("start_date_local",Table2[[#This Row],[JSON]])),MID(Table2[[#This Row],[JSON]],SEARCH("start_date_local",Table2[[#This Row],[JSON]])+LEN("start_date_local")+4,10), "")</f>
        <v/>
      </c>
      <c r="E3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2" s="5" t="str">
        <f>IF(Table2[[#This Row],[moving_time]]&lt;&gt;"",FLOOR((Table2[[#This Row],[moving_time]]-(60*60*Table2[[#This Row],[Appoggio_ore]]))-(60*Table2[[#This Row],[Appoggio_ minuti]]),1),"")</f>
        <v/>
      </c>
      <c r="I362" s="5" t="str">
        <f>IF(Table2[[#This Row],[moving_time]]&lt;&gt;"",FLOOR((Table2[[#This Row],[moving_time]]-(60*60*Table2[[#This Row],[Appoggio_ore]]))/60,1),"")</f>
        <v/>
      </c>
      <c r="J362" s="5" t="str">
        <f>IF(Table2[[#This Row],[moving_time]]&lt;&gt;"",FLOOR(Table2[[#This Row],[moving_time]]/(60*60),1),"")</f>
        <v/>
      </c>
      <c r="K3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2" t="str">
        <f>IF(AND(Table2[[#This Row],[Appoggio]]&lt;&gt;"",C372&lt;&gt;""),_xlfn.CONCAT("date",C372,"moving_time",C363,"distance",Table2[[#This Row],[Appoggio]],"elevation",C365,"type",C366),"")</f>
        <v/>
      </c>
      <c r="M362" t="str">
        <f>IF(Table2[[#This Row],[date_to_pivot]]&lt;&gt;"",C366,"")</f>
        <v/>
      </c>
      <c r="N362" t="str">
        <f>IF(Table2[[#This Row],[date_to_pivot]]&lt;&gt;"",Table2[[#This Row],[Appoggio]],"")</f>
        <v/>
      </c>
      <c r="O362" t="str">
        <f>IF(Table2[[#This Row],[date_to_pivot]]&lt;&gt;"",C365,"")</f>
        <v/>
      </c>
      <c r="P362" t="str">
        <f>IF(Table2[[#This Row],[date_to_pivot]]&lt;&gt;"",C363,"")</f>
        <v/>
      </c>
    </row>
    <row r="363" spans="2:16" x14ac:dyDescent="0.2">
      <c r="B363" t="s">
        <v>4</v>
      </c>
      <c r="C363" t="str" cm="1">
        <f t="array" ref="C3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63" t="str">
        <f>IF(ISNUMBER(SEARCH("start_date_local",Table2[[#This Row],[JSON]])),MID(Table2[[#This Row],[JSON]],SEARCH("start_date_local",Table2[[#This Row],[JSON]])+LEN("start_date_local")+4,10), "")</f>
        <v/>
      </c>
      <c r="E3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3" s="5" t="str">
        <f>IF(Table2[[#This Row],[moving_time]]&lt;&gt;"",FLOOR((Table2[[#This Row],[moving_time]]-(60*60*Table2[[#This Row],[Appoggio_ore]]))-(60*Table2[[#This Row],[Appoggio_ minuti]]),1),"")</f>
        <v/>
      </c>
      <c r="I363" s="5" t="str">
        <f>IF(Table2[[#This Row],[moving_time]]&lt;&gt;"",FLOOR((Table2[[#This Row],[moving_time]]-(60*60*Table2[[#This Row],[Appoggio_ore]]))/60,1),"")</f>
        <v/>
      </c>
      <c r="J363" s="5" t="str">
        <f>IF(Table2[[#This Row],[moving_time]]&lt;&gt;"",FLOOR(Table2[[#This Row],[moving_time]]/(60*60),1),"")</f>
        <v/>
      </c>
      <c r="K3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3" t="str">
        <f>IF(AND(Table2[[#This Row],[Appoggio]]&lt;&gt;"",C373&lt;&gt;""),_xlfn.CONCAT("date",C373,"moving_time",C364,"distance",Table2[[#This Row],[Appoggio]],"elevation",C366,"type",C367),"")</f>
        <v/>
      </c>
      <c r="M363" t="str">
        <f>IF(Table2[[#This Row],[date_to_pivot]]&lt;&gt;"",C367,"")</f>
        <v/>
      </c>
      <c r="N363" t="str">
        <f>IF(Table2[[#This Row],[date_to_pivot]]&lt;&gt;"",Table2[[#This Row],[Appoggio]],"")</f>
        <v/>
      </c>
      <c r="O363" t="str">
        <f>IF(Table2[[#This Row],[date_to_pivot]]&lt;&gt;"",C366,"")</f>
        <v/>
      </c>
      <c r="P363" t="str">
        <f>IF(Table2[[#This Row],[date_to_pivot]]&lt;&gt;"",C364,"")</f>
        <v/>
      </c>
    </row>
    <row r="364" spans="2:16" x14ac:dyDescent="0.2">
      <c r="B364" t="s">
        <v>5</v>
      </c>
      <c r="C364" t="str" cm="1">
        <f t="array" ref="C3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64" t="str">
        <f>IF(ISNUMBER(SEARCH("start_date_local",Table2[[#This Row],[JSON]])),MID(Table2[[#This Row],[JSON]],SEARCH("start_date_local",Table2[[#This Row],[JSON]])+LEN("start_date_local")+4,10), "")</f>
        <v/>
      </c>
      <c r="E3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4" s="5" t="str">
        <f>IF(Table2[[#This Row],[moving_time]]&lt;&gt;"",FLOOR((Table2[[#This Row],[moving_time]]-(60*60*Table2[[#This Row],[Appoggio_ore]]))-(60*Table2[[#This Row],[Appoggio_ minuti]]),1),"")</f>
        <v/>
      </c>
      <c r="I364" s="5" t="str">
        <f>IF(Table2[[#This Row],[moving_time]]&lt;&gt;"",FLOOR((Table2[[#This Row],[moving_time]]-(60*60*Table2[[#This Row],[Appoggio_ore]]))/60,1),"")</f>
        <v/>
      </c>
      <c r="J364" s="5" t="str">
        <f>IF(Table2[[#This Row],[moving_time]]&lt;&gt;"",FLOOR(Table2[[#This Row],[moving_time]]/(60*60),1),"")</f>
        <v/>
      </c>
      <c r="K3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4" t="str">
        <f>IF(AND(Table2[[#This Row],[Appoggio]]&lt;&gt;"",C374&lt;&gt;""),_xlfn.CONCAT("date",C374,"moving_time",C365,"distance",Table2[[#This Row],[Appoggio]],"elevation",C367,"type",C368),"")</f>
        <v/>
      </c>
      <c r="M364" t="str">
        <f>IF(Table2[[#This Row],[date_to_pivot]]&lt;&gt;"",C368,"")</f>
        <v/>
      </c>
      <c r="N364" t="str">
        <f>IF(Table2[[#This Row],[date_to_pivot]]&lt;&gt;"",Table2[[#This Row],[Appoggio]],"")</f>
        <v/>
      </c>
      <c r="O364" t="str">
        <f>IF(Table2[[#This Row],[date_to_pivot]]&lt;&gt;"",C367,"")</f>
        <v/>
      </c>
      <c r="P364" t="str">
        <f>IF(Table2[[#This Row],[date_to_pivot]]&lt;&gt;"",C365,"")</f>
        <v/>
      </c>
    </row>
    <row r="365" spans="2:16" x14ac:dyDescent="0.2">
      <c r="B365" t="s">
        <v>6</v>
      </c>
      <c r="C365" t="str" cm="1">
        <f t="array" ref="C3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65" t="str">
        <f>IF(ISNUMBER(SEARCH("start_date_local",Table2[[#This Row],[JSON]])),MID(Table2[[#This Row],[JSON]],SEARCH("start_date_local",Table2[[#This Row],[JSON]])+LEN("start_date_local")+4,10), "")</f>
        <v/>
      </c>
      <c r="E3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5" s="5" t="str">
        <f>IF(Table2[[#This Row],[moving_time]]&lt;&gt;"",FLOOR((Table2[[#This Row],[moving_time]]-(60*60*Table2[[#This Row],[Appoggio_ore]]))-(60*Table2[[#This Row],[Appoggio_ minuti]]),1),"")</f>
        <v/>
      </c>
      <c r="I365" s="5" t="str">
        <f>IF(Table2[[#This Row],[moving_time]]&lt;&gt;"",FLOOR((Table2[[#This Row],[moving_time]]-(60*60*Table2[[#This Row],[Appoggio_ore]]))/60,1),"")</f>
        <v/>
      </c>
      <c r="J365" s="5" t="str">
        <f>IF(Table2[[#This Row],[moving_time]]&lt;&gt;"",FLOOR(Table2[[#This Row],[moving_time]]/(60*60),1),"")</f>
        <v/>
      </c>
      <c r="K3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5" t="str">
        <f>IF(AND(Table2[[#This Row],[Appoggio]]&lt;&gt;"",C375&lt;&gt;""),_xlfn.CONCAT("date",C375,"moving_time",C366,"distance",Table2[[#This Row],[Appoggio]],"elevation",C368,"type",C369),"")</f>
        <v/>
      </c>
      <c r="M365" t="str">
        <f>IF(Table2[[#This Row],[date_to_pivot]]&lt;&gt;"",C369,"")</f>
        <v/>
      </c>
      <c r="N365" t="str">
        <f>IF(Table2[[#This Row],[date_to_pivot]]&lt;&gt;"",Table2[[#This Row],[Appoggio]],"")</f>
        <v/>
      </c>
      <c r="O365" t="str">
        <f>IF(Table2[[#This Row],[date_to_pivot]]&lt;&gt;"",C368,"")</f>
        <v/>
      </c>
      <c r="P365" t="str">
        <f>IF(Table2[[#This Row],[date_to_pivot]]&lt;&gt;"",C366,"")</f>
        <v/>
      </c>
    </row>
    <row r="366" spans="2:16" x14ac:dyDescent="0.2">
      <c r="B366" t="s">
        <v>191</v>
      </c>
      <c r="C366" t="str" cm="1">
        <f t="array" ref="C3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66" t="str">
        <f>IF(ISNUMBER(SEARCH("start_date_local",Table2[[#This Row],[JSON]])),MID(Table2[[#This Row],[JSON]],SEARCH("start_date_local",Table2[[#This Row],[JSON]])+LEN("start_date_local")+4,10), "")</f>
        <v/>
      </c>
      <c r="E3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6" s="5" t="str">
        <f>IF(Table2[[#This Row],[moving_time]]&lt;&gt;"",FLOOR((Table2[[#This Row],[moving_time]]-(60*60*Table2[[#This Row],[Appoggio_ore]]))-(60*Table2[[#This Row],[Appoggio_ minuti]]),1),"")</f>
        <v/>
      </c>
      <c r="I366" s="5" t="str">
        <f>IF(Table2[[#This Row],[moving_time]]&lt;&gt;"",FLOOR((Table2[[#This Row],[moving_time]]-(60*60*Table2[[#This Row],[Appoggio_ore]]))/60,1),"")</f>
        <v/>
      </c>
      <c r="J366" s="5" t="str">
        <f>IF(Table2[[#This Row],[moving_time]]&lt;&gt;"",FLOOR(Table2[[#This Row],[moving_time]]/(60*60),1),"")</f>
        <v/>
      </c>
      <c r="K3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6" t="str">
        <f>IF(AND(Table2[[#This Row],[Appoggio]]&lt;&gt;"",C376&lt;&gt;""),_xlfn.CONCAT("date",C376,"moving_time",C367,"distance",Table2[[#This Row],[Appoggio]],"elevation",C369,"type",C370),"")</f>
        <v/>
      </c>
      <c r="M366" t="str">
        <f>IF(Table2[[#This Row],[date_to_pivot]]&lt;&gt;"",C370,"")</f>
        <v/>
      </c>
      <c r="N366" t="str">
        <f>IF(Table2[[#This Row],[date_to_pivot]]&lt;&gt;"",Table2[[#This Row],[Appoggio]],"")</f>
        <v/>
      </c>
      <c r="O366" t="str">
        <f>IF(Table2[[#This Row],[date_to_pivot]]&lt;&gt;"",C369,"")</f>
        <v/>
      </c>
      <c r="P366" t="str">
        <f>IF(Table2[[#This Row],[date_to_pivot]]&lt;&gt;"",C367,"")</f>
        <v/>
      </c>
    </row>
    <row r="367" spans="2:16" x14ac:dyDescent="0.2">
      <c r="B367" t="s">
        <v>192</v>
      </c>
      <c r="C367" t="str" cm="1">
        <f t="array" ref="C3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30301.0</v>
      </c>
      <c r="D367" t="str">
        <f>IF(ISNUMBER(SEARCH("start_date_local",Table2[[#This Row],[JSON]])),MID(Table2[[#This Row],[JSON]],SEARCH("start_date_local",Table2[[#This Row],[JSON]])+LEN("start_date_local")+4,10), "")</f>
        <v/>
      </c>
      <c r="E3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30301.0</v>
      </c>
      <c r="G3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7" s="5" t="str">
        <f>IF(Table2[[#This Row],[moving_time]]&lt;&gt;"",FLOOR((Table2[[#This Row],[moving_time]]-(60*60*Table2[[#This Row],[Appoggio_ore]]))-(60*Table2[[#This Row],[Appoggio_ minuti]]),1),"")</f>
        <v/>
      </c>
      <c r="I367" s="5" t="str">
        <f>IF(Table2[[#This Row],[moving_time]]&lt;&gt;"",FLOOR((Table2[[#This Row],[moving_time]]-(60*60*Table2[[#This Row],[Appoggio_ore]]))/60,1),"")</f>
        <v/>
      </c>
      <c r="J367" s="5" t="str">
        <f>IF(Table2[[#This Row],[moving_time]]&lt;&gt;"",FLOOR(Table2[[#This Row],[moving_time]]/(60*60),1),"")</f>
        <v/>
      </c>
      <c r="K3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7" t="str">
        <f>IF(AND(Table2[[#This Row],[Appoggio]]&lt;&gt;"",C377&lt;&gt;""),_xlfn.CONCAT("date",C377,"moving_time",C368,"distance",Table2[[#This Row],[Appoggio]],"elevation",C370,"type",C371),"")</f>
        <v>date2020-06-12moving_time01:40:25distance30301.0elevation651.0typeRide</v>
      </c>
      <c r="M367" t="str">
        <f>IF(Table2[[#This Row],[date_to_pivot]]&lt;&gt;"",C371,"")</f>
        <v>Ride</v>
      </c>
      <c r="N367" t="str">
        <f>IF(Table2[[#This Row],[date_to_pivot]]&lt;&gt;"",Table2[[#This Row],[Appoggio]],"")</f>
        <v>30301.0</v>
      </c>
      <c r="O367" t="str">
        <f>IF(Table2[[#This Row],[date_to_pivot]]&lt;&gt;"",C370,"")</f>
        <v>651.0</v>
      </c>
      <c r="P367" t="str">
        <f>IF(Table2[[#This Row],[date_to_pivot]]&lt;&gt;"",C368,"")</f>
        <v>01:40:25</v>
      </c>
    </row>
    <row r="368" spans="2:16" x14ac:dyDescent="0.2">
      <c r="B368" t="s">
        <v>193</v>
      </c>
      <c r="C368" t="str" cm="1">
        <f t="array" ref="C3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01:40:25</v>
      </c>
      <c r="D368" t="str">
        <f>IF(ISNUMBER(SEARCH("start_date_local",Table2[[#This Row],[JSON]])),MID(Table2[[#This Row],[JSON]],SEARCH("start_date_local",Table2[[#This Row],[JSON]])+LEN("start_date_local")+4,10), "")</f>
        <v/>
      </c>
      <c r="E3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6025</v>
      </c>
      <c r="H368" s="5">
        <f>IF(Table2[[#This Row],[moving_time]]&lt;&gt;"",FLOOR((Table2[[#This Row],[moving_time]]-(60*60*Table2[[#This Row],[Appoggio_ore]]))-(60*Table2[[#This Row],[Appoggio_ minuti]]),1),"")</f>
        <v>25</v>
      </c>
      <c r="I368" s="5">
        <f>IF(Table2[[#This Row],[moving_time]]&lt;&gt;"",FLOOR((Table2[[#This Row],[moving_time]]-(60*60*Table2[[#This Row],[Appoggio_ore]]))/60,1),"")</f>
        <v>40</v>
      </c>
      <c r="J368" s="5">
        <f>IF(Table2[[#This Row],[moving_time]]&lt;&gt;"",FLOOR(Table2[[#This Row],[moving_time]]/(60*60),1),"")</f>
        <v>1</v>
      </c>
      <c r="K3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8" t="str">
        <f>IF(AND(Table2[[#This Row],[Appoggio]]&lt;&gt;"",C378&lt;&gt;""),_xlfn.CONCAT("date",C378,"moving_time",C369,"distance",Table2[[#This Row],[Appoggio]],"elevation",C371,"type",C372),"")</f>
        <v/>
      </c>
      <c r="M368" t="str">
        <f>IF(Table2[[#This Row],[date_to_pivot]]&lt;&gt;"",C372,"")</f>
        <v/>
      </c>
      <c r="N368" t="str">
        <f>IF(Table2[[#This Row],[date_to_pivot]]&lt;&gt;"",Table2[[#This Row],[Appoggio]],"")</f>
        <v/>
      </c>
      <c r="O368" t="str">
        <f>IF(Table2[[#This Row],[date_to_pivot]]&lt;&gt;"",C371,"")</f>
        <v/>
      </c>
      <c r="P368" t="str">
        <f>IF(Table2[[#This Row],[date_to_pivot]]&lt;&gt;"",C369,"")</f>
        <v/>
      </c>
    </row>
    <row r="369" spans="2:16" x14ac:dyDescent="0.2">
      <c r="B369" t="s">
        <v>194</v>
      </c>
      <c r="C369" t="str" cm="1">
        <f t="array" ref="C3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69" t="str">
        <f>IF(ISNUMBER(SEARCH("start_date_local",Table2[[#This Row],[JSON]])),MID(Table2[[#This Row],[JSON]],SEARCH("start_date_local",Table2[[#This Row],[JSON]])+LEN("start_date_local")+4,10), "")</f>
        <v/>
      </c>
      <c r="E3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69" s="5" t="str">
        <f>IF(Table2[[#This Row],[moving_time]]&lt;&gt;"",FLOOR((Table2[[#This Row],[moving_time]]-(60*60*Table2[[#This Row],[Appoggio_ore]]))-(60*Table2[[#This Row],[Appoggio_ minuti]]),1),"")</f>
        <v/>
      </c>
      <c r="I369" s="5" t="str">
        <f>IF(Table2[[#This Row],[moving_time]]&lt;&gt;"",FLOOR((Table2[[#This Row],[moving_time]]-(60*60*Table2[[#This Row],[Appoggio_ore]]))/60,1),"")</f>
        <v/>
      </c>
      <c r="J369" s="5" t="str">
        <f>IF(Table2[[#This Row],[moving_time]]&lt;&gt;"",FLOOR(Table2[[#This Row],[moving_time]]/(60*60),1),"")</f>
        <v/>
      </c>
      <c r="K3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69" t="str">
        <f>IF(AND(Table2[[#This Row],[Appoggio]]&lt;&gt;"",C379&lt;&gt;""),_xlfn.CONCAT("date",C379,"moving_time",C370,"distance",Table2[[#This Row],[Appoggio]],"elevation",C372,"type",C373),"")</f>
        <v/>
      </c>
      <c r="M369" t="str">
        <f>IF(Table2[[#This Row],[date_to_pivot]]&lt;&gt;"",C373,"")</f>
        <v/>
      </c>
      <c r="N369" t="str">
        <f>IF(Table2[[#This Row],[date_to_pivot]]&lt;&gt;"",Table2[[#This Row],[Appoggio]],"")</f>
        <v/>
      </c>
      <c r="O369" t="str">
        <f>IF(Table2[[#This Row],[date_to_pivot]]&lt;&gt;"",C372,"")</f>
        <v/>
      </c>
      <c r="P369" t="str">
        <f>IF(Table2[[#This Row],[date_to_pivot]]&lt;&gt;"",C370,"")</f>
        <v/>
      </c>
    </row>
    <row r="370" spans="2:16" x14ac:dyDescent="0.2">
      <c r="B370" t="s">
        <v>195</v>
      </c>
      <c r="C370" t="str" cm="1">
        <f t="array" ref="C3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651.0</v>
      </c>
      <c r="D370" t="str">
        <f>IF(ISNUMBER(SEARCH("start_date_local",Table2[[#This Row],[JSON]])),MID(Table2[[#This Row],[JSON]],SEARCH("start_date_local",Table2[[#This Row],[JSON]])+LEN("start_date_local")+4,10), "")</f>
        <v/>
      </c>
      <c r="E3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0" s="5" t="str">
        <f>IF(Table2[[#This Row],[moving_time]]&lt;&gt;"",FLOOR((Table2[[#This Row],[moving_time]]-(60*60*Table2[[#This Row],[Appoggio_ore]]))-(60*Table2[[#This Row],[Appoggio_ minuti]]),1),"")</f>
        <v/>
      </c>
      <c r="I370" s="5" t="str">
        <f>IF(Table2[[#This Row],[moving_time]]&lt;&gt;"",FLOOR((Table2[[#This Row],[moving_time]]-(60*60*Table2[[#This Row],[Appoggio_ore]]))/60,1),"")</f>
        <v/>
      </c>
      <c r="J370" s="5" t="str">
        <f>IF(Table2[[#This Row],[moving_time]]&lt;&gt;"",FLOOR(Table2[[#This Row],[moving_time]]/(60*60),1),"")</f>
        <v/>
      </c>
      <c r="K3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651.0</v>
      </c>
      <c r="L370" t="str">
        <f>IF(AND(Table2[[#This Row],[Appoggio]]&lt;&gt;"",C380&lt;&gt;""),_xlfn.CONCAT("date",C380,"moving_time",C371,"distance",Table2[[#This Row],[Appoggio]],"elevation",C373,"type",C374),"")</f>
        <v/>
      </c>
      <c r="M370" t="str">
        <f>IF(Table2[[#This Row],[date_to_pivot]]&lt;&gt;"",C374,"")</f>
        <v/>
      </c>
      <c r="N370" t="str">
        <f>IF(Table2[[#This Row],[date_to_pivot]]&lt;&gt;"",Table2[[#This Row],[Appoggio]],"")</f>
        <v/>
      </c>
      <c r="O370" t="str">
        <f>IF(Table2[[#This Row],[date_to_pivot]]&lt;&gt;"",C373,"")</f>
        <v/>
      </c>
      <c r="P370" t="str">
        <f>IF(Table2[[#This Row],[date_to_pivot]]&lt;&gt;"",C371,"")</f>
        <v/>
      </c>
    </row>
    <row r="371" spans="2:16" x14ac:dyDescent="0.2">
      <c r="B371" t="s">
        <v>12</v>
      </c>
      <c r="C371" t="str" cm="1">
        <f t="array" ref="C3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371" t="str">
        <f>IF(ISNUMBER(SEARCH("start_date_local",Table2[[#This Row],[JSON]])),MID(Table2[[#This Row],[JSON]],SEARCH("start_date_local",Table2[[#This Row],[JSON]])+LEN("start_date_local")+4,10), "")</f>
        <v/>
      </c>
      <c r="E3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3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1" s="5" t="str">
        <f>IF(Table2[[#This Row],[moving_time]]&lt;&gt;"",FLOOR((Table2[[#This Row],[moving_time]]-(60*60*Table2[[#This Row],[Appoggio_ore]]))-(60*Table2[[#This Row],[Appoggio_ minuti]]),1),"")</f>
        <v/>
      </c>
      <c r="I371" s="5" t="str">
        <f>IF(Table2[[#This Row],[moving_time]]&lt;&gt;"",FLOOR((Table2[[#This Row],[moving_time]]-(60*60*Table2[[#This Row],[Appoggio_ore]]))/60,1),"")</f>
        <v/>
      </c>
      <c r="J371" s="5" t="str">
        <f>IF(Table2[[#This Row],[moving_time]]&lt;&gt;"",FLOOR(Table2[[#This Row],[moving_time]]/(60*60),1),"")</f>
        <v/>
      </c>
      <c r="K3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1" t="str">
        <f>IF(AND(Table2[[#This Row],[Appoggio]]&lt;&gt;"",C381&lt;&gt;""),_xlfn.CONCAT("date",C381,"moving_time",C372,"distance",Table2[[#This Row],[Appoggio]],"elevation",C374,"type",C375),"")</f>
        <v/>
      </c>
      <c r="M371" t="str">
        <f>IF(Table2[[#This Row],[date_to_pivot]]&lt;&gt;"",C375,"")</f>
        <v/>
      </c>
      <c r="N371" t="str">
        <f>IF(Table2[[#This Row],[date_to_pivot]]&lt;&gt;"",Table2[[#This Row],[Appoggio]],"")</f>
        <v/>
      </c>
      <c r="O371" t="str">
        <f>IF(Table2[[#This Row],[date_to_pivot]]&lt;&gt;"",C374,"")</f>
        <v/>
      </c>
      <c r="P371" t="str">
        <f>IF(Table2[[#This Row],[date_to_pivot]]&lt;&gt;"",C372,"")</f>
        <v/>
      </c>
    </row>
    <row r="372" spans="2:16" x14ac:dyDescent="0.2">
      <c r="B372" t="s">
        <v>13</v>
      </c>
      <c r="C372" t="str" cm="1">
        <f t="array" ref="C3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72" t="str">
        <f>IF(ISNUMBER(SEARCH("start_date_local",Table2[[#This Row],[JSON]])),MID(Table2[[#This Row],[JSON]],SEARCH("start_date_local",Table2[[#This Row],[JSON]])+LEN("start_date_local")+4,10), "")</f>
        <v/>
      </c>
      <c r="E3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2" s="5" t="str">
        <f>IF(Table2[[#This Row],[moving_time]]&lt;&gt;"",FLOOR((Table2[[#This Row],[moving_time]]-(60*60*Table2[[#This Row],[Appoggio_ore]]))-(60*Table2[[#This Row],[Appoggio_ minuti]]),1),"")</f>
        <v/>
      </c>
      <c r="I372" s="5" t="str">
        <f>IF(Table2[[#This Row],[moving_time]]&lt;&gt;"",FLOOR((Table2[[#This Row],[moving_time]]-(60*60*Table2[[#This Row],[Appoggio_ore]]))/60,1),"")</f>
        <v/>
      </c>
      <c r="J372" s="5" t="str">
        <f>IF(Table2[[#This Row],[moving_time]]&lt;&gt;"",FLOOR(Table2[[#This Row],[moving_time]]/(60*60),1),"")</f>
        <v/>
      </c>
      <c r="K3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2" t="str">
        <f>IF(AND(Table2[[#This Row],[Appoggio]]&lt;&gt;"",C382&lt;&gt;""),_xlfn.CONCAT("date",C382,"moving_time",C373,"distance",Table2[[#This Row],[Appoggio]],"elevation",C375,"type",C376),"")</f>
        <v/>
      </c>
      <c r="M372" t="str">
        <f>IF(Table2[[#This Row],[date_to_pivot]]&lt;&gt;"",C376,"")</f>
        <v/>
      </c>
      <c r="N372" t="str">
        <f>IF(Table2[[#This Row],[date_to_pivot]]&lt;&gt;"",Table2[[#This Row],[Appoggio]],"")</f>
        <v/>
      </c>
      <c r="O372" t="str">
        <f>IF(Table2[[#This Row],[date_to_pivot]]&lt;&gt;"",C375,"")</f>
        <v/>
      </c>
      <c r="P372" t="str">
        <f>IF(Table2[[#This Row],[date_to_pivot]]&lt;&gt;"",C373,"")</f>
        <v/>
      </c>
    </row>
    <row r="373" spans="2:16" x14ac:dyDescent="0.2">
      <c r="B373" t="s">
        <v>196</v>
      </c>
      <c r="C373" t="str" cm="1">
        <f t="array" ref="C3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73" t="str">
        <f>IF(ISNUMBER(SEARCH("start_date_local",Table2[[#This Row],[JSON]])),MID(Table2[[#This Row],[JSON]],SEARCH("start_date_local",Table2[[#This Row],[JSON]])+LEN("start_date_local")+4,10), "")</f>
        <v/>
      </c>
      <c r="E3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3" s="5" t="str">
        <f>IF(Table2[[#This Row],[moving_time]]&lt;&gt;"",FLOOR((Table2[[#This Row],[moving_time]]-(60*60*Table2[[#This Row],[Appoggio_ore]]))-(60*Table2[[#This Row],[Appoggio_ minuti]]),1),"")</f>
        <v/>
      </c>
      <c r="I373" s="5" t="str">
        <f>IF(Table2[[#This Row],[moving_time]]&lt;&gt;"",FLOOR((Table2[[#This Row],[moving_time]]-(60*60*Table2[[#This Row],[Appoggio_ore]]))/60,1),"")</f>
        <v/>
      </c>
      <c r="J373" s="5" t="str">
        <f>IF(Table2[[#This Row],[moving_time]]&lt;&gt;"",FLOOR(Table2[[#This Row],[moving_time]]/(60*60),1),"")</f>
        <v/>
      </c>
      <c r="K3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3" t="str">
        <f>IF(AND(Table2[[#This Row],[Appoggio]]&lt;&gt;"",C383&lt;&gt;""),_xlfn.CONCAT("date",C383,"moving_time",C374,"distance",Table2[[#This Row],[Appoggio]],"elevation",C376,"type",C377),"")</f>
        <v/>
      </c>
      <c r="M373" t="str">
        <f>IF(Table2[[#This Row],[date_to_pivot]]&lt;&gt;"",C377,"")</f>
        <v/>
      </c>
      <c r="N373" t="str">
        <f>IF(Table2[[#This Row],[date_to_pivot]]&lt;&gt;"",Table2[[#This Row],[Appoggio]],"")</f>
        <v/>
      </c>
      <c r="O373" t="str">
        <f>IF(Table2[[#This Row],[date_to_pivot]]&lt;&gt;"",C376,"")</f>
        <v/>
      </c>
      <c r="P373" t="str">
        <f>IF(Table2[[#This Row],[date_to_pivot]]&lt;&gt;"",C374,"")</f>
        <v/>
      </c>
    </row>
    <row r="374" spans="2:16" x14ac:dyDescent="0.2">
      <c r="B374" t="s">
        <v>197</v>
      </c>
      <c r="C374" t="str" cm="1">
        <f t="array" ref="C3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74" t="str">
        <f>IF(ISNUMBER(SEARCH("start_date_local",Table2[[#This Row],[JSON]])),MID(Table2[[#This Row],[JSON]],SEARCH("start_date_local",Table2[[#This Row],[JSON]])+LEN("start_date_local")+4,10), "")</f>
        <v/>
      </c>
      <c r="E3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4" s="5" t="str">
        <f>IF(Table2[[#This Row],[moving_time]]&lt;&gt;"",FLOOR((Table2[[#This Row],[moving_time]]-(60*60*Table2[[#This Row],[Appoggio_ore]]))-(60*Table2[[#This Row],[Appoggio_ minuti]]),1),"")</f>
        <v/>
      </c>
      <c r="I374" s="5" t="str">
        <f>IF(Table2[[#This Row],[moving_time]]&lt;&gt;"",FLOOR((Table2[[#This Row],[moving_time]]-(60*60*Table2[[#This Row],[Appoggio_ore]]))/60,1),"")</f>
        <v/>
      </c>
      <c r="J374" s="5" t="str">
        <f>IF(Table2[[#This Row],[moving_time]]&lt;&gt;"",FLOOR(Table2[[#This Row],[moving_time]]/(60*60),1),"")</f>
        <v/>
      </c>
      <c r="K3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4" t="str">
        <f>IF(AND(Table2[[#This Row],[Appoggio]]&lt;&gt;"",C384&lt;&gt;""),_xlfn.CONCAT("date",C384,"moving_time",C375,"distance",Table2[[#This Row],[Appoggio]],"elevation",C377,"type",C378),"")</f>
        <v/>
      </c>
      <c r="M374" t="str">
        <f>IF(Table2[[#This Row],[date_to_pivot]]&lt;&gt;"",C378,"")</f>
        <v/>
      </c>
      <c r="N374" t="str">
        <f>IF(Table2[[#This Row],[date_to_pivot]]&lt;&gt;"",Table2[[#This Row],[Appoggio]],"")</f>
        <v/>
      </c>
      <c r="O374" t="str">
        <f>IF(Table2[[#This Row],[date_to_pivot]]&lt;&gt;"",C377,"")</f>
        <v/>
      </c>
      <c r="P374" t="str">
        <f>IF(Table2[[#This Row],[date_to_pivot]]&lt;&gt;"",C375,"")</f>
        <v/>
      </c>
    </row>
    <row r="375" spans="2:16" x14ac:dyDescent="0.2">
      <c r="B375" t="s">
        <v>198</v>
      </c>
      <c r="C375" t="str" cm="1">
        <f t="array" ref="C3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75" t="str">
        <f>IF(ISNUMBER(SEARCH("start_date_local",Table2[[#This Row],[JSON]])),MID(Table2[[#This Row],[JSON]],SEARCH("start_date_local",Table2[[#This Row],[JSON]])+LEN("start_date_local")+4,10), "")</f>
        <v/>
      </c>
      <c r="E3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5" s="5" t="str">
        <f>IF(Table2[[#This Row],[moving_time]]&lt;&gt;"",FLOOR((Table2[[#This Row],[moving_time]]-(60*60*Table2[[#This Row],[Appoggio_ore]]))-(60*Table2[[#This Row],[Appoggio_ minuti]]),1),"")</f>
        <v/>
      </c>
      <c r="I375" s="5" t="str">
        <f>IF(Table2[[#This Row],[moving_time]]&lt;&gt;"",FLOOR((Table2[[#This Row],[moving_time]]-(60*60*Table2[[#This Row],[Appoggio_ore]]))/60,1),"")</f>
        <v/>
      </c>
      <c r="J375" s="5" t="str">
        <f>IF(Table2[[#This Row],[moving_time]]&lt;&gt;"",FLOOR(Table2[[#This Row],[moving_time]]/(60*60),1),"")</f>
        <v/>
      </c>
      <c r="K3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5" t="str">
        <f>IF(AND(Table2[[#This Row],[Appoggio]]&lt;&gt;"",C385&lt;&gt;""),_xlfn.CONCAT("date",C385,"moving_time",C376,"distance",Table2[[#This Row],[Appoggio]],"elevation",C378,"type",C379),"")</f>
        <v/>
      </c>
      <c r="M375" t="str">
        <f>IF(Table2[[#This Row],[date_to_pivot]]&lt;&gt;"",C379,"")</f>
        <v/>
      </c>
      <c r="N375" t="str">
        <f>IF(Table2[[#This Row],[date_to_pivot]]&lt;&gt;"",Table2[[#This Row],[Appoggio]],"")</f>
        <v/>
      </c>
      <c r="O375" t="str">
        <f>IF(Table2[[#This Row],[date_to_pivot]]&lt;&gt;"",C378,"")</f>
        <v/>
      </c>
      <c r="P375" t="str">
        <f>IF(Table2[[#This Row],[date_to_pivot]]&lt;&gt;"",C376,"")</f>
        <v/>
      </c>
    </row>
    <row r="376" spans="2:16" x14ac:dyDescent="0.2">
      <c r="B376" t="s">
        <v>199</v>
      </c>
      <c r="C376" t="str" cm="1">
        <f t="array" ref="C3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76" t="str">
        <f>IF(ISNUMBER(SEARCH("start_date_local",Table2[[#This Row],[JSON]])),MID(Table2[[#This Row],[JSON]],SEARCH("start_date_local",Table2[[#This Row],[JSON]])+LEN("start_date_local")+4,10), "")</f>
        <v/>
      </c>
      <c r="E3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6" s="5" t="str">
        <f>IF(Table2[[#This Row],[moving_time]]&lt;&gt;"",FLOOR((Table2[[#This Row],[moving_time]]-(60*60*Table2[[#This Row],[Appoggio_ore]]))-(60*Table2[[#This Row],[Appoggio_ minuti]]),1),"")</f>
        <v/>
      </c>
      <c r="I376" s="5" t="str">
        <f>IF(Table2[[#This Row],[moving_time]]&lt;&gt;"",FLOOR((Table2[[#This Row],[moving_time]]-(60*60*Table2[[#This Row],[Appoggio_ore]]))/60,1),"")</f>
        <v/>
      </c>
      <c r="J376" s="5" t="str">
        <f>IF(Table2[[#This Row],[moving_time]]&lt;&gt;"",FLOOR(Table2[[#This Row],[moving_time]]/(60*60),1),"")</f>
        <v/>
      </c>
      <c r="K3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6" t="str">
        <f>IF(AND(Table2[[#This Row],[Appoggio]]&lt;&gt;"",C386&lt;&gt;""),_xlfn.CONCAT("date",C386,"moving_time",C377,"distance",Table2[[#This Row],[Appoggio]],"elevation",C379,"type",C380),"")</f>
        <v/>
      </c>
      <c r="M376" t="str">
        <f>IF(Table2[[#This Row],[date_to_pivot]]&lt;&gt;"",C380,"")</f>
        <v/>
      </c>
      <c r="N376" t="str">
        <f>IF(Table2[[#This Row],[date_to_pivot]]&lt;&gt;"",Table2[[#This Row],[Appoggio]],"")</f>
        <v/>
      </c>
      <c r="O376" t="str">
        <f>IF(Table2[[#This Row],[date_to_pivot]]&lt;&gt;"",C379,"")</f>
        <v/>
      </c>
      <c r="P376" t="str">
        <f>IF(Table2[[#This Row],[date_to_pivot]]&lt;&gt;"",C377,"")</f>
        <v/>
      </c>
    </row>
    <row r="377" spans="2:16" x14ac:dyDescent="0.2">
      <c r="B377" t="s">
        <v>200</v>
      </c>
      <c r="C377" t="str" cm="1">
        <f t="array" ref="C3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2020-06-12</v>
      </c>
      <c r="D377" t="str">
        <f>IF(ISNUMBER(SEARCH("start_date_local",Table2[[#This Row],[JSON]])),MID(Table2[[#This Row],[JSON]],SEARCH("start_date_local",Table2[[#This Row],[JSON]])+LEN("start_date_local")+4,10), "")</f>
        <v>2020-06-12</v>
      </c>
      <c r="E3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7" s="5" t="str">
        <f>IF(Table2[[#This Row],[moving_time]]&lt;&gt;"",FLOOR((Table2[[#This Row],[moving_time]]-(60*60*Table2[[#This Row],[Appoggio_ore]]))-(60*Table2[[#This Row],[Appoggio_ minuti]]),1),"")</f>
        <v/>
      </c>
      <c r="I377" s="5" t="str">
        <f>IF(Table2[[#This Row],[moving_time]]&lt;&gt;"",FLOOR((Table2[[#This Row],[moving_time]]-(60*60*Table2[[#This Row],[Appoggio_ore]]))/60,1),"")</f>
        <v/>
      </c>
      <c r="J377" s="5" t="str">
        <f>IF(Table2[[#This Row],[moving_time]]&lt;&gt;"",FLOOR(Table2[[#This Row],[moving_time]]/(60*60),1),"")</f>
        <v/>
      </c>
      <c r="K3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7" t="str">
        <f>IF(AND(Table2[[#This Row],[Appoggio]]&lt;&gt;"",C387&lt;&gt;""),_xlfn.CONCAT("date",C387,"moving_time",C378,"distance",Table2[[#This Row],[Appoggio]],"elevation",C380,"type",C381),"")</f>
        <v/>
      </c>
      <c r="M377" t="str">
        <f>IF(Table2[[#This Row],[date_to_pivot]]&lt;&gt;"",C381,"")</f>
        <v/>
      </c>
      <c r="N377" t="str">
        <f>IF(Table2[[#This Row],[date_to_pivot]]&lt;&gt;"",Table2[[#This Row],[Appoggio]],"")</f>
        <v/>
      </c>
      <c r="O377" t="str">
        <f>IF(Table2[[#This Row],[date_to_pivot]]&lt;&gt;"",C380,"")</f>
        <v/>
      </c>
      <c r="P377" t="str">
        <f>IF(Table2[[#This Row],[date_to_pivot]]&lt;&gt;"",C378,"")</f>
        <v/>
      </c>
    </row>
    <row r="378" spans="2:16" x14ac:dyDescent="0.2">
      <c r="B378" t="s">
        <v>19</v>
      </c>
      <c r="C378" t="str" cm="1">
        <f t="array" ref="C3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78" t="str">
        <f>IF(ISNUMBER(SEARCH("start_date_local",Table2[[#This Row],[JSON]])),MID(Table2[[#This Row],[JSON]],SEARCH("start_date_local",Table2[[#This Row],[JSON]])+LEN("start_date_local")+4,10), "")</f>
        <v/>
      </c>
      <c r="E3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8" s="5" t="str">
        <f>IF(Table2[[#This Row],[moving_time]]&lt;&gt;"",FLOOR((Table2[[#This Row],[moving_time]]-(60*60*Table2[[#This Row],[Appoggio_ore]]))-(60*Table2[[#This Row],[Appoggio_ minuti]]),1),"")</f>
        <v/>
      </c>
      <c r="I378" s="5" t="str">
        <f>IF(Table2[[#This Row],[moving_time]]&lt;&gt;"",FLOOR((Table2[[#This Row],[moving_time]]-(60*60*Table2[[#This Row],[Appoggio_ore]]))/60,1),"")</f>
        <v/>
      </c>
      <c r="J378" s="5" t="str">
        <f>IF(Table2[[#This Row],[moving_time]]&lt;&gt;"",FLOOR(Table2[[#This Row],[moving_time]]/(60*60),1),"")</f>
        <v/>
      </c>
      <c r="K3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8" t="str">
        <f>IF(AND(Table2[[#This Row],[Appoggio]]&lt;&gt;"",C388&lt;&gt;""),_xlfn.CONCAT("date",C388,"moving_time",C379,"distance",Table2[[#This Row],[Appoggio]],"elevation",C381,"type",C382),"")</f>
        <v/>
      </c>
      <c r="M378" t="str">
        <f>IF(Table2[[#This Row],[date_to_pivot]]&lt;&gt;"",C382,"")</f>
        <v/>
      </c>
      <c r="N378" t="str">
        <f>IF(Table2[[#This Row],[date_to_pivot]]&lt;&gt;"",Table2[[#This Row],[Appoggio]],"")</f>
        <v/>
      </c>
      <c r="O378" t="str">
        <f>IF(Table2[[#This Row],[date_to_pivot]]&lt;&gt;"",C381,"")</f>
        <v/>
      </c>
      <c r="P378" t="str">
        <f>IF(Table2[[#This Row],[date_to_pivot]]&lt;&gt;"",C379,"")</f>
        <v/>
      </c>
    </row>
    <row r="379" spans="2:16" x14ac:dyDescent="0.2">
      <c r="B379" t="s">
        <v>20</v>
      </c>
      <c r="C379" t="str" cm="1">
        <f t="array" ref="C3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79" t="str">
        <f>IF(ISNUMBER(SEARCH("start_date_local",Table2[[#This Row],[JSON]])),MID(Table2[[#This Row],[JSON]],SEARCH("start_date_local",Table2[[#This Row],[JSON]])+LEN("start_date_local")+4,10), "")</f>
        <v/>
      </c>
      <c r="E3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79" s="5" t="str">
        <f>IF(Table2[[#This Row],[moving_time]]&lt;&gt;"",FLOOR((Table2[[#This Row],[moving_time]]-(60*60*Table2[[#This Row],[Appoggio_ore]]))-(60*Table2[[#This Row],[Appoggio_ minuti]]),1),"")</f>
        <v/>
      </c>
      <c r="I379" s="5" t="str">
        <f>IF(Table2[[#This Row],[moving_time]]&lt;&gt;"",FLOOR((Table2[[#This Row],[moving_time]]-(60*60*Table2[[#This Row],[Appoggio_ore]]))/60,1),"")</f>
        <v/>
      </c>
      <c r="J379" s="5" t="str">
        <f>IF(Table2[[#This Row],[moving_time]]&lt;&gt;"",FLOOR(Table2[[#This Row],[moving_time]]/(60*60),1),"")</f>
        <v/>
      </c>
      <c r="K3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79" t="str">
        <f>IF(AND(Table2[[#This Row],[Appoggio]]&lt;&gt;"",C389&lt;&gt;""),_xlfn.CONCAT("date",C389,"moving_time",C380,"distance",Table2[[#This Row],[Appoggio]],"elevation",C382,"type",C383),"")</f>
        <v/>
      </c>
      <c r="M379" t="str">
        <f>IF(Table2[[#This Row],[date_to_pivot]]&lt;&gt;"",C383,"")</f>
        <v/>
      </c>
      <c r="N379" t="str">
        <f>IF(Table2[[#This Row],[date_to_pivot]]&lt;&gt;"",Table2[[#This Row],[Appoggio]],"")</f>
        <v/>
      </c>
      <c r="O379" t="str">
        <f>IF(Table2[[#This Row],[date_to_pivot]]&lt;&gt;"",C382,"")</f>
        <v/>
      </c>
      <c r="P379" t="str">
        <f>IF(Table2[[#This Row],[date_to_pivot]]&lt;&gt;"",C380,"")</f>
        <v/>
      </c>
    </row>
    <row r="380" spans="2:16" x14ac:dyDescent="0.2">
      <c r="B380" t="s">
        <v>21</v>
      </c>
      <c r="C380" t="str" cm="1">
        <f t="array" ref="C3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80" t="str">
        <f>IF(ISNUMBER(SEARCH("start_date_local",Table2[[#This Row],[JSON]])),MID(Table2[[#This Row],[JSON]],SEARCH("start_date_local",Table2[[#This Row],[JSON]])+LEN("start_date_local")+4,10), "")</f>
        <v/>
      </c>
      <c r="E3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0" s="5" t="str">
        <f>IF(Table2[[#This Row],[moving_time]]&lt;&gt;"",FLOOR((Table2[[#This Row],[moving_time]]-(60*60*Table2[[#This Row],[Appoggio_ore]]))-(60*Table2[[#This Row],[Appoggio_ minuti]]),1),"")</f>
        <v/>
      </c>
      <c r="I380" s="5" t="str">
        <f>IF(Table2[[#This Row],[moving_time]]&lt;&gt;"",FLOOR((Table2[[#This Row],[moving_time]]-(60*60*Table2[[#This Row],[Appoggio_ore]]))/60,1),"")</f>
        <v/>
      </c>
      <c r="J380" s="5" t="str">
        <f>IF(Table2[[#This Row],[moving_time]]&lt;&gt;"",FLOOR(Table2[[#This Row],[moving_time]]/(60*60),1),"")</f>
        <v/>
      </c>
      <c r="K3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0" t="str">
        <f>IF(AND(Table2[[#This Row],[Appoggio]]&lt;&gt;"",C390&lt;&gt;""),_xlfn.CONCAT("date",C390,"moving_time",C381,"distance",Table2[[#This Row],[Appoggio]],"elevation",C383,"type",C384),"")</f>
        <v/>
      </c>
      <c r="M380" t="str">
        <f>IF(Table2[[#This Row],[date_to_pivot]]&lt;&gt;"",C384,"")</f>
        <v/>
      </c>
      <c r="N380" t="str">
        <f>IF(Table2[[#This Row],[date_to_pivot]]&lt;&gt;"",Table2[[#This Row],[Appoggio]],"")</f>
        <v/>
      </c>
      <c r="O380" t="str">
        <f>IF(Table2[[#This Row],[date_to_pivot]]&lt;&gt;"",C383,"")</f>
        <v/>
      </c>
      <c r="P380" t="str">
        <f>IF(Table2[[#This Row],[date_to_pivot]]&lt;&gt;"",C381,"")</f>
        <v/>
      </c>
    </row>
    <row r="381" spans="2:16" x14ac:dyDescent="0.2">
      <c r="B381" s="1">
        <v>45541347</v>
      </c>
      <c r="C381" s="1" t="str" cm="1">
        <f t="array" ref="C3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81" t="str">
        <f>IF(ISNUMBER(SEARCH("start_date_local",Table2[[#This Row],[JSON]])),MID(Table2[[#This Row],[JSON]],SEARCH("start_date_local",Table2[[#This Row],[JSON]])+LEN("start_date_local")+4,10), "")</f>
        <v/>
      </c>
      <c r="E3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1" s="5" t="str">
        <f>IF(Table2[[#This Row],[moving_time]]&lt;&gt;"",FLOOR((Table2[[#This Row],[moving_time]]-(60*60*Table2[[#This Row],[Appoggio_ore]]))-(60*Table2[[#This Row],[Appoggio_ minuti]]),1),"")</f>
        <v/>
      </c>
      <c r="I381" s="5" t="str">
        <f>IF(Table2[[#This Row],[moving_time]]&lt;&gt;"",FLOOR((Table2[[#This Row],[moving_time]]-(60*60*Table2[[#This Row],[Appoggio_ore]]))/60,1),"")</f>
        <v/>
      </c>
      <c r="J381" s="5" t="str">
        <f>IF(Table2[[#This Row],[moving_time]]&lt;&gt;"",FLOOR(Table2[[#This Row],[moving_time]]/(60*60),1),"")</f>
        <v/>
      </c>
      <c r="K3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1" t="str">
        <f>IF(AND(Table2[[#This Row],[Appoggio]]&lt;&gt;"",C391&lt;&gt;""),_xlfn.CONCAT("date",C391,"moving_time",C382,"distance",Table2[[#This Row],[Appoggio]],"elevation",C384,"type",C385),"")</f>
        <v/>
      </c>
      <c r="M381" t="str">
        <f>IF(Table2[[#This Row],[date_to_pivot]]&lt;&gt;"",C385,"")</f>
        <v/>
      </c>
      <c r="N381" t="str">
        <f>IF(Table2[[#This Row],[date_to_pivot]]&lt;&gt;"",Table2[[#This Row],[Appoggio]],"")</f>
        <v/>
      </c>
      <c r="O381" t="str">
        <f>IF(Table2[[#This Row],[date_to_pivot]]&lt;&gt;"",C384,"")</f>
        <v/>
      </c>
      <c r="P381" t="str">
        <f>IF(Table2[[#This Row],[date_to_pivot]]&lt;&gt;"",C382,"")</f>
        <v/>
      </c>
    </row>
    <row r="382" spans="2:16" x14ac:dyDescent="0.2">
      <c r="B382" s="2">
        <v>10881678</v>
      </c>
      <c r="C382" s="2" t="str" cm="1">
        <f t="array" ref="C3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82" t="str">
        <f>IF(ISNUMBER(SEARCH("start_date_local",Table2[[#This Row],[JSON]])),MID(Table2[[#This Row],[JSON]],SEARCH("start_date_local",Table2[[#This Row],[JSON]])+LEN("start_date_local")+4,10), "")</f>
        <v/>
      </c>
      <c r="E3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2" s="5" t="str">
        <f>IF(Table2[[#This Row],[moving_time]]&lt;&gt;"",FLOOR((Table2[[#This Row],[moving_time]]-(60*60*Table2[[#This Row],[Appoggio_ore]]))-(60*Table2[[#This Row],[Appoggio_ minuti]]),1),"")</f>
        <v/>
      </c>
      <c r="I382" s="5" t="str">
        <f>IF(Table2[[#This Row],[moving_time]]&lt;&gt;"",FLOOR((Table2[[#This Row],[moving_time]]-(60*60*Table2[[#This Row],[Appoggio_ore]]))/60,1),"")</f>
        <v/>
      </c>
      <c r="J382" s="5" t="str">
        <f>IF(Table2[[#This Row],[moving_time]]&lt;&gt;"",FLOOR(Table2[[#This Row],[moving_time]]/(60*60),1),"")</f>
        <v/>
      </c>
      <c r="K3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2" t="str">
        <f>IF(AND(Table2[[#This Row],[Appoggio]]&lt;&gt;"",C392&lt;&gt;""),_xlfn.CONCAT("date",C392,"moving_time",C383,"distance",Table2[[#This Row],[Appoggio]],"elevation",C385,"type",C386),"")</f>
        <v/>
      </c>
      <c r="M382" t="str">
        <f>IF(Table2[[#This Row],[date_to_pivot]]&lt;&gt;"",C386,"")</f>
        <v/>
      </c>
      <c r="N382" t="str">
        <f>IF(Table2[[#This Row],[date_to_pivot]]&lt;&gt;"",Table2[[#This Row],[Appoggio]],"")</f>
        <v/>
      </c>
      <c r="O382" t="str">
        <f>IF(Table2[[#This Row],[date_to_pivot]]&lt;&gt;"",C385,"")</f>
        <v/>
      </c>
      <c r="P382" t="str">
        <f>IF(Table2[[#This Row],[date_to_pivot]]&lt;&gt;"",C383,"")</f>
        <v/>
      </c>
    </row>
    <row r="383" spans="2:16" x14ac:dyDescent="0.2">
      <c r="B383" t="s">
        <v>22</v>
      </c>
      <c r="C383" t="str" cm="1">
        <f t="array" ref="C3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83" t="str">
        <f>IF(ISNUMBER(SEARCH("start_date_local",Table2[[#This Row],[JSON]])),MID(Table2[[#This Row],[JSON]],SEARCH("start_date_local",Table2[[#This Row],[JSON]])+LEN("start_date_local")+4,10), "")</f>
        <v/>
      </c>
      <c r="E3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3" s="5" t="str">
        <f>IF(Table2[[#This Row],[moving_time]]&lt;&gt;"",FLOOR((Table2[[#This Row],[moving_time]]-(60*60*Table2[[#This Row],[Appoggio_ore]]))-(60*Table2[[#This Row],[Appoggio_ minuti]]),1),"")</f>
        <v/>
      </c>
      <c r="I383" s="5" t="str">
        <f>IF(Table2[[#This Row],[moving_time]]&lt;&gt;"",FLOOR((Table2[[#This Row],[moving_time]]-(60*60*Table2[[#This Row],[Appoggio_ore]]))/60,1),"")</f>
        <v/>
      </c>
      <c r="J383" s="5" t="str">
        <f>IF(Table2[[#This Row],[moving_time]]&lt;&gt;"",FLOOR(Table2[[#This Row],[moving_time]]/(60*60),1),"")</f>
        <v/>
      </c>
      <c r="K3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3" t="str">
        <f>IF(AND(Table2[[#This Row],[Appoggio]]&lt;&gt;"",C393&lt;&gt;""),_xlfn.CONCAT("date",C393,"moving_time",C384,"distance",Table2[[#This Row],[Appoggio]],"elevation",C386,"type",C387),"")</f>
        <v/>
      </c>
      <c r="M383" t="str">
        <f>IF(Table2[[#This Row],[date_to_pivot]]&lt;&gt;"",C387,"")</f>
        <v/>
      </c>
      <c r="N383" t="str">
        <f>IF(Table2[[#This Row],[date_to_pivot]]&lt;&gt;"",Table2[[#This Row],[Appoggio]],"")</f>
        <v/>
      </c>
      <c r="O383" t="str">
        <f>IF(Table2[[#This Row],[date_to_pivot]]&lt;&gt;"",C386,"")</f>
        <v/>
      </c>
      <c r="P383" t="str">
        <f>IF(Table2[[#This Row],[date_to_pivot]]&lt;&gt;"",C384,"")</f>
        <v/>
      </c>
    </row>
    <row r="384" spans="2:16" x14ac:dyDescent="0.2">
      <c r="B384" t="s">
        <v>23</v>
      </c>
      <c r="C384" t="str" cm="1">
        <f t="array" ref="C3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84" t="str">
        <f>IF(ISNUMBER(SEARCH("start_date_local",Table2[[#This Row],[JSON]])),MID(Table2[[#This Row],[JSON]],SEARCH("start_date_local",Table2[[#This Row],[JSON]])+LEN("start_date_local")+4,10), "")</f>
        <v/>
      </c>
      <c r="E3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4" s="5" t="str">
        <f>IF(Table2[[#This Row],[moving_time]]&lt;&gt;"",FLOOR((Table2[[#This Row],[moving_time]]-(60*60*Table2[[#This Row],[Appoggio_ore]]))-(60*Table2[[#This Row],[Appoggio_ minuti]]),1),"")</f>
        <v/>
      </c>
      <c r="I384" s="5" t="str">
        <f>IF(Table2[[#This Row],[moving_time]]&lt;&gt;"",FLOOR((Table2[[#This Row],[moving_time]]-(60*60*Table2[[#This Row],[Appoggio_ore]]))/60,1),"")</f>
        <v/>
      </c>
      <c r="J384" s="5" t="str">
        <f>IF(Table2[[#This Row],[moving_time]]&lt;&gt;"",FLOOR(Table2[[#This Row],[moving_time]]/(60*60),1),"")</f>
        <v/>
      </c>
      <c r="K3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4" t="str">
        <f>IF(AND(Table2[[#This Row],[Appoggio]]&lt;&gt;"",C394&lt;&gt;""),_xlfn.CONCAT("date",C394,"moving_time",C385,"distance",Table2[[#This Row],[Appoggio]],"elevation",C387,"type",C388),"")</f>
        <v/>
      </c>
      <c r="M384" t="str">
        <f>IF(Table2[[#This Row],[date_to_pivot]]&lt;&gt;"",C388,"")</f>
        <v/>
      </c>
      <c r="N384" t="str">
        <f>IF(Table2[[#This Row],[date_to_pivot]]&lt;&gt;"",Table2[[#This Row],[Appoggio]],"")</f>
        <v/>
      </c>
      <c r="O384" t="str">
        <f>IF(Table2[[#This Row],[date_to_pivot]]&lt;&gt;"",C387,"")</f>
        <v/>
      </c>
      <c r="P384" t="str">
        <f>IF(Table2[[#This Row],[date_to_pivot]]&lt;&gt;"",C385,"")</f>
        <v/>
      </c>
    </row>
    <row r="385" spans="2:16" x14ac:dyDescent="0.2">
      <c r="B385" s="1">
        <v>45541347</v>
      </c>
      <c r="C385" s="1" t="str" cm="1">
        <f t="array" ref="C3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85" t="str">
        <f>IF(ISNUMBER(SEARCH("start_date_local",Table2[[#This Row],[JSON]])),MID(Table2[[#This Row],[JSON]],SEARCH("start_date_local",Table2[[#This Row],[JSON]])+LEN("start_date_local")+4,10), "")</f>
        <v/>
      </c>
      <c r="E3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5" s="5" t="str">
        <f>IF(Table2[[#This Row],[moving_time]]&lt;&gt;"",FLOOR((Table2[[#This Row],[moving_time]]-(60*60*Table2[[#This Row],[Appoggio_ore]]))-(60*Table2[[#This Row],[Appoggio_ minuti]]),1),"")</f>
        <v/>
      </c>
      <c r="I385" s="5" t="str">
        <f>IF(Table2[[#This Row],[moving_time]]&lt;&gt;"",FLOOR((Table2[[#This Row],[moving_time]]-(60*60*Table2[[#This Row],[Appoggio_ore]]))/60,1),"")</f>
        <v/>
      </c>
      <c r="J385" s="5" t="str">
        <f>IF(Table2[[#This Row],[moving_time]]&lt;&gt;"",FLOOR(Table2[[#This Row],[moving_time]]/(60*60),1),"")</f>
        <v/>
      </c>
      <c r="K3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5" t="str">
        <f>IF(AND(Table2[[#This Row],[Appoggio]]&lt;&gt;"",C395&lt;&gt;""),_xlfn.CONCAT("date",C395,"moving_time",C386,"distance",Table2[[#This Row],[Appoggio]],"elevation",C388,"type",C389),"")</f>
        <v/>
      </c>
      <c r="M385" t="str">
        <f>IF(Table2[[#This Row],[date_to_pivot]]&lt;&gt;"",C389,"")</f>
        <v/>
      </c>
      <c r="N385" t="str">
        <f>IF(Table2[[#This Row],[date_to_pivot]]&lt;&gt;"",Table2[[#This Row],[Appoggio]],"")</f>
        <v/>
      </c>
      <c r="O385" t="str">
        <f>IF(Table2[[#This Row],[date_to_pivot]]&lt;&gt;"",C388,"")</f>
        <v/>
      </c>
      <c r="P385" t="str">
        <f>IF(Table2[[#This Row],[date_to_pivot]]&lt;&gt;"",C386,"")</f>
        <v/>
      </c>
    </row>
    <row r="386" spans="2:16" x14ac:dyDescent="0.2">
      <c r="B386" s="2">
        <v>10881568</v>
      </c>
      <c r="C386" s="2" t="str" cm="1">
        <f t="array" ref="C3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86" t="str">
        <f>IF(ISNUMBER(SEARCH("start_date_local",Table2[[#This Row],[JSON]])),MID(Table2[[#This Row],[JSON]],SEARCH("start_date_local",Table2[[#This Row],[JSON]])+LEN("start_date_local")+4,10), "")</f>
        <v/>
      </c>
      <c r="E3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6" s="5" t="str">
        <f>IF(Table2[[#This Row],[moving_time]]&lt;&gt;"",FLOOR((Table2[[#This Row],[moving_time]]-(60*60*Table2[[#This Row],[Appoggio_ore]]))-(60*Table2[[#This Row],[Appoggio_ minuti]]),1),"")</f>
        <v/>
      </c>
      <c r="I386" s="5" t="str">
        <f>IF(Table2[[#This Row],[moving_time]]&lt;&gt;"",FLOOR((Table2[[#This Row],[moving_time]]-(60*60*Table2[[#This Row],[Appoggio_ore]]))/60,1),"")</f>
        <v/>
      </c>
      <c r="J386" s="5" t="str">
        <f>IF(Table2[[#This Row],[moving_time]]&lt;&gt;"",FLOOR(Table2[[#This Row],[moving_time]]/(60*60),1),"")</f>
        <v/>
      </c>
      <c r="K3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6" t="str">
        <f>IF(AND(Table2[[#This Row],[Appoggio]]&lt;&gt;"",C396&lt;&gt;""),_xlfn.CONCAT("date",C396,"moving_time",C387,"distance",Table2[[#This Row],[Appoggio]],"elevation",C389,"type",C390),"")</f>
        <v/>
      </c>
      <c r="M386" t="str">
        <f>IF(Table2[[#This Row],[date_to_pivot]]&lt;&gt;"",C390,"")</f>
        <v/>
      </c>
      <c r="N386" t="str">
        <f>IF(Table2[[#This Row],[date_to_pivot]]&lt;&gt;"",Table2[[#This Row],[Appoggio]],"")</f>
        <v/>
      </c>
      <c r="O386" t="str">
        <f>IF(Table2[[#This Row],[date_to_pivot]]&lt;&gt;"",C389,"")</f>
        <v/>
      </c>
      <c r="P386" t="str">
        <f>IF(Table2[[#This Row],[date_to_pivot]]&lt;&gt;"",C387,"")</f>
        <v/>
      </c>
    </row>
    <row r="387" spans="2:16" x14ac:dyDescent="0.2">
      <c r="B387" t="s">
        <v>22</v>
      </c>
      <c r="C387" t="str" cm="1">
        <f t="array" ref="C3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87" t="str">
        <f>IF(ISNUMBER(SEARCH("start_date_local",Table2[[#This Row],[JSON]])),MID(Table2[[#This Row],[JSON]],SEARCH("start_date_local",Table2[[#This Row],[JSON]])+LEN("start_date_local")+4,10), "")</f>
        <v/>
      </c>
      <c r="E3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7" s="5" t="str">
        <f>IF(Table2[[#This Row],[moving_time]]&lt;&gt;"",FLOOR((Table2[[#This Row],[moving_time]]-(60*60*Table2[[#This Row],[Appoggio_ore]]))-(60*Table2[[#This Row],[Appoggio_ minuti]]),1),"")</f>
        <v/>
      </c>
      <c r="I387" s="5" t="str">
        <f>IF(Table2[[#This Row],[moving_time]]&lt;&gt;"",FLOOR((Table2[[#This Row],[moving_time]]-(60*60*Table2[[#This Row],[Appoggio_ore]]))/60,1),"")</f>
        <v/>
      </c>
      <c r="J387" s="5" t="str">
        <f>IF(Table2[[#This Row],[moving_time]]&lt;&gt;"",FLOOR(Table2[[#This Row],[moving_time]]/(60*60),1),"")</f>
        <v/>
      </c>
      <c r="K3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7" t="str">
        <f>IF(AND(Table2[[#This Row],[Appoggio]]&lt;&gt;"",C397&lt;&gt;""),_xlfn.CONCAT("date",C397,"moving_time",C388,"distance",Table2[[#This Row],[Appoggio]],"elevation",C390,"type",C391),"")</f>
        <v/>
      </c>
      <c r="M387" t="str">
        <f>IF(Table2[[#This Row],[date_to_pivot]]&lt;&gt;"",C391,"")</f>
        <v/>
      </c>
      <c r="N387" t="str">
        <f>IF(Table2[[#This Row],[date_to_pivot]]&lt;&gt;"",Table2[[#This Row],[Appoggio]],"")</f>
        <v/>
      </c>
      <c r="O387" t="str">
        <f>IF(Table2[[#This Row],[date_to_pivot]]&lt;&gt;"",C390,"")</f>
        <v/>
      </c>
      <c r="P387" t="str">
        <f>IF(Table2[[#This Row],[date_to_pivot]]&lt;&gt;"",C388,"")</f>
        <v/>
      </c>
    </row>
    <row r="388" spans="2:16" x14ac:dyDescent="0.2">
      <c r="B388" t="s">
        <v>24</v>
      </c>
      <c r="C388" t="str" cm="1">
        <f t="array" ref="C3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88" t="str">
        <f>IF(ISNUMBER(SEARCH("start_date_local",Table2[[#This Row],[JSON]])),MID(Table2[[#This Row],[JSON]],SEARCH("start_date_local",Table2[[#This Row],[JSON]])+LEN("start_date_local")+4,10), "")</f>
        <v/>
      </c>
      <c r="E3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8" s="5" t="str">
        <f>IF(Table2[[#This Row],[moving_time]]&lt;&gt;"",FLOOR((Table2[[#This Row],[moving_time]]-(60*60*Table2[[#This Row],[Appoggio_ore]]))-(60*Table2[[#This Row],[Appoggio_ minuti]]),1),"")</f>
        <v/>
      </c>
      <c r="I388" s="5" t="str">
        <f>IF(Table2[[#This Row],[moving_time]]&lt;&gt;"",FLOOR((Table2[[#This Row],[moving_time]]-(60*60*Table2[[#This Row],[Appoggio_ore]]))/60,1),"")</f>
        <v/>
      </c>
      <c r="J388" s="5" t="str">
        <f>IF(Table2[[#This Row],[moving_time]]&lt;&gt;"",FLOOR(Table2[[#This Row],[moving_time]]/(60*60),1),"")</f>
        <v/>
      </c>
      <c r="K3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8" t="str">
        <f>IF(AND(Table2[[#This Row],[Appoggio]]&lt;&gt;"",C398&lt;&gt;""),_xlfn.CONCAT("date",C398,"moving_time",C389,"distance",Table2[[#This Row],[Appoggio]],"elevation",C391,"type",C392),"")</f>
        <v/>
      </c>
      <c r="M388" t="str">
        <f>IF(Table2[[#This Row],[date_to_pivot]]&lt;&gt;"",C392,"")</f>
        <v/>
      </c>
      <c r="N388" t="str">
        <f>IF(Table2[[#This Row],[date_to_pivot]]&lt;&gt;"",Table2[[#This Row],[Appoggio]],"")</f>
        <v/>
      </c>
      <c r="O388" t="str">
        <f>IF(Table2[[#This Row],[date_to_pivot]]&lt;&gt;"",C391,"")</f>
        <v/>
      </c>
      <c r="P388" t="str">
        <f>IF(Table2[[#This Row],[date_to_pivot]]&lt;&gt;"",C389,"")</f>
        <v/>
      </c>
    </row>
    <row r="389" spans="2:16" x14ac:dyDescent="0.2">
      <c r="B389" t="s">
        <v>25</v>
      </c>
      <c r="C389" t="str" cm="1">
        <f t="array" ref="C3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89" t="str">
        <f>IF(ISNUMBER(SEARCH("start_date_local",Table2[[#This Row],[JSON]])),MID(Table2[[#This Row],[JSON]],SEARCH("start_date_local",Table2[[#This Row],[JSON]])+LEN("start_date_local")+4,10), "")</f>
        <v/>
      </c>
      <c r="E3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89" s="5" t="str">
        <f>IF(Table2[[#This Row],[moving_time]]&lt;&gt;"",FLOOR((Table2[[#This Row],[moving_time]]-(60*60*Table2[[#This Row],[Appoggio_ore]]))-(60*Table2[[#This Row],[Appoggio_ minuti]]),1),"")</f>
        <v/>
      </c>
      <c r="I389" s="5" t="str">
        <f>IF(Table2[[#This Row],[moving_time]]&lt;&gt;"",FLOOR((Table2[[#This Row],[moving_time]]-(60*60*Table2[[#This Row],[Appoggio_ore]]))/60,1),"")</f>
        <v/>
      </c>
      <c r="J389" s="5" t="str">
        <f>IF(Table2[[#This Row],[moving_time]]&lt;&gt;"",FLOOR(Table2[[#This Row],[moving_time]]/(60*60),1),"")</f>
        <v/>
      </c>
      <c r="K3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89" t="str">
        <f>IF(AND(Table2[[#This Row],[Appoggio]]&lt;&gt;"",C399&lt;&gt;""),_xlfn.CONCAT("date",C399,"moving_time",C390,"distance",Table2[[#This Row],[Appoggio]],"elevation",C392,"type",C393),"")</f>
        <v/>
      </c>
      <c r="M389" t="str">
        <f>IF(Table2[[#This Row],[date_to_pivot]]&lt;&gt;"",C393,"")</f>
        <v/>
      </c>
      <c r="N389" t="str">
        <f>IF(Table2[[#This Row],[date_to_pivot]]&lt;&gt;"",Table2[[#This Row],[Appoggio]],"")</f>
        <v/>
      </c>
      <c r="O389" t="str">
        <f>IF(Table2[[#This Row],[date_to_pivot]]&lt;&gt;"",C392,"")</f>
        <v/>
      </c>
      <c r="P389" t="str">
        <f>IF(Table2[[#This Row],[date_to_pivot]]&lt;&gt;"",C390,"")</f>
        <v/>
      </c>
    </row>
    <row r="390" spans="2:16" x14ac:dyDescent="0.2">
      <c r="B390" t="s">
        <v>26</v>
      </c>
      <c r="C390" t="str" cm="1">
        <f t="array" ref="C3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90" t="str">
        <f>IF(ISNUMBER(SEARCH("start_date_local",Table2[[#This Row],[JSON]])),MID(Table2[[#This Row],[JSON]],SEARCH("start_date_local",Table2[[#This Row],[JSON]])+LEN("start_date_local")+4,10), "")</f>
        <v/>
      </c>
      <c r="E3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0" s="5" t="str">
        <f>IF(Table2[[#This Row],[moving_time]]&lt;&gt;"",FLOOR((Table2[[#This Row],[moving_time]]-(60*60*Table2[[#This Row],[Appoggio_ore]]))-(60*Table2[[#This Row],[Appoggio_ minuti]]),1),"")</f>
        <v/>
      </c>
      <c r="I390" s="5" t="str">
        <f>IF(Table2[[#This Row],[moving_time]]&lt;&gt;"",FLOOR((Table2[[#This Row],[moving_time]]-(60*60*Table2[[#This Row],[Appoggio_ore]]))/60,1),"")</f>
        <v/>
      </c>
      <c r="J390" s="5" t="str">
        <f>IF(Table2[[#This Row],[moving_time]]&lt;&gt;"",FLOOR(Table2[[#This Row],[moving_time]]/(60*60),1),"")</f>
        <v/>
      </c>
      <c r="K3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0" t="str">
        <f>IF(AND(Table2[[#This Row],[Appoggio]]&lt;&gt;"",C400&lt;&gt;""),_xlfn.CONCAT("date",C400,"moving_time",C391,"distance",Table2[[#This Row],[Appoggio]],"elevation",C393,"type",C394),"")</f>
        <v/>
      </c>
      <c r="M390" t="str">
        <f>IF(Table2[[#This Row],[date_to_pivot]]&lt;&gt;"",C394,"")</f>
        <v/>
      </c>
      <c r="N390" t="str">
        <f>IF(Table2[[#This Row],[date_to_pivot]]&lt;&gt;"",Table2[[#This Row],[Appoggio]],"")</f>
        <v/>
      </c>
      <c r="O390" t="str">
        <f>IF(Table2[[#This Row],[date_to_pivot]]&lt;&gt;"",C393,"")</f>
        <v/>
      </c>
      <c r="P390" t="str">
        <f>IF(Table2[[#This Row],[date_to_pivot]]&lt;&gt;"",C391,"")</f>
        <v/>
      </c>
    </row>
    <row r="391" spans="2:16" x14ac:dyDescent="0.2">
      <c r="B391" t="s">
        <v>201</v>
      </c>
      <c r="C391" t="str" cm="1">
        <f t="array" ref="C3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91" t="str">
        <f>IF(ISNUMBER(SEARCH("start_date_local",Table2[[#This Row],[JSON]])),MID(Table2[[#This Row],[JSON]],SEARCH("start_date_local",Table2[[#This Row],[JSON]])+LEN("start_date_local")+4,10), "")</f>
        <v/>
      </c>
      <c r="E3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1" s="5" t="str">
        <f>IF(Table2[[#This Row],[moving_time]]&lt;&gt;"",FLOOR((Table2[[#This Row],[moving_time]]-(60*60*Table2[[#This Row],[Appoggio_ore]]))-(60*Table2[[#This Row],[Appoggio_ minuti]]),1),"")</f>
        <v/>
      </c>
      <c r="I391" s="5" t="str">
        <f>IF(Table2[[#This Row],[moving_time]]&lt;&gt;"",FLOOR((Table2[[#This Row],[moving_time]]-(60*60*Table2[[#This Row],[Appoggio_ore]]))/60,1),"")</f>
        <v/>
      </c>
      <c r="J391" s="5" t="str">
        <f>IF(Table2[[#This Row],[moving_time]]&lt;&gt;"",FLOOR(Table2[[#This Row],[moving_time]]/(60*60),1),"")</f>
        <v/>
      </c>
      <c r="K3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1" t="str">
        <f>IF(AND(Table2[[#This Row],[Appoggio]]&lt;&gt;"",C401&lt;&gt;""),_xlfn.CONCAT("date",C401,"moving_time",C392,"distance",Table2[[#This Row],[Appoggio]],"elevation",C394,"type",C395),"")</f>
        <v/>
      </c>
      <c r="M391" t="str">
        <f>IF(Table2[[#This Row],[date_to_pivot]]&lt;&gt;"",C395,"")</f>
        <v/>
      </c>
      <c r="N391" t="str">
        <f>IF(Table2[[#This Row],[date_to_pivot]]&lt;&gt;"",Table2[[#This Row],[Appoggio]],"")</f>
        <v/>
      </c>
      <c r="O391" t="str">
        <f>IF(Table2[[#This Row],[date_to_pivot]]&lt;&gt;"",C394,"")</f>
        <v/>
      </c>
      <c r="P391" t="str">
        <f>IF(Table2[[#This Row],[date_to_pivot]]&lt;&gt;"",C392,"")</f>
        <v/>
      </c>
    </row>
    <row r="392" spans="2:16" x14ac:dyDescent="0.2">
      <c r="B392" t="s">
        <v>202</v>
      </c>
      <c r="C392" t="str" cm="1">
        <f t="array" ref="C3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92" t="str">
        <f>IF(ISNUMBER(SEARCH("start_date_local",Table2[[#This Row],[JSON]])),MID(Table2[[#This Row],[JSON]],SEARCH("start_date_local",Table2[[#This Row],[JSON]])+LEN("start_date_local")+4,10), "")</f>
        <v/>
      </c>
      <c r="E3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2" s="5" t="str">
        <f>IF(Table2[[#This Row],[moving_time]]&lt;&gt;"",FLOOR((Table2[[#This Row],[moving_time]]-(60*60*Table2[[#This Row],[Appoggio_ore]]))-(60*Table2[[#This Row],[Appoggio_ minuti]]),1),"")</f>
        <v/>
      </c>
      <c r="I392" s="5" t="str">
        <f>IF(Table2[[#This Row],[moving_time]]&lt;&gt;"",FLOOR((Table2[[#This Row],[moving_time]]-(60*60*Table2[[#This Row],[Appoggio_ore]]))/60,1),"")</f>
        <v/>
      </c>
      <c r="J392" s="5" t="str">
        <f>IF(Table2[[#This Row],[moving_time]]&lt;&gt;"",FLOOR(Table2[[#This Row],[moving_time]]/(60*60),1),"")</f>
        <v/>
      </c>
      <c r="K3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2" t="str">
        <f>IF(AND(Table2[[#This Row],[Appoggio]]&lt;&gt;"",C402&lt;&gt;""),_xlfn.CONCAT("date",C402,"moving_time",C393,"distance",Table2[[#This Row],[Appoggio]],"elevation",C395,"type",C396),"")</f>
        <v/>
      </c>
      <c r="M392" t="str">
        <f>IF(Table2[[#This Row],[date_to_pivot]]&lt;&gt;"",C396,"")</f>
        <v/>
      </c>
      <c r="N392" t="str">
        <f>IF(Table2[[#This Row],[date_to_pivot]]&lt;&gt;"",Table2[[#This Row],[Appoggio]],"")</f>
        <v/>
      </c>
      <c r="O392" t="str">
        <f>IF(Table2[[#This Row],[date_to_pivot]]&lt;&gt;"",C395,"")</f>
        <v/>
      </c>
      <c r="P392" t="str">
        <f>IF(Table2[[#This Row],[date_to_pivot]]&lt;&gt;"",C393,"")</f>
        <v/>
      </c>
    </row>
    <row r="393" spans="2:16" x14ac:dyDescent="0.2">
      <c r="B393" t="s">
        <v>203</v>
      </c>
      <c r="C393" t="str" cm="1">
        <f t="array" ref="C3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93" t="str">
        <f>IF(ISNUMBER(SEARCH("start_date_local",Table2[[#This Row],[JSON]])),MID(Table2[[#This Row],[JSON]],SEARCH("start_date_local",Table2[[#This Row],[JSON]])+LEN("start_date_local")+4,10), "")</f>
        <v/>
      </c>
      <c r="E3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3" s="5" t="str">
        <f>IF(Table2[[#This Row],[moving_time]]&lt;&gt;"",FLOOR((Table2[[#This Row],[moving_time]]-(60*60*Table2[[#This Row],[Appoggio_ore]]))-(60*Table2[[#This Row],[Appoggio_ minuti]]),1),"")</f>
        <v/>
      </c>
      <c r="I393" s="5" t="str">
        <f>IF(Table2[[#This Row],[moving_time]]&lt;&gt;"",FLOOR((Table2[[#This Row],[moving_time]]-(60*60*Table2[[#This Row],[Appoggio_ore]]))/60,1),"")</f>
        <v/>
      </c>
      <c r="J393" s="5" t="str">
        <f>IF(Table2[[#This Row],[moving_time]]&lt;&gt;"",FLOOR(Table2[[#This Row],[moving_time]]/(60*60),1),"")</f>
        <v/>
      </c>
      <c r="K3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3" t="str">
        <f>IF(AND(Table2[[#This Row],[Appoggio]]&lt;&gt;"",C403&lt;&gt;""),_xlfn.CONCAT("date",C403,"moving_time",C394,"distance",Table2[[#This Row],[Appoggio]],"elevation",C396,"type",C397),"")</f>
        <v/>
      </c>
      <c r="M393" t="str">
        <f>IF(Table2[[#This Row],[date_to_pivot]]&lt;&gt;"",C397,"")</f>
        <v/>
      </c>
      <c r="N393" t="str">
        <f>IF(Table2[[#This Row],[date_to_pivot]]&lt;&gt;"",Table2[[#This Row],[Appoggio]],"")</f>
        <v/>
      </c>
      <c r="O393" t="str">
        <f>IF(Table2[[#This Row],[date_to_pivot]]&lt;&gt;"",C396,"")</f>
        <v/>
      </c>
      <c r="P393" t="str">
        <f>IF(Table2[[#This Row],[date_to_pivot]]&lt;&gt;"",C394,"")</f>
        <v/>
      </c>
    </row>
    <row r="394" spans="2:16" x14ac:dyDescent="0.2">
      <c r="B394" t="s">
        <v>204</v>
      </c>
      <c r="C394" t="str" cm="1">
        <f t="array" ref="C3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94" t="str">
        <f>IF(ISNUMBER(SEARCH("start_date_local",Table2[[#This Row],[JSON]])),MID(Table2[[#This Row],[JSON]],SEARCH("start_date_local",Table2[[#This Row],[JSON]])+LEN("start_date_local")+4,10), "")</f>
        <v/>
      </c>
      <c r="E3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4" s="5" t="str">
        <f>IF(Table2[[#This Row],[moving_time]]&lt;&gt;"",FLOOR((Table2[[#This Row],[moving_time]]-(60*60*Table2[[#This Row],[Appoggio_ore]]))-(60*Table2[[#This Row],[Appoggio_ minuti]]),1),"")</f>
        <v/>
      </c>
      <c r="I394" s="5" t="str">
        <f>IF(Table2[[#This Row],[moving_time]]&lt;&gt;"",FLOOR((Table2[[#This Row],[moving_time]]-(60*60*Table2[[#This Row],[Appoggio_ore]]))/60,1),"")</f>
        <v/>
      </c>
      <c r="J394" s="5" t="str">
        <f>IF(Table2[[#This Row],[moving_time]]&lt;&gt;"",FLOOR(Table2[[#This Row],[moving_time]]/(60*60),1),"")</f>
        <v/>
      </c>
      <c r="K3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4" t="str">
        <f>IF(AND(Table2[[#This Row],[Appoggio]]&lt;&gt;"",C404&lt;&gt;""),_xlfn.CONCAT("date",C404,"moving_time",C395,"distance",Table2[[#This Row],[Appoggio]],"elevation",C397,"type",C398),"")</f>
        <v/>
      </c>
      <c r="M394" t="str">
        <f>IF(Table2[[#This Row],[date_to_pivot]]&lt;&gt;"",C398,"")</f>
        <v/>
      </c>
      <c r="N394" t="str">
        <f>IF(Table2[[#This Row],[date_to_pivot]]&lt;&gt;"",Table2[[#This Row],[Appoggio]],"")</f>
        <v/>
      </c>
      <c r="O394" t="str">
        <f>IF(Table2[[#This Row],[date_to_pivot]]&lt;&gt;"",C397,"")</f>
        <v/>
      </c>
      <c r="P394" t="str">
        <f>IF(Table2[[#This Row],[date_to_pivot]]&lt;&gt;"",C395,"")</f>
        <v/>
      </c>
    </row>
    <row r="395" spans="2:16" x14ac:dyDescent="0.2">
      <c r="B395" t="s">
        <v>205</v>
      </c>
      <c r="C395" t="str" cm="1">
        <f t="array" ref="C3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95" t="str">
        <f>IF(ISNUMBER(SEARCH("start_date_local",Table2[[#This Row],[JSON]])),MID(Table2[[#This Row],[JSON]],SEARCH("start_date_local",Table2[[#This Row],[JSON]])+LEN("start_date_local")+4,10), "")</f>
        <v/>
      </c>
      <c r="E3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5" s="5" t="str">
        <f>IF(Table2[[#This Row],[moving_time]]&lt;&gt;"",FLOOR((Table2[[#This Row],[moving_time]]-(60*60*Table2[[#This Row],[Appoggio_ore]]))-(60*Table2[[#This Row],[Appoggio_ minuti]]),1),"")</f>
        <v/>
      </c>
      <c r="I395" s="5" t="str">
        <f>IF(Table2[[#This Row],[moving_time]]&lt;&gt;"",FLOOR((Table2[[#This Row],[moving_time]]-(60*60*Table2[[#This Row],[Appoggio_ore]]))/60,1),"")</f>
        <v/>
      </c>
      <c r="J395" s="5" t="str">
        <f>IF(Table2[[#This Row],[moving_time]]&lt;&gt;"",FLOOR(Table2[[#This Row],[moving_time]]/(60*60),1),"")</f>
        <v/>
      </c>
      <c r="K3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5" t="str">
        <f>IF(AND(Table2[[#This Row],[Appoggio]]&lt;&gt;"",C405&lt;&gt;""),_xlfn.CONCAT("date",C405,"moving_time",C396,"distance",Table2[[#This Row],[Appoggio]],"elevation",C398,"type",C399),"")</f>
        <v/>
      </c>
      <c r="M395" t="str">
        <f>IF(Table2[[#This Row],[date_to_pivot]]&lt;&gt;"",C399,"")</f>
        <v/>
      </c>
      <c r="N395" t="str">
        <f>IF(Table2[[#This Row],[date_to_pivot]]&lt;&gt;"",Table2[[#This Row],[Appoggio]],"")</f>
        <v/>
      </c>
      <c r="O395" t="str">
        <f>IF(Table2[[#This Row],[date_to_pivot]]&lt;&gt;"",C398,"")</f>
        <v/>
      </c>
      <c r="P395" t="str">
        <f>IF(Table2[[#This Row],[date_to_pivot]]&lt;&gt;"",C396,"")</f>
        <v/>
      </c>
    </row>
    <row r="396" spans="2:16" x14ac:dyDescent="0.2">
      <c r="B396" t="s">
        <v>32</v>
      </c>
      <c r="C396" t="str" cm="1">
        <f t="array" ref="C3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96" t="str">
        <f>IF(ISNUMBER(SEARCH("start_date_local",Table2[[#This Row],[JSON]])),MID(Table2[[#This Row],[JSON]],SEARCH("start_date_local",Table2[[#This Row],[JSON]])+LEN("start_date_local")+4,10), "")</f>
        <v/>
      </c>
      <c r="E3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6" s="5" t="str">
        <f>IF(Table2[[#This Row],[moving_time]]&lt;&gt;"",FLOOR((Table2[[#This Row],[moving_time]]-(60*60*Table2[[#This Row],[Appoggio_ore]]))-(60*Table2[[#This Row],[Appoggio_ minuti]]),1),"")</f>
        <v/>
      </c>
      <c r="I396" s="5" t="str">
        <f>IF(Table2[[#This Row],[moving_time]]&lt;&gt;"",FLOOR((Table2[[#This Row],[moving_time]]-(60*60*Table2[[#This Row],[Appoggio_ore]]))/60,1),"")</f>
        <v/>
      </c>
      <c r="J396" s="5" t="str">
        <f>IF(Table2[[#This Row],[moving_time]]&lt;&gt;"",FLOOR(Table2[[#This Row],[moving_time]]/(60*60),1),"")</f>
        <v/>
      </c>
      <c r="K3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6" t="str">
        <f>IF(AND(Table2[[#This Row],[Appoggio]]&lt;&gt;"",C406&lt;&gt;""),_xlfn.CONCAT("date",C406,"moving_time",C397,"distance",Table2[[#This Row],[Appoggio]],"elevation",C399,"type",C400),"")</f>
        <v/>
      </c>
      <c r="M396" t="str">
        <f>IF(Table2[[#This Row],[date_to_pivot]]&lt;&gt;"",C400,"")</f>
        <v/>
      </c>
      <c r="N396" t="str">
        <f>IF(Table2[[#This Row],[date_to_pivot]]&lt;&gt;"",Table2[[#This Row],[Appoggio]],"")</f>
        <v/>
      </c>
      <c r="O396" t="str">
        <f>IF(Table2[[#This Row],[date_to_pivot]]&lt;&gt;"",C399,"")</f>
        <v/>
      </c>
      <c r="P396" t="str">
        <f>IF(Table2[[#This Row],[date_to_pivot]]&lt;&gt;"",C397,"")</f>
        <v/>
      </c>
    </row>
    <row r="397" spans="2:16" x14ac:dyDescent="0.2">
      <c r="B397" t="s">
        <v>33</v>
      </c>
      <c r="C397" t="str" cm="1">
        <f t="array" ref="C3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97" t="str">
        <f>IF(ISNUMBER(SEARCH("start_date_local",Table2[[#This Row],[JSON]])),MID(Table2[[#This Row],[JSON]],SEARCH("start_date_local",Table2[[#This Row],[JSON]])+LEN("start_date_local")+4,10), "")</f>
        <v/>
      </c>
      <c r="E3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7" s="5" t="str">
        <f>IF(Table2[[#This Row],[moving_time]]&lt;&gt;"",FLOOR((Table2[[#This Row],[moving_time]]-(60*60*Table2[[#This Row],[Appoggio_ore]]))-(60*Table2[[#This Row],[Appoggio_ minuti]]),1),"")</f>
        <v/>
      </c>
      <c r="I397" s="5" t="str">
        <f>IF(Table2[[#This Row],[moving_time]]&lt;&gt;"",FLOOR((Table2[[#This Row],[moving_time]]-(60*60*Table2[[#This Row],[Appoggio_ore]]))/60,1),"")</f>
        <v/>
      </c>
      <c r="J397" s="5" t="str">
        <f>IF(Table2[[#This Row],[moving_time]]&lt;&gt;"",FLOOR(Table2[[#This Row],[moving_time]]/(60*60),1),"")</f>
        <v/>
      </c>
      <c r="K3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7" t="str">
        <f>IF(AND(Table2[[#This Row],[Appoggio]]&lt;&gt;"",C407&lt;&gt;""),_xlfn.CONCAT("date",C407,"moving_time",C398,"distance",Table2[[#This Row],[Appoggio]],"elevation",C400,"type",C401),"")</f>
        <v/>
      </c>
      <c r="M397" t="str">
        <f>IF(Table2[[#This Row],[date_to_pivot]]&lt;&gt;"",C401,"")</f>
        <v/>
      </c>
      <c r="N397" t="str">
        <f>IF(Table2[[#This Row],[date_to_pivot]]&lt;&gt;"",Table2[[#This Row],[Appoggio]],"")</f>
        <v/>
      </c>
      <c r="O397" t="str">
        <f>IF(Table2[[#This Row],[date_to_pivot]]&lt;&gt;"",C400,"")</f>
        <v/>
      </c>
      <c r="P397" t="str">
        <f>IF(Table2[[#This Row],[date_to_pivot]]&lt;&gt;"",C398,"")</f>
        <v/>
      </c>
    </row>
    <row r="398" spans="2:16" x14ac:dyDescent="0.2">
      <c r="B398" t="s">
        <v>34</v>
      </c>
      <c r="C398" t="str" cm="1">
        <f t="array" ref="C3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98" t="str">
        <f>IF(ISNUMBER(SEARCH("start_date_local",Table2[[#This Row],[JSON]])),MID(Table2[[#This Row],[JSON]],SEARCH("start_date_local",Table2[[#This Row],[JSON]])+LEN("start_date_local")+4,10), "")</f>
        <v/>
      </c>
      <c r="E3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8" s="5" t="str">
        <f>IF(Table2[[#This Row],[moving_time]]&lt;&gt;"",FLOOR((Table2[[#This Row],[moving_time]]-(60*60*Table2[[#This Row],[Appoggio_ore]]))-(60*Table2[[#This Row],[Appoggio_ minuti]]),1),"")</f>
        <v/>
      </c>
      <c r="I398" s="5" t="str">
        <f>IF(Table2[[#This Row],[moving_time]]&lt;&gt;"",FLOOR((Table2[[#This Row],[moving_time]]-(60*60*Table2[[#This Row],[Appoggio_ore]]))/60,1),"")</f>
        <v/>
      </c>
      <c r="J398" s="5" t="str">
        <f>IF(Table2[[#This Row],[moving_time]]&lt;&gt;"",FLOOR(Table2[[#This Row],[moving_time]]/(60*60),1),"")</f>
        <v/>
      </c>
      <c r="K3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8" t="str">
        <f>IF(AND(Table2[[#This Row],[Appoggio]]&lt;&gt;"",C408&lt;&gt;""),_xlfn.CONCAT("date",C408,"moving_time",C399,"distance",Table2[[#This Row],[Appoggio]],"elevation",C401,"type",C402),"")</f>
        <v/>
      </c>
      <c r="M398" t="str">
        <f>IF(Table2[[#This Row],[date_to_pivot]]&lt;&gt;"",C402,"")</f>
        <v/>
      </c>
      <c r="N398" t="str">
        <f>IF(Table2[[#This Row],[date_to_pivot]]&lt;&gt;"",Table2[[#This Row],[Appoggio]],"")</f>
        <v/>
      </c>
      <c r="O398" t="str">
        <f>IF(Table2[[#This Row],[date_to_pivot]]&lt;&gt;"",C401,"")</f>
        <v/>
      </c>
      <c r="P398" t="str">
        <f>IF(Table2[[#This Row],[date_to_pivot]]&lt;&gt;"",C399,"")</f>
        <v/>
      </c>
    </row>
    <row r="399" spans="2:16" x14ac:dyDescent="0.2">
      <c r="B399" t="s">
        <v>206</v>
      </c>
      <c r="C399" t="str" cm="1">
        <f t="array" ref="C3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399" t="str">
        <f>IF(ISNUMBER(SEARCH("start_date_local",Table2[[#This Row],[JSON]])),MID(Table2[[#This Row],[JSON]],SEARCH("start_date_local",Table2[[#This Row],[JSON]])+LEN("start_date_local")+4,10), "")</f>
        <v/>
      </c>
      <c r="E3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3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3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399" s="5" t="str">
        <f>IF(Table2[[#This Row],[moving_time]]&lt;&gt;"",FLOOR((Table2[[#This Row],[moving_time]]-(60*60*Table2[[#This Row],[Appoggio_ore]]))-(60*Table2[[#This Row],[Appoggio_ minuti]]),1),"")</f>
        <v/>
      </c>
      <c r="I399" s="5" t="str">
        <f>IF(Table2[[#This Row],[moving_time]]&lt;&gt;"",FLOOR((Table2[[#This Row],[moving_time]]-(60*60*Table2[[#This Row],[Appoggio_ore]]))/60,1),"")</f>
        <v/>
      </c>
      <c r="J399" s="5" t="str">
        <f>IF(Table2[[#This Row],[moving_time]]&lt;&gt;"",FLOOR(Table2[[#This Row],[moving_time]]/(60*60),1),"")</f>
        <v/>
      </c>
      <c r="K3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399" t="str">
        <f>IF(AND(Table2[[#This Row],[Appoggio]]&lt;&gt;"",C409&lt;&gt;""),_xlfn.CONCAT("date",C409,"moving_time",C400,"distance",Table2[[#This Row],[Appoggio]],"elevation",C402,"type",C403),"")</f>
        <v/>
      </c>
      <c r="M399" t="str">
        <f>IF(Table2[[#This Row],[date_to_pivot]]&lt;&gt;"",C403,"")</f>
        <v/>
      </c>
      <c r="N399" t="str">
        <f>IF(Table2[[#This Row],[date_to_pivot]]&lt;&gt;"",Table2[[#This Row],[Appoggio]],"")</f>
        <v/>
      </c>
      <c r="O399" t="str">
        <f>IF(Table2[[#This Row],[date_to_pivot]]&lt;&gt;"",C402,"")</f>
        <v/>
      </c>
      <c r="P399" t="str">
        <f>IF(Table2[[#This Row],[date_to_pivot]]&lt;&gt;"",C400,"")</f>
        <v/>
      </c>
    </row>
    <row r="400" spans="2:16" x14ac:dyDescent="0.2">
      <c r="B400" t="s">
        <v>207</v>
      </c>
      <c r="C400" t="str" cm="1">
        <f t="array" ref="C4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00" t="str">
        <f>IF(ISNUMBER(SEARCH("start_date_local",Table2[[#This Row],[JSON]])),MID(Table2[[#This Row],[JSON]],SEARCH("start_date_local",Table2[[#This Row],[JSON]])+LEN("start_date_local")+4,10), "")</f>
        <v/>
      </c>
      <c r="E4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0" s="5" t="str">
        <f>IF(Table2[[#This Row],[moving_time]]&lt;&gt;"",FLOOR((Table2[[#This Row],[moving_time]]-(60*60*Table2[[#This Row],[Appoggio_ore]]))-(60*Table2[[#This Row],[Appoggio_ minuti]]),1),"")</f>
        <v/>
      </c>
      <c r="I400" s="5" t="str">
        <f>IF(Table2[[#This Row],[moving_time]]&lt;&gt;"",FLOOR((Table2[[#This Row],[moving_time]]-(60*60*Table2[[#This Row],[Appoggio_ore]]))/60,1),"")</f>
        <v/>
      </c>
      <c r="J400" s="5" t="str">
        <f>IF(Table2[[#This Row],[moving_time]]&lt;&gt;"",FLOOR(Table2[[#This Row],[moving_time]]/(60*60),1),"")</f>
        <v/>
      </c>
      <c r="K4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0" t="str">
        <f>IF(AND(Table2[[#This Row],[Appoggio]]&lt;&gt;"",C410&lt;&gt;""),_xlfn.CONCAT("date",C410,"moving_time",C401,"distance",Table2[[#This Row],[Appoggio]],"elevation",C403,"type",C404),"")</f>
        <v/>
      </c>
      <c r="M400" t="str">
        <f>IF(Table2[[#This Row],[date_to_pivot]]&lt;&gt;"",C404,"")</f>
        <v/>
      </c>
      <c r="N400" t="str">
        <f>IF(Table2[[#This Row],[date_to_pivot]]&lt;&gt;"",Table2[[#This Row],[Appoggio]],"")</f>
        <v/>
      </c>
      <c r="O400" t="str">
        <f>IF(Table2[[#This Row],[date_to_pivot]]&lt;&gt;"",C403,"")</f>
        <v/>
      </c>
      <c r="P400" t="str">
        <f>IF(Table2[[#This Row],[date_to_pivot]]&lt;&gt;"",C401,"")</f>
        <v/>
      </c>
    </row>
    <row r="401" spans="2:16" x14ac:dyDescent="0.2">
      <c r="B401" t="s">
        <v>37</v>
      </c>
      <c r="C401" t="str" cm="1">
        <f t="array" ref="C4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01" t="str">
        <f>IF(ISNUMBER(SEARCH("start_date_local",Table2[[#This Row],[JSON]])),MID(Table2[[#This Row],[JSON]],SEARCH("start_date_local",Table2[[#This Row],[JSON]])+LEN("start_date_local")+4,10), "")</f>
        <v/>
      </c>
      <c r="E4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1" s="5" t="str">
        <f>IF(Table2[[#This Row],[moving_time]]&lt;&gt;"",FLOOR((Table2[[#This Row],[moving_time]]-(60*60*Table2[[#This Row],[Appoggio_ore]]))-(60*Table2[[#This Row],[Appoggio_ minuti]]),1),"")</f>
        <v/>
      </c>
      <c r="I401" s="5" t="str">
        <f>IF(Table2[[#This Row],[moving_time]]&lt;&gt;"",FLOOR((Table2[[#This Row],[moving_time]]-(60*60*Table2[[#This Row],[Appoggio_ore]]))/60,1),"")</f>
        <v/>
      </c>
      <c r="J401" s="5" t="str">
        <f>IF(Table2[[#This Row],[moving_time]]&lt;&gt;"",FLOOR(Table2[[#This Row],[moving_time]]/(60*60),1),"")</f>
        <v/>
      </c>
      <c r="K4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1" t="str">
        <f>IF(AND(Table2[[#This Row],[Appoggio]]&lt;&gt;"",C411&lt;&gt;""),_xlfn.CONCAT("date",C411,"moving_time",C402,"distance",Table2[[#This Row],[Appoggio]],"elevation",C404,"type",C405),"")</f>
        <v/>
      </c>
      <c r="M401" t="str">
        <f>IF(Table2[[#This Row],[date_to_pivot]]&lt;&gt;"",C405,"")</f>
        <v/>
      </c>
      <c r="N401" t="str">
        <f>IF(Table2[[#This Row],[date_to_pivot]]&lt;&gt;"",Table2[[#This Row],[Appoggio]],"")</f>
        <v/>
      </c>
      <c r="O401" t="str">
        <f>IF(Table2[[#This Row],[date_to_pivot]]&lt;&gt;"",C404,"")</f>
        <v/>
      </c>
      <c r="P401" t="str">
        <f>IF(Table2[[#This Row],[date_to_pivot]]&lt;&gt;"",C402,"")</f>
        <v/>
      </c>
    </row>
    <row r="402" spans="2:16" x14ac:dyDescent="0.2">
      <c r="B402" t="s">
        <v>6</v>
      </c>
      <c r="C402" t="str" cm="1">
        <f t="array" ref="C4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02" t="str">
        <f>IF(ISNUMBER(SEARCH("start_date_local",Table2[[#This Row],[JSON]])),MID(Table2[[#This Row],[JSON]],SEARCH("start_date_local",Table2[[#This Row],[JSON]])+LEN("start_date_local")+4,10), "")</f>
        <v/>
      </c>
      <c r="E4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2" s="5" t="str">
        <f>IF(Table2[[#This Row],[moving_time]]&lt;&gt;"",FLOOR((Table2[[#This Row],[moving_time]]-(60*60*Table2[[#This Row],[Appoggio_ore]]))-(60*Table2[[#This Row],[Appoggio_ minuti]]),1),"")</f>
        <v/>
      </c>
      <c r="I402" s="5" t="str">
        <f>IF(Table2[[#This Row],[moving_time]]&lt;&gt;"",FLOOR((Table2[[#This Row],[moving_time]]-(60*60*Table2[[#This Row],[Appoggio_ore]]))/60,1),"")</f>
        <v/>
      </c>
      <c r="J402" s="5" t="str">
        <f>IF(Table2[[#This Row],[moving_time]]&lt;&gt;"",FLOOR(Table2[[#This Row],[moving_time]]/(60*60),1),"")</f>
        <v/>
      </c>
      <c r="K4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2" t="str">
        <f>IF(AND(Table2[[#This Row],[Appoggio]]&lt;&gt;"",C412&lt;&gt;""),_xlfn.CONCAT("date",C412,"moving_time",C403,"distance",Table2[[#This Row],[Appoggio]],"elevation",C405,"type",C406),"")</f>
        <v/>
      </c>
      <c r="M402" t="str">
        <f>IF(Table2[[#This Row],[date_to_pivot]]&lt;&gt;"",C406,"")</f>
        <v/>
      </c>
      <c r="N402" t="str">
        <f>IF(Table2[[#This Row],[date_to_pivot]]&lt;&gt;"",Table2[[#This Row],[Appoggio]],"")</f>
        <v/>
      </c>
      <c r="O402" t="str">
        <f>IF(Table2[[#This Row],[date_to_pivot]]&lt;&gt;"",C405,"")</f>
        <v/>
      </c>
      <c r="P402" t="str">
        <f>IF(Table2[[#This Row],[date_to_pivot]]&lt;&gt;"",C403,"")</f>
        <v/>
      </c>
    </row>
    <row r="403" spans="2:16" x14ac:dyDescent="0.2">
      <c r="B403" t="s">
        <v>38</v>
      </c>
      <c r="C403" t="str" cm="1">
        <f t="array" ref="C4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03" t="str">
        <f>IF(ISNUMBER(SEARCH("start_date_local",Table2[[#This Row],[JSON]])),MID(Table2[[#This Row],[JSON]],SEARCH("start_date_local",Table2[[#This Row],[JSON]])+LEN("start_date_local")+4,10), "")</f>
        <v/>
      </c>
      <c r="E4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3" s="5" t="str">
        <f>IF(Table2[[#This Row],[moving_time]]&lt;&gt;"",FLOOR((Table2[[#This Row],[moving_time]]-(60*60*Table2[[#This Row],[Appoggio_ore]]))-(60*Table2[[#This Row],[Appoggio_ minuti]]),1),"")</f>
        <v/>
      </c>
      <c r="I403" s="5" t="str">
        <f>IF(Table2[[#This Row],[moving_time]]&lt;&gt;"",FLOOR((Table2[[#This Row],[moving_time]]-(60*60*Table2[[#This Row],[Appoggio_ore]]))/60,1),"")</f>
        <v/>
      </c>
      <c r="J403" s="5" t="str">
        <f>IF(Table2[[#This Row],[moving_time]]&lt;&gt;"",FLOOR(Table2[[#This Row],[moving_time]]/(60*60),1),"")</f>
        <v/>
      </c>
      <c r="K4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3" t="str">
        <f>IF(AND(Table2[[#This Row],[Appoggio]]&lt;&gt;"",C413&lt;&gt;""),_xlfn.CONCAT("date",C413,"moving_time",C404,"distance",Table2[[#This Row],[Appoggio]],"elevation",C406,"type",C407),"")</f>
        <v/>
      </c>
      <c r="M403" t="str">
        <f>IF(Table2[[#This Row],[date_to_pivot]]&lt;&gt;"",C407,"")</f>
        <v/>
      </c>
      <c r="N403" t="str">
        <f>IF(Table2[[#This Row],[date_to_pivot]]&lt;&gt;"",Table2[[#This Row],[Appoggio]],"")</f>
        <v/>
      </c>
      <c r="O403" t="str">
        <f>IF(Table2[[#This Row],[date_to_pivot]]&lt;&gt;"",C406,"")</f>
        <v/>
      </c>
      <c r="P403" t="str">
        <f>IF(Table2[[#This Row],[date_to_pivot]]&lt;&gt;"",C404,"")</f>
        <v/>
      </c>
    </row>
    <row r="404" spans="2:16" x14ac:dyDescent="0.2">
      <c r="B404" t="s">
        <v>39</v>
      </c>
      <c r="C404" t="str" cm="1">
        <f t="array" ref="C4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04" t="str">
        <f>IF(ISNUMBER(SEARCH("start_date_local",Table2[[#This Row],[JSON]])),MID(Table2[[#This Row],[JSON]],SEARCH("start_date_local",Table2[[#This Row],[JSON]])+LEN("start_date_local")+4,10), "")</f>
        <v/>
      </c>
      <c r="E4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4" s="5" t="str">
        <f>IF(Table2[[#This Row],[moving_time]]&lt;&gt;"",FLOOR((Table2[[#This Row],[moving_time]]-(60*60*Table2[[#This Row],[Appoggio_ore]]))-(60*Table2[[#This Row],[Appoggio_ minuti]]),1),"")</f>
        <v/>
      </c>
      <c r="I404" s="5" t="str">
        <f>IF(Table2[[#This Row],[moving_time]]&lt;&gt;"",FLOOR((Table2[[#This Row],[moving_time]]-(60*60*Table2[[#This Row],[Appoggio_ore]]))/60,1),"")</f>
        <v/>
      </c>
      <c r="J404" s="5" t="str">
        <f>IF(Table2[[#This Row],[moving_time]]&lt;&gt;"",FLOOR(Table2[[#This Row],[moving_time]]/(60*60),1),"")</f>
        <v/>
      </c>
      <c r="K4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4" t="str">
        <f>IF(AND(Table2[[#This Row],[Appoggio]]&lt;&gt;"",C414&lt;&gt;""),_xlfn.CONCAT("date",C414,"moving_time",C405,"distance",Table2[[#This Row],[Appoggio]],"elevation",C407,"type",C408),"")</f>
        <v/>
      </c>
      <c r="M404" t="str">
        <f>IF(Table2[[#This Row],[date_to_pivot]]&lt;&gt;"",C408,"")</f>
        <v/>
      </c>
      <c r="N404" t="str">
        <f>IF(Table2[[#This Row],[date_to_pivot]]&lt;&gt;"",Table2[[#This Row],[Appoggio]],"")</f>
        <v/>
      </c>
      <c r="O404" t="str">
        <f>IF(Table2[[#This Row],[date_to_pivot]]&lt;&gt;"",C407,"")</f>
        <v/>
      </c>
      <c r="P404" t="str">
        <f>IF(Table2[[#This Row],[date_to_pivot]]&lt;&gt;"",C405,"")</f>
        <v/>
      </c>
    </row>
    <row r="405" spans="2:16" x14ac:dyDescent="0.2">
      <c r="B405" t="s">
        <v>40</v>
      </c>
      <c r="C405" t="str" cm="1">
        <f t="array" ref="C4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05" t="str">
        <f>IF(ISNUMBER(SEARCH("start_date_local",Table2[[#This Row],[JSON]])),MID(Table2[[#This Row],[JSON]],SEARCH("start_date_local",Table2[[#This Row],[JSON]])+LEN("start_date_local")+4,10), "")</f>
        <v/>
      </c>
      <c r="E4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5" s="5" t="str">
        <f>IF(Table2[[#This Row],[moving_time]]&lt;&gt;"",FLOOR((Table2[[#This Row],[moving_time]]-(60*60*Table2[[#This Row],[Appoggio_ore]]))-(60*Table2[[#This Row],[Appoggio_ minuti]]),1),"")</f>
        <v/>
      </c>
      <c r="I405" s="5" t="str">
        <f>IF(Table2[[#This Row],[moving_time]]&lt;&gt;"",FLOOR((Table2[[#This Row],[moving_time]]-(60*60*Table2[[#This Row],[Appoggio_ore]]))/60,1),"")</f>
        <v/>
      </c>
      <c r="J405" s="5" t="str">
        <f>IF(Table2[[#This Row],[moving_time]]&lt;&gt;"",FLOOR(Table2[[#This Row],[moving_time]]/(60*60),1),"")</f>
        <v/>
      </c>
      <c r="K4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5" t="str">
        <f>IF(AND(Table2[[#This Row],[Appoggio]]&lt;&gt;"",C415&lt;&gt;""),_xlfn.CONCAT("date",C415,"moving_time",C406,"distance",Table2[[#This Row],[Appoggio]],"elevation",C408,"type",C409),"")</f>
        <v/>
      </c>
      <c r="M405" t="str">
        <f>IF(Table2[[#This Row],[date_to_pivot]]&lt;&gt;"",C409,"")</f>
        <v/>
      </c>
      <c r="N405" t="str">
        <f>IF(Table2[[#This Row],[date_to_pivot]]&lt;&gt;"",Table2[[#This Row],[Appoggio]],"")</f>
        <v/>
      </c>
      <c r="O405" t="str">
        <f>IF(Table2[[#This Row],[date_to_pivot]]&lt;&gt;"",C408,"")</f>
        <v/>
      </c>
      <c r="P405" t="str">
        <f>IF(Table2[[#This Row],[date_to_pivot]]&lt;&gt;"",C406,"")</f>
        <v/>
      </c>
    </row>
    <row r="406" spans="2:16" x14ac:dyDescent="0.2">
      <c r="B406" t="s">
        <v>41</v>
      </c>
      <c r="C406" t="str" cm="1">
        <f t="array" ref="C4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06" t="str">
        <f>IF(ISNUMBER(SEARCH("start_date_local",Table2[[#This Row],[JSON]])),MID(Table2[[#This Row],[JSON]],SEARCH("start_date_local",Table2[[#This Row],[JSON]])+LEN("start_date_local")+4,10), "")</f>
        <v/>
      </c>
      <c r="E4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6" s="5" t="str">
        <f>IF(Table2[[#This Row],[moving_time]]&lt;&gt;"",FLOOR((Table2[[#This Row],[moving_time]]-(60*60*Table2[[#This Row],[Appoggio_ore]]))-(60*Table2[[#This Row],[Appoggio_ minuti]]),1),"")</f>
        <v/>
      </c>
      <c r="I406" s="5" t="str">
        <f>IF(Table2[[#This Row],[moving_time]]&lt;&gt;"",FLOOR((Table2[[#This Row],[moving_time]]-(60*60*Table2[[#This Row],[Appoggio_ore]]))/60,1),"")</f>
        <v/>
      </c>
      <c r="J406" s="5" t="str">
        <f>IF(Table2[[#This Row],[moving_time]]&lt;&gt;"",FLOOR(Table2[[#This Row],[moving_time]]/(60*60),1),"")</f>
        <v/>
      </c>
      <c r="K4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6" t="str">
        <f>IF(AND(Table2[[#This Row],[Appoggio]]&lt;&gt;"",C416&lt;&gt;""),_xlfn.CONCAT("date",C416,"moving_time",C407,"distance",Table2[[#This Row],[Appoggio]],"elevation",C409,"type",C410),"")</f>
        <v/>
      </c>
      <c r="M406" t="str">
        <f>IF(Table2[[#This Row],[date_to_pivot]]&lt;&gt;"",C410,"")</f>
        <v/>
      </c>
      <c r="N406" t="str">
        <f>IF(Table2[[#This Row],[date_to_pivot]]&lt;&gt;"",Table2[[#This Row],[Appoggio]],"")</f>
        <v/>
      </c>
      <c r="O406" t="str">
        <f>IF(Table2[[#This Row],[date_to_pivot]]&lt;&gt;"",C409,"")</f>
        <v/>
      </c>
      <c r="P406" t="str">
        <f>IF(Table2[[#This Row],[date_to_pivot]]&lt;&gt;"",C407,"")</f>
        <v/>
      </c>
    </row>
    <row r="407" spans="2:16" x14ac:dyDescent="0.2">
      <c r="B407" t="s">
        <v>42</v>
      </c>
      <c r="C407" t="str" cm="1">
        <f t="array" ref="C4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07" t="str">
        <f>IF(ISNUMBER(SEARCH("start_date_local",Table2[[#This Row],[JSON]])),MID(Table2[[#This Row],[JSON]],SEARCH("start_date_local",Table2[[#This Row],[JSON]])+LEN("start_date_local")+4,10), "")</f>
        <v/>
      </c>
      <c r="E4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7" s="5" t="str">
        <f>IF(Table2[[#This Row],[moving_time]]&lt;&gt;"",FLOOR((Table2[[#This Row],[moving_time]]-(60*60*Table2[[#This Row],[Appoggio_ore]]))-(60*Table2[[#This Row],[Appoggio_ minuti]]),1),"")</f>
        <v/>
      </c>
      <c r="I407" s="5" t="str">
        <f>IF(Table2[[#This Row],[moving_time]]&lt;&gt;"",FLOOR((Table2[[#This Row],[moving_time]]-(60*60*Table2[[#This Row],[Appoggio_ore]]))/60,1),"")</f>
        <v/>
      </c>
      <c r="J407" s="5" t="str">
        <f>IF(Table2[[#This Row],[moving_time]]&lt;&gt;"",FLOOR(Table2[[#This Row],[moving_time]]/(60*60),1),"")</f>
        <v/>
      </c>
      <c r="K4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7" t="str">
        <f>IF(AND(Table2[[#This Row],[Appoggio]]&lt;&gt;"",C417&lt;&gt;""),_xlfn.CONCAT("date",C417,"moving_time",C408,"distance",Table2[[#This Row],[Appoggio]],"elevation",C410,"type",C411),"")</f>
        <v/>
      </c>
      <c r="M407" t="str">
        <f>IF(Table2[[#This Row],[date_to_pivot]]&lt;&gt;"",C411,"")</f>
        <v/>
      </c>
      <c r="N407" t="str">
        <f>IF(Table2[[#This Row],[date_to_pivot]]&lt;&gt;"",Table2[[#This Row],[Appoggio]],"")</f>
        <v/>
      </c>
      <c r="O407" t="str">
        <f>IF(Table2[[#This Row],[date_to_pivot]]&lt;&gt;"",C410,"")</f>
        <v/>
      </c>
      <c r="P407" t="str">
        <f>IF(Table2[[#This Row],[date_to_pivot]]&lt;&gt;"",C408,"")</f>
        <v/>
      </c>
    </row>
    <row r="408" spans="2:16" x14ac:dyDescent="0.2">
      <c r="B408" t="s">
        <v>43</v>
      </c>
      <c r="C408" t="str" cm="1">
        <f t="array" ref="C4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08" t="str">
        <f>IF(ISNUMBER(SEARCH("start_date_local",Table2[[#This Row],[JSON]])),MID(Table2[[#This Row],[JSON]],SEARCH("start_date_local",Table2[[#This Row],[JSON]])+LEN("start_date_local")+4,10), "")</f>
        <v/>
      </c>
      <c r="E4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8" s="5" t="str">
        <f>IF(Table2[[#This Row],[moving_time]]&lt;&gt;"",FLOOR((Table2[[#This Row],[moving_time]]-(60*60*Table2[[#This Row],[Appoggio_ore]]))-(60*Table2[[#This Row],[Appoggio_ minuti]]),1),"")</f>
        <v/>
      </c>
      <c r="I408" s="5" t="str">
        <f>IF(Table2[[#This Row],[moving_time]]&lt;&gt;"",FLOOR((Table2[[#This Row],[moving_time]]-(60*60*Table2[[#This Row],[Appoggio_ore]]))/60,1),"")</f>
        <v/>
      </c>
      <c r="J408" s="5" t="str">
        <f>IF(Table2[[#This Row],[moving_time]]&lt;&gt;"",FLOOR(Table2[[#This Row],[moving_time]]/(60*60),1),"")</f>
        <v/>
      </c>
      <c r="K4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8" t="str">
        <f>IF(AND(Table2[[#This Row],[Appoggio]]&lt;&gt;"",C418&lt;&gt;""),_xlfn.CONCAT("date",C418,"moving_time",C409,"distance",Table2[[#This Row],[Appoggio]],"elevation",C411,"type",C412),"")</f>
        <v/>
      </c>
      <c r="M408" t="str">
        <f>IF(Table2[[#This Row],[date_to_pivot]]&lt;&gt;"",C412,"")</f>
        <v/>
      </c>
      <c r="N408" t="str">
        <f>IF(Table2[[#This Row],[date_to_pivot]]&lt;&gt;"",Table2[[#This Row],[Appoggio]],"")</f>
        <v/>
      </c>
      <c r="O408" t="str">
        <f>IF(Table2[[#This Row],[date_to_pivot]]&lt;&gt;"",C411,"")</f>
        <v/>
      </c>
      <c r="P408" t="str">
        <f>IF(Table2[[#This Row],[date_to_pivot]]&lt;&gt;"",C409,"")</f>
        <v/>
      </c>
    </row>
    <row r="409" spans="2:16" x14ac:dyDescent="0.2">
      <c r="B409" t="s">
        <v>44</v>
      </c>
      <c r="C409" t="str" cm="1">
        <f t="array" ref="C4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09" t="str">
        <f>IF(ISNUMBER(SEARCH("start_date_local",Table2[[#This Row],[JSON]])),MID(Table2[[#This Row],[JSON]],SEARCH("start_date_local",Table2[[#This Row],[JSON]])+LEN("start_date_local")+4,10), "")</f>
        <v/>
      </c>
      <c r="E4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09" s="5" t="str">
        <f>IF(Table2[[#This Row],[moving_time]]&lt;&gt;"",FLOOR((Table2[[#This Row],[moving_time]]-(60*60*Table2[[#This Row],[Appoggio_ore]]))-(60*Table2[[#This Row],[Appoggio_ minuti]]),1),"")</f>
        <v/>
      </c>
      <c r="I409" s="5" t="str">
        <f>IF(Table2[[#This Row],[moving_time]]&lt;&gt;"",FLOOR((Table2[[#This Row],[moving_time]]-(60*60*Table2[[#This Row],[Appoggio_ore]]))/60,1),"")</f>
        <v/>
      </c>
      <c r="J409" s="5" t="str">
        <f>IF(Table2[[#This Row],[moving_time]]&lt;&gt;"",FLOOR(Table2[[#This Row],[moving_time]]/(60*60),1),"")</f>
        <v/>
      </c>
      <c r="K4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09" t="str">
        <f>IF(AND(Table2[[#This Row],[Appoggio]]&lt;&gt;"",C419&lt;&gt;""),_xlfn.CONCAT("date",C419,"moving_time",C410,"distance",Table2[[#This Row],[Appoggio]],"elevation",C412,"type",C413),"")</f>
        <v/>
      </c>
      <c r="M409" t="str">
        <f>IF(Table2[[#This Row],[date_to_pivot]]&lt;&gt;"",C413,"")</f>
        <v/>
      </c>
      <c r="N409" t="str">
        <f>IF(Table2[[#This Row],[date_to_pivot]]&lt;&gt;"",Table2[[#This Row],[Appoggio]],"")</f>
        <v/>
      </c>
      <c r="O409" t="str">
        <f>IF(Table2[[#This Row],[date_to_pivot]]&lt;&gt;"",C412,"")</f>
        <v/>
      </c>
      <c r="P409" t="str">
        <f>IF(Table2[[#This Row],[date_to_pivot]]&lt;&gt;"",C410,"")</f>
        <v/>
      </c>
    </row>
    <row r="410" spans="2:16" x14ac:dyDescent="0.2">
      <c r="B410" t="s">
        <v>45</v>
      </c>
      <c r="C410" t="str" cm="1">
        <f t="array" ref="C4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10" t="str">
        <f>IF(ISNUMBER(SEARCH("start_date_local",Table2[[#This Row],[JSON]])),MID(Table2[[#This Row],[JSON]],SEARCH("start_date_local",Table2[[#This Row],[JSON]])+LEN("start_date_local")+4,10), "")</f>
        <v/>
      </c>
      <c r="E4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0" s="5" t="str">
        <f>IF(Table2[[#This Row],[moving_time]]&lt;&gt;"",FLOOR((Table2[[#This Row],[moving_time]]-(60*60*Table2[[#This Row],[Appoggio_ore]]))-(60*Table2[[#This Row],[Appoggio_ minuti]]),1),"")</f>
        <v/>
      </c>
      <c r="I410" s="5" t="str">
        <f>IF(Table2[[#This Row],[moving_time]]&lt;&gt;"",FLOOR((Table2[[#This Row],[moving_time]]-(60*60*Table2[[#This Row],[Appoggio_ore]]))/60,1),"")</f>
        <v/>
      </c>
      <c r="J410" s="5" t="str">
        <f>IF(Table2[[#This Row],[moving_time]]&lt;&gt;"",FLOOR(Table2[[#This Row],[moving_time]]/(60*60),1),"")</f>
        <v/>
      </c>
      <c r="K4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0" t="str">
        <f>IF(AND(Table2[[#This Row],[Appoggio]]&lt;&gt;"",C420&lt;&gt;""),_xlfn.CONCAT("date",C420,"moving_time",C411,"distance",Table2[[#This Row],[Appoggio]],"elevation",C413,"type",C414),"")</f>
        <v/>
      </c>
      <c r="M410" t="str">
        <f>IF(Table2[[#This Row],[date_to_pivot]]&lt;&gt;"",C414,"")</f>
        <v/>
      </c>
      <c r="N410" t="str">
        <f>IF(Table2[[#This Row],[date_to_pivot]]&lt;&gt;"",Table2[[#This Row],[Appoggio]],"")</f>
        <v/>
      </c>
      <c r="O410" t="str">
        <f>IF(Table2[[#This Row],[date_to_pivot]]&lt;&gt;"",C413,"")</f>
        <v/>
      </c>
      <c r="P410" t="str">
        <f>IF(Table2[[#This Row],[date_to_pivot]]&lt;&gt;"",C411,"")</f>
        <v/>
      </c>
    </row>
    <row r="411" spans="2:16" x14ac:dyDescent="0.2">
      <c r="B411" t="s">
        <v>208</v>
      </c>
      <c r="C411" t="str" cm="1">
        <f t="array" ref="C4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11" t="str">
        <f>IF(ISNUMBER(SEARCH("start_date_local",Table2[[#This Row],[JSON]])),MID(Table2[[#This Row],[JSON]],SEARCH("start_date_local",Table2[[#This Row],[JSON]])+LEN("start_date_local")+4,10), "")</f>
        <v/>
      </c>
      <c r="E4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1" s="5" t="str">
        <f>IF(Table2[[#This Row],[moving_time]]&lt;&gt;"",FLOOR((Table2[[#This Row],[moving_time]]-(60*60*Table2[[#This Row],[Appoggio_ore]]))-(60*Table2[[#This Row],[Appoggio_ minuti]]),1),"")</f>
        <v/>
      </c>
      <c r="I411" s="5" t="str">
        <f>IF(Table2[[#This Row],[moving_time]]&lt;&gt;"",FLOOR((Table2[[#This Row],[moving_time]]-(60*60*Table2[[#This Row],[Appoggio_ore]]))/60,1),"")</f>
        <v/>
      </c>
      <c r="J411" s="5" t="str">
        <f>IF(Table2[[#This Row],[moving_time]]&lt;&gt;"",FLOOR(Table2[[#This Row],[moving_time]]/(60*60),1),"")</f>
        <v/>
      </c>
      <c r="K4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1" t="str">
        <f>IF(AND(Table2[[#This Row],[Appoggio]]&lt;&gt;"",C421&lt;&gt;""),_xlfn.CONCAT("date",C421,"moving_time",C412,"distance",Table2[[#This Row],[Appoggio]],"elevation",C414,"type",C415),"")</f>
        <v/>
      </c>
      <c r="M411" t="str">
        <f>IF(Table2[[#This Row],[date_to_pivot]]&lt;&gt;"",C415,"")</f>
        <v/>
      </c>
      <c r="N411" t="str">
        <f>IF(Table2[[#This Row],[date_to_pivot]]&lt;&gt;"",Table2[[#This Row],[Appoggio]],"")</f>
        <v/>
      </c>
      <c r="O411" t="str">
        <f>IF(Table2[[#This Row],[date_to_pivot]]&lt;&gt;"",C414,"")</f>
        <v/>
      </c>
      <c r="P411" t="str">
        <f>IF(Table2[[#This Row],[date_to_pivot]]&lt;&gt;"",C412,"")</f>
        <v/>
      </c>
    </row>
    <row r="412" spans="2:16" x14ac:dyDescent="0.2">
      <c r="B412" t="s">
        <v>209</v>
      </c>
      <c r="C412" t="str" cm="1">
        <f t="array" ref="C4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12" t="str">
        <f>IF(ISNUMBER(SEARCH("start_date_local",Table2[[#This Row],[JSON]])),MID(Table2[[#This Row],[JSON]],SEARCH("start_date_local",Table2[[#This Row],[JSON]])+LEN("start_date_local")+4,10), "")</f>
        <v/>
      </c>
      <c r="E4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2" s="5" t="str">
        <f>IF(Table2[[#This Row],[moving_time]]&lt;&gt;"",FLOOR((Table2[[#This Row],[moving_time]]-(60*60*Table2[[#This Row],[Appoggio_ore]]))-(60*Table2[[#This Row],[Appoggio_ minuti]]),1),"")</f>
        <v/>
      </c>
      <c r="I412" s="5" t="str">
        <f>IF(Table2[[#This Row],[moving_time]]&lt;&gt;"",FLOOR((Table2[[#This Row],[moving_time]]-(60*60*Table2[[#This Row],[Appoggio_ore]]))/60,1),"")</f>
        <v/>
      </c>
      <c r="J412" s="5" t="str">
        <f>IF(Table2[[#This Row],[moving_time]]&lt;&gt;"",FLOOR(Table2[[#This Row],[moving_time]]/(60*60),1),"")</f>
        <v/>
      </c>
      <c r="K4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2" t="str">
        <f>IF(AND(Table2[[#This Row],[Appoggio]]&lt;&gt;"",C422&lt;&gt;""),_xlfn.CONCAT("date",C422,"moving_time",C413,"distance",Table2[[#This Row],[Appoggio]],"elevation",C415,"type",C416),"")</f>
        <v/>
      </c>
      <c r="M412" t="str">
        <f>IF(Table2[[#This Row],[date_to_pivot]]&lt;&gt;"",C416,"")</f>
        <v/>
      </c>
      <c r="N412" t="str">
        <f>IF(Table2[[#This Row],[date_to_pivot]]&lt;&gt;"",Table2[[#This Row],[Appoggio]],"")</f>
        <v/>
      </c>
      <c r="O412" t="str">
        <f>IF(Table2[[#This Row],[date_to_pivot]]&lt;&gt;"",C415,"")</f>
        <v/>
      </c>
      <c r="P412" t="str">
        <f>IF(Table2[[#This Row],[date_to_pivot]]&lt;&gt;"",C413,"")</f>
        <v/>
      </c>
    </row>
    <row r="413" spans="2:16" x14ac:dyDescent="0.2">
      <c r="B413" t="s">
        <v>210</v>
      </c>
      <c r="C413" t="str" cm="1">
        <f t="array" ref="C4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13" t="str">
        <f>IF(ISNUMBER(SEARCH("start_date_local",Table2[[#This Row],[JSON]])),MID(Table2[[#This Row],[JSON]],SEARCH("start_date_local",Table2[[#This Row],[JSON]])+LEN("start_date_local")+4,10), "")</f>
        <v/>
      </c>
      <c r="E4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3" s="5" t="str">
        <f>IF(Table2[[#This Row],[moving_time]]&lt;&gt;"",FLOOR((Table2[[#This Row],[moving_time]]-(60*60*Table2[[#This Row],[Appoggio_ore]]))-(60*Table2[[#This Row],[Appoggio_ minuti]]),1),"")</f>
        <v/>
      </c>
      <c r="I413" s="5" t="str">
        <f>IF(Table2[[#This Row],[moving_time]]&lt;&gt;"",FLOOR((Table2[[#This Row],[moving_time]]-(60*60*Table2[[#This Row],[Appoggio_ore]]))/60,1),"")</f>
        <v/>
      </c>
      <c r="J413" s="5" t="str">
        <f>IF(Table2[[#This Row],[moving_time]]&lt;&gt;"",FLOOR(Table2[[#This Row],[moving_time]]/(60*60),1),"")</f>
        <v/>
      </c>
      <c r="K4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3" t="str">
        <f>IF(AND(Table2[[#This Row],[Appoggio]]&lt;&gt;"",C423&lt;&gt;""),_xlfn.CONCAT("date",C423,"moving_time",C414,"distance",Table2[[#This Row],[Appoggio]],"elevation",C416,"type",C417),"")</f>
        <v/>
      </c>
      <c r="M413" t="str">
        <f>IF(Table2[[#This Row],[date_to_pivot]]&lt;&gt;"",C417,"")</f>
        <v/>
      </c>
      <c r="N413" t="str">
        <f>IF(Table2[[#This Row],[date_to_pivot]]&lt;&gt;"",Table2[[#This Row],[Appoggio]],"")</f>
        <v/>
      </c>
      <c r="O413" t="str">
        <f>IF(Table2[[#This Row],[date_to_pivot]]&lt;&gt;"",C416,"")</f>
        <v/>
      </c>
      <c r="P413" t="str">
        <f>IF(Table2[[#This Row],[date_to_pivot]]&lt;&gt;"",C414,"")</f>
        <v/>
      </c>
    </row>
    <row r="414" spans="2:16" x14ac:dyDescent="0.2">
      <c r="B414" t="s">
        <v>211</v>
      </c>
      <c r="C414" t="str" cm="1">
        <f t="array" ref="C4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14" t="str">
        <f>IF(ISNUMBER(SEARCH("start_date_local",Table2[[#This Row],[JSON]])),MID(Table2[[#This Row],[JSON]],SEARCH("start_date_local",Table2[[#This Row],[JSON]])+LEN("start_date_local")+4,10), "")</f>
        <v/>
      </c>
      <c r="E4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4" s="5" t="str">
        <f>IF(Table2[[#This Row],[moving_time]]&lt;&gt;"",FLOOR((Table2[[#This Row],[moving_time]]-(60*60*Table2[[#This Row],[Appoggio_ore]]))-(60*Table2[[#This Row],[Appoggio_ minuti]]),1),"")</f>
        <v/>
      </c>
      <c r="I414" s="5" t="str">
        <f>IF(Table2[[#This Row],[moving_time]]&lt;&gt;"",FLOOR((Table2[[#This Row],[moving_time]]-(60*60*Table2[[#This Row],[Appoggio_ore]]))/60,1),"")</f>
        <v/>
      </c>
      <c r="J414" s="5" t="str">
        <f>IF(Table2[[#This Row],[moving_time]]&lt;&gt;"",FLOOR(Table2[[#This Row],[moving_time]]/(60*60),1),"")</f>
        <v/>
      </c>
      <c r="K4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4" t="str">
        <f>IF(AND(Table2[[#This Row],[Appoggio]]&lt;&gt;"",C424&lt;&gt;""),_xlfn.CONCAT("date",C424,"moving_time",C415,"distance",Table2[[#This Row],[Appoggio]],"elevation",C417,"type",C418),"")</f>
        <v/>
      </c>
      <c r="M414" t="str">
        <f>IF(Table2[[#This Row],[date_to_pivot]]&lt;&gt;"",C418,"")</f>
        <v/>
      </c>
      <c r="N414" t="str">
        <f>IF(Table2[[#This Row],[date_to_pivot]]&lt;&gt;"",Table2[[#This Row],[Appoggio]],"")</f>
        <v/>
      </c>
      <c r="O414" t="str">
        <f>IF(Table2[[#This Row],[date_to_pivot]]&lt;&gt;"",C417,"")</f>
        <v/>
      </c>
      <c r="P414" t="str">
        <f>IF(Table2[[#This Row],[date_to_pivot]]&lt;&gt;"",C415,"")</f>
        <v/>
      </c>
    </row>
    <row r="415" spans="2:16" x14ac:dyDescent="0.2">
      <c r="B415" t="s">
        <v>212</v>
      </c>
      <c r="C415" t="str" cm="1">
        <f t="array" ref="C4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15" t="str">
        <f>IF(ISNUMBER(SEARCH("start_date_local",Table2[[#This Row],[JSON]])),MID(Table2[[#This Row],[JSON]],SEARCH("start_date_local",Table2[[#This Row],[JSON]])+LEN("start_date_local")+4,10), "")</f>
        <v/>
      </c>
      <c r="E4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5" s="5" t="str">
        <f>IF(Table2[[#This Row],[moving_time]]&lt;&gt;"",FLOOR((Table2[[#This Row],[moving_time]]-(60*60*Table2[[#This Row],[Appoggio_ore]]))-(60*Table2[[#This Row],[Appoggio_ minuti]]),1),"")</f>
        <v/>
      </c>
      <c r="I415" s="5" t="str">
        <f>IF(Table2[[#This Row],[moving_time]]&lt;&gt;"",FLOOR((Table2[[#This Row],[moving_time]]-(60*60*Table2[[#This Row],[Appoggio_ore]]))/60,1),"")</f>
        <v/>
      </c>
      <c r="J415" s="5" t="str">
        <f>IF(Table2[[#This Row],[moving_time]]&lt;&gt;"",FLOOR(Table2[[#This Row],[moving_time]]/(60*60),1),"")</f>
        <v/>
      </c>
      <c r="K4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5" t="str">
        <f>IF(AND(Table2[[#This Row],[Appoggio]]&lt;&gt;"",C425&lt;&gt;""),_xlfn.CONCAT("date",C425,"moving_time",C416,"distance",Table2[[#This Row],[Appoggio]],"elevation",C418,"type",C419),"")</f>
        <v/>
      </c>
      <c r="M415" t="str">
        <f>IF(Table2[[#This Row],[date_to_pivot]]&lt;&gt;"",C419,"")</f>
        <v/>
      </c>
      <c r="N415" t="str">
        <f>IF(Table2[[#This Row],[date_to_pivot]]&lt;&gt;"",Table2[[#This Row],[Appoggio]],"")</f>
        <v/>
      </c>
      <c r="O415" t="str">
        <f>IF(Table2[[#This Row],[date_to_pivot]]&lt;&gt;"",C418,"")</f>
        <v/>
      </c>
      <c r="P415" t="str">
        <f>IF(Table2[[#This Row],[date_to_pivot]]&lt;&gt;"",C416,"")</f>
        <v/>
      </c>
    </row>
    <row r="416" spans="2:16" x14ac:dyDescent="0.2">
      <c r="B416" t="s">
        <v>213</v>
      </c>
      <c r="C416" t="str" cm="1">
        <f t="array" ref="C4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16" t="str">
        <f>IF(ISNUMBER(SEARCH("start_date_local",Table2[[#This Row],[JSON]])),MID(Table2[[#This Row],[JSON]],SEARCH("start_date_local",Table2[[#This Row],[JSON]])+LEN("start_date_local")+4,10), "")</f>
        <v/>
      </c>
      <c r="E4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6" s="5" t="str">
        <f>IF(Table2[[#This Row],[moving_time]]&lt;&gt;"",FLOOR((Table2[[#This Row],[moving_time]]-(60*60*Table2[[#This Row],[Appoggio_ore]]))-(60*Table2[[#This Row],[Appoggio_ minuti]]),1),"")</f>
        <v/>
      </c>
      <c r="I416" s="5" t="str">
        <f>IF(Table2[[#This Row],[moving_time]]&lt;&gt;"",FLOOR((Table2[[#This Row],[moving_time]]-(60*60*Table2[[#This Row],[Appoggio_ore]]))/60,1),"")</f>
        <v/>
      </c>
      <c r="J416" s="5" t="str">
        <f>IF(Table2[[#This Row],[moving_time]]&lt;&gt;"",FLOOR(Table2[[#This Row],[moving_time]]/(60*60),1),"")</f>
        <v/>
      </c>
      <c r="K4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6" t="str">
        <f>IF(AND(Table2[[#This Row],[Appoggio]]&lt;&gt;"",C426&lt;&gt;""),_xlfn.CONCAT("date",C426,"moving_time",C417,"distance",Table2[[#This Row],[Appoggio]],"elevation",C419,"type",C420),"")</f>
        <v/>
      </c>
      <c r="M416" t="str">
        <f>IF(Table2[[#This Row],[date_to_pivot]]&lt;&gt;"",C420,"")</f>
        <v/>
      </c>
      <c r="N416" t="str">
        <f>IF(Table2[[#This Row],[date_to_pivot]]&lt;&gt;"",Table2[[#This Row],[Appoggio]],"")</f>
        <v/>
      </c>
      <c r="O416" t="str">
        <f>IF(Table2[[#This Row],[date_to_pivot]]&lt;&gt;"",C419,"")</f>
        <v/>
      </c>
      <c r="P416" t="str">
        <f>IF(Table2[[#This Row],[date_to_pivot]]&lt;&gt;"",C417,"")</f>
        <v/>
      </c>
    </row>
    <row r="417" spans="2:16" x14ac:dyDescent="0.2">
      <c r="B417" t="s">
        <v>151</v>
      </c>
      <c r="C417" t="str" cm="1">
        <f t="array" ref="C4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17" t="str">
        <f>IF(ISNUMBER(SEARCH("start_date_local",Table2[[#This Row],[JSON]])),MID(Table2[[#This Row],[JSON]],SEARCH("start_date_local",Table2[[#This Row],[JSON]])+LEN("start_date_local")+4,10), "")</f>
        <v/>
      </c>
      <c r="E4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7" s="5" t="str">
        <f>IF(Table2[[#This Row],[moving_time]]&lt;&gt;"",FLOOR((Table2[[#This Row],[moving_time]]-(60*60*Table2[[#This Row],[Appoggio_ore]]))-(60*Table2[[#This Row],[Appoggio_ minuti]]),1),"")</f>
        <v/>
      </c>
      <c r="I417" s="5" t="str">
        <f>IF(Table2[[#This Row],[moving_time]]&lt;&gt;"",FLOOR((Table2[[#This Row],[moving_time]]-(60*60*Table2[[#This Row],[Appoggio_ore]]))/60,1),"")</f>
        <v/>
      </c>
      <c r="J417" s="5" t="str">
        <f>IF(Table2[[#This Row],[moving_time]]&lt;&gt;"",FLOOR(Table2[[#This Row],[moving_time]]/(60*60),1),"")</f>
        <v/>
      </c>
      <c r="K4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7" t="str">
        <f>IF(AND(Table2[[#This Row],[Appoggio]]&lt;&gt;"",C427&lt;&gt;""),_xlfn.CONCAT("date",C427,"moving_time",C418,"distance",Table2[[#This Row],[Appoggio]],"elevation",C420,"type",C421),"")</f>
        <v/>
      </c>
      <c r="M417" t="str">
        <f>IF(Table2[[#This Row],[date_to_pivot]]&lt;&gt;"",C421,"")</f>
        <v/>
      </c>
      <c r="N417" t="str">
        <f>IF(Table2[[#This Row],[date_to_pivot]]&lt;&gt;"",Table2[[#This Row],[Appoggio]],"")</f>
        <v/>
      </c>
      <c r="O417" t="str">
        <f>IF(Table2[[#This Row],[date_to_pivot]]&lt;&gt;"",C420,"")</f>
        <v/>
      </c>
      <c r="P417" t="str">
        <f>IF(Table2[[#This Row],[date_to_pivot]]&lt;&gt;"",C418,"")</f>
        <v/>
      </c>
    </row>
    <row r="418" spans="2:16" x14ac:dyDescent="0.2">
      <c r="B418" t="s">
        <v>55</v>
      </c>
      <c r="C418" t="str" cm="1">
        <f t="array" ref="C4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18" t="str">
        <f>IF(ISNUMBER(SEARCH("start_date_local",Table2[[#This Row],[JSON]])),MID(Table2[[#This Row],[JSON]],SEARCH("start_date_local",Table2[[#This Row],[JSON]])+LEN("start_date_local")+4,10), "")</f>
        <v/>
      </c>
      <c r="E4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8" s="5" t="str">
        <f>IF(Table2[[#This Row],[moving_time]]&lt;&gt;"",FLOOR((Table2[[#This Row],[moving_time]]-(60*60*Table2[[#This Row],[Appoggio_ore]]))-(60*Table2[[#This Row],[Appoggio_ minuti]]),1),"")</f>
        <v/>
      </c>
      <c r="I418" s="5" t="str">
        <f>IF(Table2[[#This Row],[moving_time]]&lt;&gt;"",FLOOR((Table2[[#This Row],[moving_time]]-(60*60*Table2[[#This Row],[Appoggio_ore]]))/60,1),"")</f>
        <v/>
      </c>
      <c r="J418" s="5" t="str">
        <f>IF(Table2[[#This Row],[moving_time]]&lt;&gt;"",FLOOR(Table2[[#This Row],[moving_time]]/(60*60),1),"")</f>
        <v/>
      </c>
      <c r="K4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8" t="str">
        <f>IF(AND(Table2[[#This Row],[Appoggio]]&lt;&gt;"",C428&lt;&gt;""),_xlfn.CONCAT("date",C428,"moving_time",C419,"distance",Table2[[#This Row],[Appoggio]],"elevation",C421,"type",C422),"")</f>
        <v/>
      </c>
      <c r="M418" t="str">
        <f>IF(Table2[[#This Row],[date_to_pivot]]&lt;&gt;"",C422,"")</f>
        <v/>
      </c>
      <c r="N418" t="str">
        <f>IF(Table2[[#This Row],[date_to_pivot]]&lt;&gt;"",Table2[[#This Row],[Appoggio]],"")</f>
        <v/>
      </c>
      <c r="O418" t="str">
        <f>IF(Table2[[#This Row],[date_to_pivot]]&lt;&gt;"",C421,"")</f>
        <v/>
      </c>
      <c r="P418" t="str">
        <f>IF(Table2[[#This Row],[date_to_pivot]]&lt;&gt;"",C419,"")</f>
        <v/>
      </c>
    </row>
    <row r="419" spans="2:16" x14ac:dyDescent="0.2">
      <c r="B419" t="s">
        <v>214</v>
      </c>
      <c r="C419" t="str" cm="1">
        <f t="array" ref="C4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19" t="str">
        <f>IF(ISNUMBER(SEARCH("start_date_local",Table2[[#This Row],[JSON]])),MID(Table2[[#This Row],[JSON]],SEARCH("start_date_local",Table2[[#This Row],[JSON]])+LEN("start_date_local")+4,10), "")</f>
        <v/>
      </c>
      <c r="E4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19" s="5" t="str">
        <f>IF(Table2[[#This Row],[moving_time]]&lt;&gt;"",FLOOR((Table2[[#This Row],[moving_time]]-(60*60*Table2[[#This Row],[Appoggio_ore]]))-(60*Table2[[#This Row],[Appoggio_ minuti]]),1),"")</f>
        <v/>
      </c>
      <c r="I419" s="5" t="str">
        <f>IF(Table2[[#This Row],[moving_time]]&lt;&gt;"",FLOOR((Table2[[#This Row],[moving_time]]-(60*60*Table2[[#This Row],[Appoggio_ore]]))/60,1),"")</f>
        <v/>
      </c>
      <c r="J419" s="5" t="str">
        <f>IF(Table2[[#This Row],[moving_time]]&lt;&gt;"",FLOOR(Table2[[#This Row],[moving_time]]/(60*60),1),"")</f>
        <v/>
      </c>
      <c r="K4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19" t="str">
        <f>IF(AND(Table2[[#This Row],[Appoggio]]&lt;&gt;"",C429&lt;&gt;""),_xlfn.CONCAT("date",C429,"moving_time",C420,"distance",Table2[[#This Row],[Appoggio]],"elevation",C422,"type",C423),"")</f>
        <v/>
      </c>
      <c r="M419" t="str">
        <f>IF(Table2[[#This Row],[date_to_pivot]]&lt;&gt;"",C423,"")</f>
        <v/>
      </c>
      <c r="N419" t="str">
        <f>IF(Table2[[#This Row],[date_to_pivot]]&lt;&gt;"",Table2[[#This Row],[Appoggio]],"")</f>
        <v/>
      </c>
      <c r="O419" t="str">
        <f>IF(Table2[[#This Row],[date_to_pivot]]&lt;&gt;"",C422,"")</f>
        <v/>
      </c>
      <c r="P419" t="str">
        <f>IF(Table2[[#This Row],[date_to_pivot]]&lt;&gt;"",C420,"")</f>
        <v/>
      </c>
    </row>
    <row r="420" spans="2:16" x14ac:dyDescent="0.2">
      <c r="B420" t="s">
        <v>215</v>
      </c>
      <c r="C420" t="str" cm="1">
        <f t="array" ref="C4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20" t="str">
        <f>IF(ISNUMBER(SEARCH("start_date_local",Table2[[#This Row],[JSON]])),MID(Table2[[#This Row],[JSON]],SEARCH("start_date_local",Table2[[#This Row],[JSON]])+LEN("start_date_local")+4,10), "")</f>
        <v/>
      </c>
      <c r="E4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0" s="5" t="str">
        <f>IF(Table2[[#This Row],[moving_time]]&lt;&gt;"",FLOOR((Table2[[#This Row],[moving_time]]-(60*60*Table2[[#This Row],[Appoggio_ore]]))-(60*Table2[[#This Row],[Appoggio_ minuti]]),1),"")</f>
        <v/>
      </c>
      <c r="I420" s="5" t="str">
        <f>IF(Table2[[#This Row],[moving_time]]&lt;&gt;"",FLOOR((Table2[[#This Row],[moving_time]]-(60*60*Table2[[#This Row],[Appoggio_ore]]))/60,1),"")</f>
        <v/>
      </c>
      <c r="J420" s="5" t="str">
        <f>IF(Table2[[#This Row],[moving_time]]&lt;&gt;"",FLOOR(Table2[[#This Row],[moving_time]]/(60*60),1),"")</f>
        <v/>
      </c>
      <c r="K4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0" t="str">
        <f>IF(AND(Table2[[#This Row],[Appoggio]]&lt;&gt;"",C430&lt;&gt;""),_xlfn.CONCAT("date",C430,"moving_time",C421,"distance",Table2[[#This Row],[Appoggio]],"elevation",C423,"type",C424),"")</f>
        <v/>
      </c>
      <c r="M420" t="str">
        <f>IF(Table2[[#This Row],[date_to_pivot]]&lt;&gt;"",C424,"")</f>
        <v/>
      </c>
      <c r="N420" t="str">
        <f>IF(Table2[[#This Row],[date_to_pivot]]&lt;&gt;"",Table2[[#This Row],[Appoggio]],"")</f>
        <v/>
      </c>
      <c r="O420" t="str">
        <f>IF(Table2[[#This Row],[date_to_pivot]]&lt;&gt;"",C423,"")</f>
        <v/>
      </c>
      <c r="P420" t="str">
        <f>IF(Table2[[#This Row],[date_to_pivot]]&lt;&gt;"",C421,"")</f>
        <v/>
      </c>
    </row>
    <row r="421" spans="2:16" x14ac:dyDescent="0.2">
      <c r="B421" t="s">
        <v>58</v>
      </c>
      <c r="C421" t="str" cm="1">
        <f t="array" ref="C4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21" t="str">
        <f>IF(ISNUMBER(SEARCH("start_date_local",Table2[[#This Row],[JSON]])),MID(Table2[[#This Row],[JSON]],SEARCH("start_date_local",Table2[[#This Row],[JSON]])+LEN("start_date_local")+4,10), "")</f>
        <v/>
      </c>
      <c r="E4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1" s="5" t="str">
        <f>IF(Table2[[#This Row],[moving_time]]&lt;&gt;"",FLOOR((Table2[[#This Row],[moving_time]]-(60*60*Table2[[#This Row],[Appoggio_ore]]))-(60*Table2[[#This Row],[Appoggio_ minuti]]),1),"")</f>
        <v/>
      </c>
      <c r="I421" s="5" t="str">
        <f>IF(Table2[[#This Row],[moving_time]]&lt;&gt;"",FLOOR((Table2[[#This Row],[moving_time]]-(60*60*Table2[[#This Row],[Appoggio_ore]]))/60,1),"")</f>
        <v/>
      </c>
      <c r="J421" s="5" t="str">
        <f>IF(Table2[[#This Row],[moving_time]]&lt;&gt;"",FLOOR(Table2[[#This Row],[moving_time]]/(60*60),1),"")</f>
        <v/>
      </c>
      <c r="K4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1" t="str">
        <f>IF(AND(Table2[[#This Row],[Appoggio]]&lt;&gt;"",C431&lt;&gt;""),_xlfn.CONCAT("date",C431,"moving_time",C422,"distance",Table2[[#This Row],[Appoggio]],"elevation",C424,"type",C425),"")</f>
        <v/>
      </c>
      <c r="M421" t="str">
        <f>IF(Table2[[#This Row],[date_to_pivot]]&lt;&gt;"",C425,"")</f>
        <v/>
      </c>
      <c r="N421" t="str">
        <f>IF(Table2[[#This Row],[date_to_pivot]]&lt;&gt;"",Table2[[#This Row],[Appoggio]],"")</f>
        <v/>
      </c>
      <c r="O421" t="str">
        <f>IF(Table2[[#This Row],[date_to_pivot]]&lt;&gt;"",C424,"")</f>
        <v/>
      </c>
      <c r="P421" t="str">
        <f>IF(Table2[[#This Row],[date_to_pivot]]&lt;&gt;"",C422,"")</f>
        <v/>
      </c>
    </row>
    <row r="422" spans="2:16" x14ac:dyDescent="0.2">
      <c r="B422" t="s">
        <v>59</v>
      </c>
      <c r="C422" t="str" cm="1">
        <f t="array" ref="C4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22" t="str">
        <f>IF(ISNUMBER(SEARCH("start_date_local",Table2[[#This Row],[JSON]])),MID(Table2[[#This Row],[JSON]],SEARCH("start_date_local",Table2[[#This Row],[JSON]])+LEN("start_date_local")+4,10), "")</f>
        <v/>
      </c>
      <c r="E4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2" s="5" t="str">
        <f>IF(Table2[[#This Row],[moving_time]]&lt;&gt;"",FLOOR((Table2[[#This Row],[moving_time]]-(60*60*Table2[[#This Row],[Appoggio_ore]]))-(60*Table2[[#This Row],[Appoggio_ minuti]]),1),"")</f>
        <v/>
      </c>
      <c r="I422" s="5" t="str">
        <f>IF(Table2[[#This Row],[moving_time]]&lt;&gt;"",FLOOR((Table2[[#This Row],[moving_time]]-(60*60*Table2[[#This Row],[Appoggio_ore]]))/60,1),"")</f>
        <v/>
      </c>
      <c r="J422" s="5" t="str">
        <f>IF(Table2[[#This Row],[moving_time]]&lt;&gt;"",FLOOR(Table2[[#This Row],[moving_time]]/(60*60),1),"")</f>
        <v/>
      </c>
      <c r="K4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2" t="str">
        <f>IF(AND(Table2[[#This Row],[Appoggio]]&lt;&gt;"",C432&lt;&gt;""),_xlfn.CONCAT("date",C432,"moving_time",C423,"distance",Table2[[#This Row],[Appoggio]],"elevation",C425,"type",C426),"")</f>
        <v/>
      </c>
      <c r="M422" t="str">
        <f>IF(Table2[[#This Row],[date_to_pivot]]&lt;&gt;"",C426,"")</f>
        <v/>
      </c>
      <c r="N422" t="str">
        <f>IF(Table2[[#This Row],[date_to_pivot]]&lt;&gt;"",Table2[[#This Row],[Appoggio]],"")</f>
        <v/>
      </c>
      <c r="O422" t="str">
        <f>IF(Table2[[#This Row],[date_to_pivot]]&lt;&gt;"",C425,"")</f>
        <v/>
      </c>
      <c r="P422" t="str">
        <f>IF(Table2[[#This Row],[date_to_pivot]]&lt;&gt;"",C423,"")</f>
        <v/>
      </c>
    </row>
    <row r="423" spans="2:16" x14ac:dyDescent="0.2">
      <c r="B423" t="s">
        <v>216</v>
      </c>
      <c r="C423" t="str" cm="1">
        <f t="array" ref="C4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23" t="str">
        <f>IF(ISNUMBER(SEARCH("start_date_local",Table2[[#This Row],[JSON]])),MID(Table2[[#This Row],[JSON]],SEARCH("start_date_local",Table2[[#This Row],[JSON]])+LEN("start_date_local")+4,10), "")</f>
        <v/>
      </c>
      <c r="E4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3" s="5" t="str">
        <f>IF(Table2[[#This Row],[moving_time]]&lt;&gt;"",FLOOR((Table2[[#This Row],[moving_time]]-(60*60*Table2[[#This Row],[Appoggio_ore]]))-(60*Table2[[#This Row],[Appoggio_ minuti]]),1),"")</f>
        <v/>
      </c>
      <c r="I423" s="5" t="str">
        <f>IF(Table2[[#This Row],[moving_time]]&lt;&gt;"",FLOOR((Table2[[#This Row],[moving_time]]-(60*60*Table2[[#This Row],[Appoggio_ore]]))/60,1),"")</f>
        <v/>
      </c>
      <c r="J423" s="5" t="str">
        <f>IF(Table2[[#This Row],[moving_time]]&lt;&gt;"",FLOOR(Table2[[#This Row],[moving_time]]/(60*60),1),"")</f>
        <v/>
      </c>
      <c r="K4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3" t="str">
        <f>IF(AND(Table2[[#This Row],[Appoggio]]&lt;&gt;"",C433&lt;&gt;""),_xlfn.CONCAT("date",C433,"moving_time",C424,"distance",Table2[[#This Row],[Appoggio]],"elevation",C426,"type",C427),"")</f>
        <v/>
      </c>
      <c r="M423" t="str">
        <f>IF(Table2[[#This Row],[date_to_pivot]]&lt;&gt;"",C427,"")</f>
        <v/>
      </c>
      <c r="N423" t="str">
        <f>IF(Table2[[#This Row],[date_to_pivot]]&lt;&gt;"",Table2[[#This Row],[Appoggio]],"")</f>
        <v/>
      </c>
      <c r="O423" t="str">
        <f>IF(Table2[[#This Row],[date_to_pivot]]&lt;&gt;"",C426,"")</f>
        <v/>
      </c>
      <c r="P423" t="str">
        <f>IF(Table2[[#This Row],[date_to_pivot]]&lt;&gt;"",C424,"")</f>
        <v/>
      </c>
    </row>
    <row r="424" spans="2:16" x14ac:dyDescent="0.2">
      <c r="B424" t="s">
        <v>217</v>
      </c>
      <c r="C424" t="str" cm="1">
        <f t="array" ref="C4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24" t="str">
        <f>IF(ISNUMBER(SEARCH("start_date_local",Table2[[#This Row],[JSON]])),MID(Table2[[#This Row],[JSON]],SEARCH("start_date_local",Table2[[#This Row],[JSON]])+LEN("start_date_local")+4,10), "")</f>
        <v/>
      </c>
      <c r="E4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4" s="5" t="str">
        <f>IF(Table2[[#This Row],[moving_time]]&lt;&gt;"",FLOOR((Table2[[#This Row],[moving_time]]-(60*60*Table2[[#This Row],[Appoggio_ore]]))-(60*Table2[[#This Row],[Appoggio_ minuti]]),1),"")</f>
        <v/>
      </c>
      <c r="I424" s="5" t="str">
        <f>IF(Table2[[#This Row],[moving_time]]&lt;&gt;"",FLOOR((Table2[[#This Row],[moving_time]]-(60*60*Table2[[#This Row],[Appoggio_ore]]))/60,1),"")</f>
        <v/>
      </c>
      <c r="J424" s="5" t="str">
        <f>IF(Table2[[#This Row],[moving_time]]&lt;&gt;"",FLOOR(Table2[[#This Row],[moving_time]]/(60*60),1),"")</f>
        <v/>
      </c>
      <c r="K4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4" t="str">
        <f>IF(AND(Table2[[#This Row],[Appoggio]]&lt;&gt;"",C434&lt;&gt;""),_xlfn.CONCAT("date",C434,"moving_time",C425,"distance",Table2[[#This Row],[Appoggio]],"elevation",C427,"type",C428),"")</f>
        <v/>
      </c>
      <c r="M424" t="str">
        <f>IF(Table2[[#This Row],[date_to_pivot]]&lt;&gt;"",C428,"")</f>
        <v/>
      </c>
      <c r="N424" t="str">
        <f>IF(Table2[[#This Row],[date_to_pivot]]&lt;&gt;"",Table2[[#This Row],[Appoggio]],"")</f>
        <v/>
      </c>
      <c r="O424" t="str">
        <f>IF(Table2[[#This Row],[date_to_pivot]]&lt;&gt;"",C427,"")</f>
        <v/>
      </c>
      <c r="P424" t="str">
        <f>IF(Table2[[#This Row],[date_to_pivot]]&lt;&gt;"",C425,"")</f>
        <v/>
      </c>
    </row>
    <row r="425" spans="2:16" x14ac:dyDescent="0.2">
      <c r="B425" t="s">
        <v>95</v>
      </c>
      <c r="C425" t="str" cm="1">
        <f t="array" ref="C4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25" t="str">
        <f>IF(ISNUMBER(SEARCH("start_date_local",Table2[[#This Row],[JSON]])),MID(Table2[[#This Row],[JSON]],SEARCH("start_date_local",Table2[[#This Row],[JSON]])+LEN("start_date_local")+4,10), "")</f>
        <v/>
      </c>
      <c r="E4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5" s="5" t="str">
        <f>IF(Table2[[#This Row],[moving_time]]&lt;&gt;"",FLOOR((Table2[[#This Row],[moving_time]]-(60*60*Table2[[#This Row],[Appoggio_ore]]))-(60*Table2[[#This Row],[Appoggio_ minuti]]),1),"")</f>
        <v/>
      </c>
      <c r="I425" s="5" t="str">
        <f>IF(Table2[[#This Row],[moving_time]]&lt;&gt;"",FLOOR((Table2[[#This Row],[moving_time]]-(60*60*Table2[[#This Row],[Appoggio_ore]]))/60,1),"")</f>
        <v/>
      </c>
      <c r="J425" s="5" t="str">
        <f>IF(Table2[[#This Row],[moving_time]]&lt;&gt;"",FLOOR(Table2[[#This Row],[moving_time]]/(60*60),1),"")</f>
        <v/>
      </c>
      <c r="K4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5" t="str">
        <f>IF(AND(Table2[[#This Row],[Appoggio]]&lt;&gt;"",C435&lt;&gt;""),_xlfn.CONCAT("date",C435,"moving_time",C426,"distance",Table2[[#This Row],[Appoggio]],"elevation",C428,"type",C429),"")</f>
        <v/>
      </c>
      <c r="M425" t="str">
        <f>IF(Table2[[#This Row],[date_to_pivot]]&lt;&gt;"",C429,"")</f>
        <v/>
      </c>
      <c r="N425" t="str">
        <f>IF(Table2[[#This Row],[date_to_pivot]]&lt;&gt;"",Table2[[#This Row],[Appoggio]],"")</f>
        <v/>
      </c>
      <c r="O425" t="str">
        <f>IF(Table2[[#This Row],[date_to_pivot]]&lt;&gt;"",C428,"")</f>
        <v/>
      </c>
      <c r="P425" t="str">
        <f>IF(Table2[[#This Row],[date_to_pivot]]&lt;&gt;"",C426,"")</f>
        <v/>
      </c>
    </row>
    <row r="426" spans="2:16" x14ac:dyDescent="0.2">
      <c r="B426" t="s">
        <v>218</v>
      </c>
      <c r="C426" t="str" cm="1">
        <f t="array" ref="C4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26" t="str">
        <f>IF(ISNUMBER(SEARCH("start_date_local",Table2[[#This Row],[JSON]])),MID(Table2[[#This Row],[JSON]],SEARCH("start_date_local",Table2[[#This Row],[JSON]])+LEN("start_date_local")+4,10), "")</f>
        <v/>
      </c>
      <c r="E4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6" s="5" t="str">
        <f>IF(Table2[[#This Row],[moving_time]]&lt;&gt;"",FLOOR((Table2[[#This Row],[moving_time]]-(60*60*Table2[[#This Row],[Appoggio_ore]]))-(60*Table2[[#This Row],[Appoggio_ minuti]]),1),"")</f>
        <v/>
      </c>
      <c r="I426" s="5" t="str">
        <f>IF(Table2[[#This Row],[moving_time]]&lt;&gt;"",FLOOR((Table2[[#This Row],[moving_time]]-(60*60*Table2[[#This Row],[Appoggio_ore]]))/60,1),"")</f>
        <v/>
      </c>
      <c r="J426" s="5" t="str">
        <f>IF(Table2[[#This Row],[moving_time]]&lt;&gt;"",FLOOR(Table2[[#This Row],[moving_time]]/(60*60),1),"")</f>
        <v/>
      </c>
      <c r="K4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6" t="str">
        <f>IF(AND(Table2[[#This Row],[Appoggio]]&lt;&gt;"",C436&lt;&gt;""),_xlfn.CONCAT("date",C436,"moving_time",C427,"distance",Table2[[#This Row],[Appoggio]],"elevation",C429,"type",C430),"")</f>
        <v/>
      </c>
      <c r="M426" t="str">
        <f>IF(Table2[[#This Row],[date_to_pivot]]&lt;&gt;"",C430,"")</f>
        <v/>
      </c>
      <c r="N426" t="str">
        <f>IF(Table2[[#This Row],[date_to_pivot]]&lt;&gt;"",Table2[[#This Row],[Appoggio]],"")</f>
        <v/>
      </c>
      <c r="O426" t="str">
        <f>IF(Table2[[#This Row],[date_to_pivot]]&lt;&gt;"",C429,"")</f>
        <v/>
      </c>
      <c r="P426" t="str">
        <f>IF(Table2[[#This Row],[date_to_pivot]]&lt;&gt;"",C427,"")</f>
        <v/>
      </c>
    </row>
    <row r="427" spans="2:16" x14ac:dyDescent="0.2">
      <c r="B427" t="s">
        <v>65</v>
      </c>
      <c r="C427" t="str" cm="1">
        <f t="array" ref="C4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27" t="str">
        <f>IF(ISNUMBER(SEARCH("start_date_local",Table2[[#This Row],[JSON]])),MID(Table2[[#This Row],[JSON]],SEARCH("start_date_local",Table2[[#This Row],[JSON]])+LEN("start_date_local")+4,10), "")</f>
        <v/>
      </c>
      <c r="E4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7" s="5" t="str">
        <f>IF(Table2[[#This Row],[moving_time]]&lt;&gt;"",FLOOR((Table2[[#This Row],[moving_time]]-(60*60*Table2[[#This Row],[Appoggio_ore]]))-(60*Table2[[#This Row],[Appoggio_ minuti]]),1),"")</f>
        <v/>
      </c>
      <c r="I427" s="5" t="str">
        <f>IF(Table2[[#This Row],[moving_time]]&lt;&gt;"",FLOOR((Table2[[#This Row],[moving_time]]-(60*60*Table2[[#This Row],[Appoggio_ore]]))/60,1),"")</f>
        <v/>
      </c>
      <c r="J427" s="5" t="str">
        <f>IF(Table2[[#This Row],[moving_time]]&lt;&gt;"",FLOOR(Table2[[#This Row],[moving_time]]/(60*60),1),"")</f>
        <v/>
      </c>
      <c r="K4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7" t="str">
        <f>IF(AND(Table2[[#This Row],[Appoggio]]&lt;&gt;"",C437&lt;&gt;""),_xlfn.CONCAT("date",C437,"moving_time",C428,"distance",Table2[[#This Row],[Appoggio]],"elevation",C430,"type",C431),"")</f>
        <v/>
      </c>
      <c r="M427" t="str">
        <f>IF(Table2[[#This Row],[date_to_pivot]]&lt;&gt;"",C431,"")</f>
        <v/>
      </c>
      <c r="N427" t="str">
        <f>IF(Table2[[#This Row],[date_to_pivot]]&lt;&gt;"",Table2[[#This Row],[Appoggio]],"")</f>
        <v/>
      </c>
      <c r="O427" t="str">
        <f>IF(Table2[[#This Row],[date_to_pivot]]&lt;&gt;"",C430,"")</f>
        <v/>
      </c>
      <c r="P427" t="str">
        <f>IF(Table2[[#This Row],[date_to_pivot]]&lt;&gt;"",C428,"")</f>
        <v/>
      </c>
    </row>
    <row r="428" spans="2:16" x14ac:dyDescent="0.2">
      <c r="B428" t="s">
        <v>219</v>
      </c>
      <c r="C428" t="str" cm="1">
        <f t="array" ref="C4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28" t="str">
        <f>IF(ISNUMBER(SEARCH("start_date_local",Table2[[#This Row],[JSON]])),MID(Table2[[#This Row],[JSON]],SEARCH("start_date_local",Table2[[#This Row],[JSON]])+LEN("start_date_local")+4,10), "")</f>
        <v/>
      </c>
      <c r="E4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8" s="5" t="str">
        <f>IF(Table2[[#This Row],[moving_time]]&lt;&gt;"",FLOOR((Table2[[#This Row],[moving_time]]-(60*60*Table2[[#This Row],[Appoggio_ore]]))-(60*Table2[[#This Row],[Appoggio_ minuti]]),1),"")</f>
        <v/>
      </c>
      <c r="I428" s="5" t="str">
        <f>IF(Table2[[#This Row],[moving_time]]&lt;&gt;"",FLOOR((Table2[[#This Row],[moving_time]]-(60*60*Table2[[#This Row],[Appoggio_ore]]))/60,1),"")</f>
        <v/>
      </c>
      <c r="J428" s="5" t="str">
        <f>IF(Table2[[#This Row],[moving_time]]&lt;&gt;"",FLOOR(Table2[[#This Row],[moving_time]]/(60*60),1),"")</f>
        <v/>
      </c>
      <c r="K4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8" t="str">
        <f>IF(AND(Table2[[#This Row],[Appoggio]]&lt;&gt;"",C438&lt;&gt;""),_xlfn.CONCAT("date",C438,"moving_time",C429,"distance",Table2[[#This Row],[Appoggio]],"elevation",C431,"type",C432),"")</f>
        <v/>
      </c>
      <c r="M428" t="str">
        <f>IF(Table2[[#This Row],[date_to_pivot]]&lt;&gt;"",C432,"")</f>
        <v/>
      </c>
      <c r="N428" t="str">
        <f>IF(Table2[[#This Row],[date_to_pivot]]&lt;&gt;"",Table2[[#This Row],[Appoggio]],"")</f>
        <v/>
      </c>
      <c r="O428" t="str">
        <f>IF(Table2[[#This Row],[date_to_pivot]]&lt;&gt;"",C431,"")</f>
        <v/>
      </c>
      <c r="P428" t="str">
        <f>IF(Table2[[#This Row],[date_to_pivot]]&lt;&gt;"",C429,"")</f>
        <v/>
      </c>
    </row>
    <row r="429" spans="2:16" x14ac:dyDescent="0.2">
      <c r="B429" t="s">
        <v>67</v>
      </c>
      <c r="C429" t="str" cm="1">
        <f t="array" ref="C4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29" t="str">
        <f>IF(ISNUMBER(SEARCH("start_date_local",Table2[[#This Row],[JSON]])),MID(Table2[[#This Row],[JSON]],SEARCH("start_date_local",Table2[[#This Row],[JSON]])+LEN("start_date_local")+4,10), "")</f>
        <v/>
      </c>
      <c r="E4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29" s="5" t="str">
        <f>IF(Table2[[#This Row],[moving_time]]&lt;&gt;"",FLOOR((Table2[[#This Row],[moving_time]]-(60*60*Table2[[#This Row],[Appoggio_ore]]))-(60*Table2[[#This Row],[Appoggio_ minuti]]),1),"")</f>
        <v/>
      </c>
      <c r="I429" s="5" t="str">
        <f>IF(Table2[[#This Row],[moving_time]]&lt;&gt;"",FLOOR((Table2[[#This Row],[moving_time]]-(60*60*Table2[[#This Row],[Appoggio_ore]]))/60,1),"")</f>
        <v/>
      </c>
      <c r="J429" s="5" t="str">
        <f>IF(Table2[[#This Row],[moving_time]]&lt;&gt;"",FLOOR(Table2[[#This Row],[moving_time]]/(60*60),1),"")</f>
        <v/>
      </c>
      <c r="K4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29" t="str">
        <f>IF(AND(Table2[[#This Row],[Appoggio]]&lt;&gt;"",C439&lt;&gt;""),_xlfn.CONCAT("date",C439,"moving_time",C430,"distance",Table2[[#This Row],[Appoggio]],"elevation",C432,"type",C433),"")</f>
        <v/>
      </c>
      <c r="M429" t="str">
        <f>IF(Table2[[#This Row],[date_to_pivot]]&lt;&gt;"",C433,"")</f>
        <v/>
      </c>
      <c r="N429" t="str">
        <f>IF(Table2[[#This Row],[date_to_pivot]]&lt;&gt;"",Table2[[#This Row],[Appoggio]],"")</f>
        <v/>
      </c>
      <c r="O429" t="str">
        <f>IF(Table2[[#This Row],[date_to_pivot]]&lt;&gt;"",C432,"")</f>
        <v/>
      </c>
      <c r="P429" t="str">
        <f>IF(Table2[[#This Row],[date_to_pivot]]&lt;&gt;"",C430,"")</f>
        <v/>
      </c>
    </row>
    <row r="430" spans="2:16" x14ac:dyDescent="0.2">
      <c r="B430" t="s">
        <v>1</v>
      </c>
      <c r="C430" t="str" cm="1">
        <f t="array" ref="C4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30" t="str">
        <f>IF(ISNUMBER(SEARCH("start_date_local",Table2[[#This Row],[JSON]])),MID(Table2[[#This Row],[JSON]],SEARCH("start_date_local",Table2[[#This Row],[JSON]])+LEN("start_date_local")+4,10), "")</f>
        <v/>
      </c>
      <c r="E4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0" s="5" t="str">
        <f>IF(Table2[[#This Row],[moving_time]]&lt;&gt;"",FLOOR((Table2[[#This Row],[moving_time]]-(60*60*Table2[[#This Row],[Appoggio_ore]]))-(60*Table2[[#This Row],[Appoggio_ minuti]]),1),"")</f>
        <v/>
      </c>
      <c r="I430" s="5" t="str">
        <f>IF(Table2[[#This Row],[moving_time]]&lt;&gt;"",FLOOR((Table2[[#This Row],[moving_time]]-(60*60*Table2[[#This Row],[Appoggio_ore]]))/60,1),"")</f>
        <v/>
      </c>
      <c r="J430" s="5" t="str">
        <f>IF(Table2[[#This Row],[moving_time]]&lt;&gt;"",FLOOR(Table2[[#This Row],[moving_time]]/(60*60),1),"")</f>
        <v/>
      </c>
      <c r="K4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0" t="str">
        <f>IF(AND(Table2[[#This Row],[Appoggio]]&lt;&gt;"",C440&lt;&gt;""),_xlfn.CONCAT("date",C440,"moving_time",C431,"distance",Table2[[#This Row],[Appoggio]],"elevation",C433,"type",C434),"")</f>
        <v/>
      </c>
      <c r="M430" t="str">
        <f>IF(Table2[[#This Row],[date_to_pivot]]&lt;&gt;"",C434,"")</f>
        <v/>
      </c>
      <c r="N430" t="str">
        <f>IF(Table2[[#This Row],[date_to_pivot]]&lt;&gt;"",Table2[[#This Row],[Appoggio]],"")</f>
        <v/>
      </c>
      <c r="O430" t="str">
        <f>IF(Table2[[#This Row],[date_to_pivot]]&lt;&gt;"",C433,"")</f>
        <v/>
      </c>
      <c r="P430" t="str">
        <f>IF(Table2[[#This Row],[date_to_pivot]]&lt;&gt;"",C431,"")</f>
        <v/>
      </c>
    </row>
    <row r="431" spans="2:16" x14ac:dyDescent="0.2">
      <c r="B431" t="s">
        <v>2</v>
      </c>
      <c r="C431" t="str" cm="1">
        <f t="array" ref="C4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31" t="str">
        <f>IF(ISNUMBER(SEARCH("start_date_local",Table2[[#This Row],[JSON]])),MID(Table2[[#This Row],[JSON]],SEARCH("start_date_local",Table2[[#This Row],[JSON]])+LEN("start_date_local")+4,10), "")</f>
        <v/>
      </c>
      <c r="E4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1" s="5" t="str">
        <f>IF(Table2[[#This Row],[moving_time]]&lt;&gt;"",FLOOR((Table2[[#This Row],[moving_time]]-(60*60*Table2[[#This Row],[Appoggio_ore]]))-(60*Table2[[#This Row],[Appoggio_ minuti]]),1),"")</f>
        <v/>
      </c>
      <c r="I431" s="5" t="str">
        <f>IF(Table2[[#This Row],[moving_time]]&lt;&gt;"",FLOOR((Table2[[#This Row],[moving_time]]-(60*60*Table2[[#This Row],[Appoggio_ore]]))/60,1),"")</f>
        <v/>
      </c>
      <c r="J431" s="5" t="str">
        <f>IF(Table2[[#This Row],[moving_time]]&lt;&gt;"",FLOOR(Table2[[#This Row],[moving_time]]/(60*60),1),"")</f>
        <v/>
      </c>
      <c r="K4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1" t="str">
        <f>IF(AND(Table2[[#This Row],[Appoggio]]&lt;&gt;"",C441&lt;&gt;""),_xlfn.CONCAT("date",C441,"moving_time",C432,"distance",Table2[[#This Row],[Appoggio]],"elevation",C434,"type",C435),"")</f>
        <v/>
      </c>
      <c r="M431" t="str">
        <f>IF(Table2[[#This Row],[date_to_pivot]]&lt;&gt;"",C435,"")</f>
        <v/>
      </c>
      <c r="N431" t="str">
        <f>IF(Table2[[#This Row],[date_to_pivot]]&lt;&gt;"",Table2[[#This Row],[Appoggio]],"")</f>
        <v/>
      </c>
      <c r="O431" t="str">
        <f>IF(Table2[[#This Row],[date_to_pivot]]&lt;&gt;"",C434,"")</f>
        <v/>
      </c>
      <c r="P431" t="str">
        <f>IF(Table2[[#This Row],[date_to_pivot]]&lt;&gt;"",C432,"")</f>
        <v/>
      </c>
    </row>
    <row r="432" spans="2:16" x14ac:dyDescent="0.2">
      <c r="B432" t="s">
        <v>3</v>
      </c>
      <c r="C432" t="str" cm="1">
        <f t="array" ref="C4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32" t="str">
        <f>IF(ISNUMBER(SEARCH("start_date_local",Table2[[#This Row],[JSON]])),MID(Table2[[#This Row],[JSON]],SEARCH("start_date_local",Table2[[#This Row],[JSON]])+LEN("start_date_local")+4,10), "")</f>
        <v/>
      </c>
      <c r="E4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2" s="5" t="str">
        <f>IF(Table2[[#This Row],[moving_time]]&lt;&gt;"",FLOOR((Table2[[#This Row],[moving_time]]-(60*60*Table2[[#This Row],[Appoggio_ore]]))-(60*Table2[[#This Row],[Appoggio_ minuti]]),1),"")</f>
        <v/>
      </c>
      <c r="I432" s="5" t="str">
        <f>IF(Table2[[#This Row],[moving_time]]&lt;&gt;"",FLOOR((Table2[[#This Row],[moving_time]]-(60*60*Table2[[#This Row],[Appoggio_ore]]))/60,1),"")</f>
        <v/>
      </c>
      <c r="J432" s="5" t="str">
        <f>IF(Table2[[#This Row],[moving_time]]&lt;&gt;"",FLOOR(Table2[[#This Row],[moving_time]]/(60*60),1),"")</f>
        <v/>
      </c>
      <c r="K4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2" t="str">
        <f>IF(AND(Table2[[#This Row],[Appoggio]]&lt;&gt;"",C442&lt;&gt;""),_xlfn.CONCAT("date",C442,"moving_time",C433,"distance",Table2[[#This Row],[Appoggio]],"elevation",C435,"type",C436),"")</f>
        <v/>
      </c>
      <c r="M432" t="str">
        <f>IF(Table2[[#This Row],[date_to_pivot]]&lt;&gt;"",C436,"")</f>
        <v/>
      </c>
      <c r="N432" t="str">
        <f>IF(Table2[[#This Row],[date_to_pivot]]&lt;&gt;"",Table2[[#This Row],[Appoggio]],"")</f>
        <v/>
      </c>
      <c r="O432" t="str">
        <f>IF(Table2[[#This Row],[date_to_pivot]]&lt;&gt;"",C435,"")</f>
        <v/>
      </c>
      <c r="P432" t="str">
        <f>IF(Table2[[#This Row],[date_to_pivot]]&lt;&gt;"",C433,"")</f>
        <v/>
      </c>
    </row>
    <row r="433" spans="2:16" x14ac:dyDescent="0.2">
      <c r="B433" t="s">
        <v>4</v>
      </c>
      <c r="C433" t="str" cm="1">
        <f t="array" ref="C4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33" t="str">
        <f>IF(ISNUMBER(SEARCH("start_date_local",Table2[[#This Row],[JSON]])),MID(Table2[[#This Row],[JSON]],SEARCH("start_date_local",Table2[[#This Row],[JSON]])+LEN("start_date_local")+4,10), "")</f>
        <v/>
      </c>
      <c r="E4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3" s="5" t="str">
        <f>IF(Table2[[#This Row],[moving_time]]&lt;&gt;"",FLOOR((Table2[[#This Row],[moving_time]]-(60*60*Table2[[#This Row],[Appoggio_ore]]))-(60*Table2[[#This Row],[Appoggio_ minuti]]),1),"")</f>
        <v/>
      </c>
      <c r="I433" s="5" t="str">
        <f>IF(Table2[[#This Row],[moving_time]]&lt;&gt;"",FLOOR((Table2[[#This Row],[moving_time]]-(60*60*Table2[[#This Row],[Appoggio_ore]]))/60,1),"")</f>
        <v/>
      </c>
      <c r="J433" s="5" t="str">
        <f>IF(Table2[[#This Row],[moving_time]]&lt;&gt;"",FLOOR(Table2[[#This Row],[moving_time]]/(60*60),1),"")</f>
        <v/>
      </c>
      <c r="K4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3" t="str">
        <f>IF(AND(Table2[[#This Row],[Appoggio]]&lt;&gt;"",C443&lt;&gt;""),_xlfn.CONCAT("date",C443,"moving_time",C434,"distance",Table2[[#This Row],[Appoggio]],"elevation",C436,"type",C437),"")</f>
        <v/>
      </c>
      <c r="M433" t="str">
        <f>IF(Table2[[#This Row],[date_to_pivot]]&lt;&gt;"",C437,"")</f>
        <v/>
      </c>
      <c r="N433" t="str">
        <f>IF(Table2[[#This Row],[date_to_pivot]]&lt;&gt;"",Table2[[#This Row],[Appoggio]],"")</f>
        <v/>
      </c>
      <c r="O433" t="str">
        <f>IF(Table2[[#This Row],[date_to_pivot]]&lt;&gt;"",C436,"")</f>
        <v/>
      </c>
      <c r="P433" t="str">
        <f>IF(Table2[[#This Row],[date_to_pivot]]&lt;&gt;"",C434,"")</f>
        <v/>
      </c>
    </row>
    <row r="434" spans="2:16" x14ac:dyDescent="0.2">
      <c r="B434" t="s">
        <v>5</v>
      </c>
      <c r="C434" t="str" cm="1">
        <f t="array" ref="C4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34" t="str">
        <f>IF(ISNUMBER(SEARCH("start_date_local",Table2[[#This Row],[JSON]])),MID(Table2[[#This Row],[JSON]],SEARCH("start_date_local",Table2[[#This Row],[JSON]])+LEN("start_date_local")+4,10), "")</f>
        <v/>
      </c>
      <c r="E4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4" s="5" t="str">
        <f>IF(Table2[[#This Row],[moving_time]]&lt;&gt;"",FLOOR((Table2[[#This Row],[moving_time]]-(60*60*Table2[[#This Row],[Appoggio_ore]]))-(60*Table2[[#This Row],[Appoggio_ minuti]]),1),"")</f>
        <v/>
      </c>
      <c r="I434" s="5" t="str">
        <f>IF(Table2[[#This Row],[moving_time]]&lt;&gt;"",FLOOR((Table2[[#This Row],[moving_time]]-(60*60*Table2[[#This Row],[Appoggio_ore]]))/60,1),"")</f>
        <v/>
      </c>
      <c r="J434" s="5" t="str">
        <f>IF(Table2[[#This Row],[moving_time]]&lt;&gt;"",FLOOR(Table2[[#This Row],[moving_time]]/(60*60),1),"")</f>
        <v/>
      </c>
      <c r="K4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4" t="str">
        <f>IF(AND(Table2[[#This Row],[Appoggio]]&lt;&gt;"",C444&lt;&gt;""),_xlfn.CONCAT("date",C444,"moving_time",C435,"distance",Table2[[#This Row],[Appoggio]],"elevation",C437,"type",C438),"")</f>
        <v/>
      </c>
      <c r="M434" t="str">
        <f>IF(Table2[[#This Row],[date_to_pivot]]&lt;&gt;"",C438,"")</f>
        <v/>
      </c>
      <c r="N434" t="str">
        <f>IF(Table2[[#This Row],[date_to_pivot]]&lt;&gt;"",Table2[[#This Row],[Appoggio]],"")</f>
        <v/>
      </c>
      <c r="O434" t="str">
        <f>IF(Table2[[#This Row],[date_to_pivot]]&lt;&gt;"",C437,"")</f>
        <v/>
      </c>
      <c r="P434" t="str">
        <f>IF(Table2[[#This Row],[date_to_pivot]]&lt;&gt;"",C435,"")</f>
        <v/>
      </c>
    </row>
    <row r="435" spans="2:16" x14ac:dyDescent="0.2">
      <c r="B435" t="s">
        <v>6</v>
      </c>
      <c r="C435" t="str" cm="1">
        <f t="array" ref="C4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35" t="str">
        <f>IF(ISNUMBER(SEARCH("start_date_local",Table2[[#This Row],[JSON]])),MID(Table2[[#This Row],[JSON]],SEARCH("start_date_local",Table2[[#This Row],[JSON]])+LEN("start_date_local")+4,10), "")</f>
        <v/>
      </c>
      <c r="E4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5" s="5" t="str">
        <f>IF(Table2[[#This Row],[moving_time]]&lt;&gt;"",FLOOR((Table2[[#This Row],[moving_time]]-(60*60*Table2[[#This Row],[Appoggio_ore]]))-(60*Table2[[#This Row],[Appoggio_ minuti]]),1),"")</f>
        <v/>
      </c>
      <c r="I435" s="5" t="str">
        <f>IF(Table2[[#This Row],[moving_time]]&lt;&gt;"",FLOOR((Table2[[#This Row],[moving_time]]-(60*60*Table2[[#This Row],[Appoggio_ore]]))/60,1),"")</f>
        <v/>
      </c>
      <c r="J435" s="5" t="str">
        <f>IF(Table2[[#This Row],[moving_time]]&lt;&gt;"",FLOOR(Table2[[#This Row],[moving_time]]/(60*60),1),"")</f>
        <v/>
      </c>
      <c r="K4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5" t="str">
        <f>IF(AND(Table2[[#This Row],[Appoggio]]&lt;&gt;"",C445&lt;&gt;""),_xlfn.CONCAT("date",C445,"moving_time",C436,"distance",Table2[[#This Row],[Appoggio]],"elevation",C438,"type",C439),"")</f>
        <v/>
      </c>
      <c r="M435" t="str">
        <f>IF(Table2[[#This Row],[date_to_pivot]]&lt;&gt;"",C439,"")</f>
        <v/>
      </c>
      <c r="N435" t="str">
        <f>IF(Table2[[#This Row],[date_to_pivot]]&lt;&gt;"",Table2[[#This Row],[Appoggio]],"")</f>
        <v/>
      </c>
      <c r="O435" t="str">
        <f>IF(Table2[[#This Row],[date_to_pivot]]&lt;&gt;"",C438,"")</f>
        <v/>
      </c>
      <c r="P435" t="str">
        <f>IF(Table2[[#This Row],[date_to_pivot]]&lt;&gt;"",C436,"")</f>
        <v/>
      </c>
    </row>
    <row r="436" spans="2:16" x14ac:dyDescent="0.2">
      <c r="B436" t="s">
        <v>220</v>
      </c>
      <c r="C436" t="str" cm="1">
        <f t="array" ref="C4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36" t="str">
        <f>IF(ISNUMBER(SEARCH("start_date_local",Table2[[#This Row],[JSON]])),MID(Table2[[#This Row],[JSON]],SEARCH("start_date_local",Table2[[#This Row],[JSON]])+LEN("start_date_local")+4,10), "")</f>
        <v/>
      </c>
      <c r="E4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6" s="5" t="str">
        <f>IF(Table2[[#This Row],[moving_time]]&lt;&gt;"",FLOOR((Table2[[#This Row],[moving_time]]-(60*60*Table2[[#This Row],[Appoggio_ore]]))-(60*Table2[[#This Row],[Appoggio_ minuti]]),1),"")</f>
        <v/>
      </c>
      <c r="I436" s="5" t="str">
        <f>IF(Table2[[#This Row],[moving_time]]&lt;&gt;"",FLOOR((Table2[[#This Row],[moving_time]]-(60*60*Table2[[#This Row],[Appoggio_ore]]))/60,1),"")</f>
        <v/>
      </c>
      <c r="J436" s="5" t="str">
        <f>IF(Table2[[#This Row],[moving_time]]&lt;&gt;"",FLOOR(Table2[[#This Row],[moving_time]]/(60*60),1),"")</f>
        <v/>
      </c>
      <c r="K4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6" t="str">
        <f>IF(AND(Table2[[#This Row],[Appoggio]]&lt;&gt;"",C446&lt;&gt;""),_xlfn.CONCAT("date",C446,"moving_time",C437,"distance",Table2[[#This Row],[Appoggio]],"elevation",C439,"type",C440),"")</f>
        <v/>
      </c>
      <c r="M436" t="str">
        <f>IF(Table2[[#This Row],[date_to_pivot]]&lt;&gt;"",C440,"")</f>
        <v/>
      </c>
      <c r="N436" t="str">
        <f>IF(Table2[[#This Row],[date_to_pivot]]&lt;&gt;"",Table2[[#This Row],[Appoggio]],"")</f>
        <v/>
      </c>
      <c r="O436" t="str">
        <f>IF(Table2[[#This Row],[date_to_pivot]]&lt;&gt;"",C439,"")</f>
        <v/>
      </c>
      <c r="P436" t="str">
        <f>IF(Table2[[#This Row],[date_to_pivot]]&lt;&gt;"",C437,"")</f>
        <v/>
      </c>
    </row>
    <row r="437" spans="2:16" x14ac:dyDescent="0.2">
      <c r="B437" t="s">
        <v>221</v>
      </c>
      <c r="C437" t="str" cm="1">
        <f t="array" ref="C4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31061.6</v>
      </c>
      <c r="D437" t="str">
        <f>IF(ISNUMBER(SEARCH("start_date_local",Table2[[#This Row],[JSON]])),MID(Table2[[#This Row],[JSON]],SEARCH("start_date_local",Table2[[#This Row],[JSON]])+LEN("start_date_local")+4,10), "")</f>
        <v/>
      </c>
      <c r="E4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31061.6</v>
      </c>
      <c r="G4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7" s="5" t="str">
        <f>IF(Table2[[#This Row],[moving_time]]&lt;&gt;"",FLOOR((Table2[[#This Row],[moving_time]]-(60*60*Table2[[#This Row],[Appoggio_ore]]))-(60*Table2[[#This Row],[Appoggio_ minuti]]),1),"")</f>
        <v/>
      </c>
      <c r="I437" s="5" t="str">
        <f>IF(Table2[[#This Row],[moving_time]]&lt;&gt;"",FLOOR((Table2[[#This Row],[moving_time]]-(60*60*Table2[[#This Row],[Appoggio_ore]]))/60,1),"")</f>
        <v/>
      </c>
      <c r="J437" s="5" t="str">
        <f>IF(Table2[[#This Row],[moving_time]]&lt;&gt;"",FLOOR(Table2[[#This Row],[moving_time]]/(60*60),1),"")</f>
        <v/>
      </c>
      <c r="K4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7" t="str">
        <f>IF(AND(Table2[[#This Row],[Appoggio]]&lt;&gt;"",C447&lt;&gt;""),_xlfn.CONCAT("date",C447,"moving_time",C438,"distance",Table2[[#This Row],[Appoggio]],"elevation",C440,"type",C441),"")</f>
        <v>date2020-06-11moving_time01:54:14distance31061.6elevation1004.0typeRide</v>
      </c>
      <c r="M437" t="str">
        <f>IF(Table2[[#This Row],[date_to_pivot]]&lt;&gt;"",C441,"")</f>
        <v>Ride</v>
      </c>
      <c r="N437" t="str">
        <f>IF(Table2[[#This Row],[date_to_pivot]]&lt;&gt;"",Table2[[#This Row],[Appoggio]],"")</f>
        <v>31061.6</v>
      </c>
      <c r="O437" t="str">
        <f>IF(Table2[[#This Row],[date_to_pivot]]&lt;&gt;"",C440,"")</f>
        <v>1004.0</v>
      </c>
      <c r="P437" t="str">
        <f>IF(Table2[[#This Row],[date_to_pivot]]&lt;&gt;"",C438,"")</f>
        <v>01:54:14</v>
      </c>
    </row>
    <row r="438" spans="2:16" x14ac:dyDescent="0.2">
      <c r="B438" t="s">
        <v>222</v>
      </c>
      <c r="C438" t="str" cm="1">
        <f t="array" ref="C4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01:54:14</v>
      </c>
      <c r="D438" t="str">
        <f>IF(ISNUMBER(SEARCH("start_date_local",Table2[[#This Row],[JSON]])),MID(Table2[[#This Row],[JSON]],SEARCH("start_date_local",Table2[[#This Row],[JSON]])+LEN("start_date_local")+4,10), "")</f>
        <v/>
      </c>
      <c r="E4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6854</v>
      </c>
      <c r="H438" s="5">
        <f>IF(Table2[[#This Row],[moving_time]]&lt;&gt;"",FLOOR((Table2[[#This Row],[moving_time]]-(60*60*Table2[[#This Row],[Appoggio_ore]]))-(60*Table2[[#This Row],[Appoggio_ minuti]]),1),"")</f>
        <v>14</v>
      </c>
      <c r="I438" s="5">
        <f>IF(Table2[[#This Row],[moving_time]]&lt;&gt;"",FLOOR((Table2[[#This Row],[moving_time]]-(60*60*Table2[[#This Row],[Appoggio_ore]]))/60,1),"")</f>
        <v>54</v>
      </c>
      <c r="J438" s="5">
        <f>IF(Table2[[#This Row],[moving_time]]&lt;&gt;"",FLOOR(Table2[[#This Row],[moving_time]]/(60*60),1),"")</f>
        <v>1</v>
      </c>
      <c r="K4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8" t="str">
        <f>IF(AND(Table2[[#This Row],[Appoggio]]&lt;&gt;"",C448&lt;&gt;""),_xlfn.CONCAT("date",C448,"moving_time",C439,"distance",Table2[[#This Row],[Appoggio]],"elevation",C441,"type",C442),"")</f>
        <v/>
      </c>
      <c r="M438" t="str">
        <f>IF(Table2[[#This Row],[date_to_pivot]]&lt;&gt;"",C442,"")</f>
        <v/>
      </c>
      <c r="N438" t="str">
        <f>IF(Table2[[#This Row],[date_to_pivot]]&lt;&gt;"",Table2[[#This Row],[Appoggio]],"")</f>
        <v/>
      </c>
      <c r="O438" t="str">
        <f>IF(Table2[[#This Row],[date_to_pivot]]&lt;&gt;"",C441,"")</f>
        <v/>
      </c>
      <c r="P438" t="str">
        <f>IF(Table2[[#This Row],[date_to_pivot]]&lt;&gt;"",C439,"")</f>
        <v/>
      </c>
    </row>
    <row r="439" spans="2:16" x14ac:dyDescent="0.2">
      <c r="B439" t="s">
        <v>223</v>
      </c>
      <c r="C439" t="str" cm="1">
        <f t="array" ref="C4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39" t="str">
        <f>IF(ISNUMBER(SEARCH("start_date_local",Table2[[#This Row],[JSON]])),MID(Table2[[#This Row],[JSON]],SEARCH("start_date_local",Table2[[#This Row],[JSON]])+LEN("start_date_local")+4,10), "")</f>
        <v/>
      </c>
      <c r="E4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39" s="5" t="str">
        <f>IF(Table2[[#This Row],[moving_time]]&lt;&gt;"",FLOOR((Table2[[#This Row],[moving_time]]-(60*60*Table2[[#This Row],[Appoggio_ore]]))-(60*Table2[[#This Row],[Appoggio_ minuti]]),1),"")</f>
        <v/>
      </c>
      <c r="I439" s="5" t="str">
        <f>IF(Table2[[#This Row],[moving_time]]&lt;&gt;"",FLOOR((Table2[[#This Row],[moving_time]]-(60*60*Table2[[#This Row],[Appoggio_ore]]))/60,1),"")</f>
        <v/>
      </c>
      <c r="J439" s="5" t="str">
        <f>IF(Table2[[#This Row],[moving_time]]&lt;&gt;"",FLOOR(Table2[[#This Row],[moving_time]]/(60*60),1),"")</f>
        <v/>
      </c>
      <c r="K4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39" t="str">
        <f>IF(AND(Table2[[#This Row],[Appoggio]]&lt;&gt;"",C449&lt;&gt;""),_xlfn.CONCAT("date",C449,"moving_time",C440,"distance",Table2[[#This Row],[Appoggio]],"elevation",C442,"type",C443),"")</f>
        <v/>
      </c>
      <c r="M439" t="str">
        <f>IF(Table2[[#This Row],[date_to_pivot]]&lt;&gt;"",C443,"")</f>
        <v/>
      </c>
      <c r="N439" t="str">
        <f>IF(Table2[[#This Row],[date_to_pivot]]&lt;&gt;"",Table2[[#This Row],[Appoggio]],"")</f>
        <v/>
      </c>
      <c r="O439" t="str">
        <f>IF(Table2[[#This Row],[date_to_pivot]]&lt;&gt;"",C442,"")</f>
        <v/>
      </c>
      <c r="P439" t="str">
        <f>IF(Table2[[#This Row],[date_to_pivot]]&lt;&gt;"",C440,"")</f>
        <v/>
      </c>
    </row>
    <row r="440" spans="2:16" x14ac:dyDescent="0.2">
      <c r="B440" t="s">
        <v>224</v>
      </c>
      <c r="C440" t="str" cm="1">
        <f t="array" ref="C4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1004.0</v>
      </c>
      <c r="D440" t="str">
        <f>IF(ISNUMBER(SEARCH("start_date_local",Table2[[#This Row],[JSON]])),MID(Table2[[#This Row],[JSON]],SEARCH("start_date_local",Table2[[#This Row],[JSON]])+LEN("start_date_local")+4,10), "")</f>
        <v/>
      </c>
      <c r="E4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0" s="5" t="str">
        <f>IF(Table2[[#This Row],[moving_time]]&lt;&gt;"",FLOOR((Table2[[#This Row],[moving_time]]-(60*60*Table2[[#This Row],[Appoggio_ore]]))-(60*Table2[[#This Row],[Appoggio_ minuti]]),1),"")</f>
        <v/>
      </c>
      <c r="I440" s="5" t="str">
        <f>IF(Table2[[#This Row],[moving_time]]&lt;&gt;"",FLOOR((Table2[[#This Row],[moving_time]]-(60*60*Table2[[#This Row],[Appoggio_ore]]))/60,1),"")</f>
        <v/>
      </c>
      <c r="J440" s="5" t="str">
        <f>IF(Table2[[#This Row],[moving_time]]&lt;&gt;"",FLOOR(Table2[[#This Row],[moving_time]]/(60*60),1),"")</f>
        <v/>
      </c>
      <c r="K4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1004.0</v>
      </c>
      <c r="L440" t="str">
        <f>IF(AND(Table2[[#This Row],[Appoggio]]&lt;&gt;"",C450&lt;&gt;""),_xlfn.CONCAT("date",C450,"moving_time",C441,"distance",Table2[[#This Row],[Appoggio]],"elevation",C443,"type",C444),"")</f>
        <v/>
      </c>
      <c r="M440" t="str">
        <f>IF(Table2[[#This Row],[date_to_pivot]]&lt;&gt;"",C444,"")</f>
        <v/>
      </c>
      <c r="N440" t="str">
        <f>IF(Table2[[#This Row],[date_to_pivot]]&lt;&gt;"",Table2[[#This Row],[Appoggio]],"")</f>
        <v/>
      </c>
      <c r="O440" t="str">
        <f>IF(Table2[[#This Row],[date_to_pivot]]&lt;&gt;"",C443,"")</f>
        <v/>
      </c>
      <c r="P440" t="str">
        <f>IF(Table2[[#This Row],[date_to_pivot]]&lt;&gt;"",C441,"")</f>
        <v/>
      </c>
    </row>
    <row r="441" spans="2:16" x14ac:dyDescent="0.2">
      <c r="B441" t="s">
        <v>12</v>
      </c>
      <c r="C441" t="str" cm="1">
        <f t="array" ref="C4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441" t="str">
        <f>IF(ISNUMBER(SEARCH("start_date_local",Table2[[#This Row],[JSON]])),MID(Table2[[#This Row],[JSON]],SEARCH("start_date_local",Table2[[#This Row],[JSON]])+LEN("start_date_local")+4,10), "")</f>
        <v/>
      </c>
      <c r="E4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4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1" s="5" t="str">
        <f>IF(Table2[[#This Row],[moving_time]]&lt;&gt;"",FLOOR((Table2[[#This Row],[moving_time]]-(60*60*Table2[[#This Row],[Appoggio_ore]]))-(60*Table2[[#This Row],[Appoggio_ minuti]]),1),"")</f>
        <v/>
      </c>
      <c r="I441" s="5" t="str">
        <f>IF(Table2[[#This Row],[moving_time]]&lt;&gt;"",FLOOR((Table2[[#This Row],[moving_time]]-(60*60*Table2[[#This Row],[Appoggio_ore]]))/60,1),"")</f>
        <v/>
      </c>
      <c r="J441" s="5" t="str">
        <f>IF(Table2[[#This Row],[moving_time]]&lt;&gt;"",FLOOR(Table2[[#This Row],[moving_time]]/(60*60),1),"")</f>
        <v/>
      </c>
      <c r="K4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1" t="str">
        <f>IF(AND(Table2[[#This Row],[Appoggio]]&lt;&gt;"",C451&lt;&gt;""),_xlfn.CONCAT("date",C451,"moving_time",C442,"distance",Table2[[#This Row],[Appoggio]],"elevation",C444,"type",C445),"")</f>
        <v/>
      </c>
      <c r="M441" t="str">
        <f>IF(Table2[[#This Row],[date_to_pivot]]&lt;&gt;"",C445,"")</f>
        <v/>
      </c>
      <c r="N441" t="str">
        <f>IF(Table2[[#This Row],[date_to_pivot]]&lt;&gt;"",Table2[[#This Row],[Appoggio]],"")</f>
        <v/>
      </c>
      <c r="O441" t="str">
        <f>IF(Table2[[#This Row],[date_to_pivot]]&lt;&gt;"",C444,"")</f>
        <v/>
      </c>
      <c r="P441" t="str">
        <f>IF(Table2[[#This Row],[date_to_pivot]]&lt;&gt;"",C442,"")</f>
        <v/>
      </c>
    </row>
    <row r="442" spans="2:16" x14ac:dyDescent="0.2">
      <c r="B442" t="s">
        <v>13</v>
      </c>
      <c r="C442" t="str" cm="1">
        <f t="array" ref="C4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42" t="str">
        <f>IF(ISNUMBER(SEARCH("start_date_local",Table2[[#This Row],[JSON]])),MID(Table2[[#This Row],[JSON]],SEARCH("start_date_local",Table2[[#This Row],[JSON]])+LEN("start_date_local")+4,10), "")</f>
        <v/>
      </c>
      <c r="E4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2" s="5" t="str">
        <f>IF(Table2[[#This Row],[moving_time]]&lt;&gt;"",FLOOR((Table2[[#This Row],[moving_time]]-(60*60*Table2[[#This Row],[Appoggio_ore]]))-(60*Table2[[#This Row],[Appoggio_ minuti]]),1),"")</f>
        <v/>
      </c>
      <c r="I442" s="5" t="str">
        <f>IF(Table2[[#This Row],[moving_time]]&lt;&gt;"",FLOOR((Table2[[#This Row],[moving_time]]-(60*60*Table2[[#This Row],[Appoggio_ore]]))/60,1),"")</f>
        <v/>
      </c>
      <c r="J442" s="5" t="str">
        <f>IF(Table2[[#This Row],[moving_time]]&lt;&gt;"",FLOOR(Table2[[#This Row],[moving_time]]/(60*60),1),"")</f>
        <v/>
      </c>
      <c r="K4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2" t="str">
        <f>IF(AND(Table2[[#This Row],[Appoggio]]&lt;&gt;"",C452&lt;&gt;""),_xlfn.CONCAT("date",C452,"moving_time",C443,"distance",Table2[[#This Row],[Appoggio]],"elevation",C445,"type",C446),"")</f>
        <v/>
      </c>
      <c r="M442" t="str">
        <f>IF(Table2[[#This Row],[date_to_pivot]]&lt;&gt;"",C446,"")</f>
        <v/>
      </c>
      <c r="N442" t="str">
        <f>IF(Table2[[#This Row],[date_to_pivot]]&lt;&gt;"",Table2[[#This Row],[Appoggio]],"")</f>
        <v/>
      </c>
      <c r="O442" t="str">
        <f>IF(Table2[[#This Row],[date_to_pivot]]&lt;&gt;"",C445,"")</f>
        <v/>
      </c>
      <c r="P442" t="str">
        <f>IF(Table2[[#This Row],[date_to_pivot]]&lt;&gt;"",C443,"")</f>
        <v/>
      </c>
    </row>
    <row r="443" spans="2:16" x14ac:dyDescent="0.2">
      <c r="B443" t="s">
        <v>225</v>
      </c>
      <c r="C443" t="str" cm="1">
        <f t="array" ref="C4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43" t="str">
        <f>IF(ISNUMBER(SEARCH("start_date_local",Table2[[#This Row],[JSON]])),MID(Table2[[#This Row],[JSON]],SEARCH("start_date_local",Table2[[#This Row],[JSON]])+LEN("start_date_local")+4,10), "")</f>
        <v/>
      </c>
      <c r="E4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3" s="5" t="str">
        <f>IF(Table2[[#This Row],[moving_time]]&lt;&gt;"",FLOOR((Table2[[#This Row],[moving_time]]-(60*60*Table2[[#This Row],[Appoggio_ore]]))-(60*Table2[[#This Row],[Appoggio_ minuti]]),1),"")</f>
        <v/>
      </c>
      <c r="I443" s="5" t="str">
        <f>IF(Table2[[#This Row],[moving_time]]&lt;&gt;"",FLOOR((Table2[[#This Row],[moving_time]]-(60*60*Table2[[#This Row],[Appoggio_ore]]))/60,1),"")</f>
        <v/>
      </c>
      <c r="J443" s="5" t="str">
        <f>IF(Table2[[#This Row],[moving_time]]&lt;&gt;"",FLOOR(Table2[[#This Row],[moving_time]]/(60*60),1),"")</f>
        <v/>
      </c>
      <c r="K4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3" t="str">
        <f>IF(AND(Table2[[#This Row],[Appoggio]]&lt;&gt;"",C453&lt;&gt;""),_xlfn.CONCAT("date",C453,"moving_time",C444,"distance",Table2[[#This Row],[Appoggio]],"elevation",C446,"type",C447),"")</f>
        <v/>
      </c>
      <c r="M443" t="str">
        <f>IF(Table2[[#This Row],[date_to_pivot]]&lt;&gt;"",C447,"")</f>
        <v/>
      </c>
      <c r="N443" t="str">
        <f>IF(Table2[[#This Row],[date_to_pivot]]&lt;&gt;"",Table2[[#This Row],[Appoggio]],"")</f>
        <v/>
      </c>
      <c r="O443" t="str">
        <f>IF(Table2[[#This Row],[date_to_pivot]]&lt;&gt;"",C446,"")</f>
        <v/>
      </c>
      <c r="P443" t="str">
        <f>IF(Table2[[#This Row],[date_to_pivot]]&lt;&gt;"",C444,"")</f>
        <v/>
      </c>
    </row>
    <row r="444" spans="2:16" x14ac:dyDescent="0.2">
      <c r="B444" t="s">
        <v>226</v>
      </c>
      <c r="C444" t="str" cm="1">
        <f t="array" ref="C4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44" t="str">
        <f>IF(ISNUMBER(SEARCH("start_date_local",Table2[[#This Row],[JSON]])),MID(Table2[[#This Row],[JSON]],SEARCH("start_date_local",Table2[[#This Row],[JSON]])+LEN("start_date_local")+4,10), "")</f>
        <v/>
      </c>
      <c r="E4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4" s="5" t="str">
        <f>IF(Table2[[#This Row],[moving_time]]&lt;&gt;"",FLOOR((Table2[[#This Row],[moving_time]]-(60*60*Table2[[#This Row],[Appoggio_ore]]))-(60*Table2[[#This Row],[Appoggio_ minuti]]),1),"")</f>
        <v/>
      </c>
      <c r="I444" s="5" t="str">
        <f>IF(Table2[[#This Row],[moving_time]]&lt;&gt;"",FLOOR((Table2[[#This Row],[moving_time]]-(60*60*Table2[[#This Row],[Appoggio_ore]]))/60,1),"")</f>
        <v/>
      </c>
      <c r="J444" s="5" t="str">
        <f>IF(Table2[[#This Row],[moving_time]]&lt;&gt;"",FLOOR(Table2[[#This Row],[moving_time]]/(60*60),1),"")</f>
        <v/>
      </c>
      <c r="K4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4" t="str">
        <f>IF(AND(Table2[[#This Row],[Appoggio]]&lt;&gt;"",C454&lt;&gt;""),_xlfn.CONCAT("date",C454,"moving_time",C445,"distance",Table2[[#This Row],[Appoggio]],"elevation",C447,"type",C448),"")</f>
        <v/>
      </c>
      <c r="M444" t="str">
        <f>IF(Table2[[#This Row],[date_to_pivot]]&lt;&gt;"",C448,"")</f>
        <v/>
      </c>
      <c r="N444" t="str">
        <f>IF(Table2[[#This Row],[date_to_pivot]]&lt;&gt;"",Table2[[#This Row],[Appoggio]],"")</f>
        <v/>
      </c>
      <c r="O444" t="str">
        <f>IF(Table2[[#This Row],[date_to_pivot]]&lt;&gt;"",C447,"")</f>
        <v/>
      </c>
      <c r="P444" t="str">
        <f>IF(Table2[[#This Row],[date_to_pivot]]&lt;&gt;"",C445,"")</f>
        <v/>
      </c>
    </row>
    <row r="445" spans="2:16" x14ac:dyDescent="0.2">
      <c r="B445" t="s">
        <v>227</v>
      </c>
      <c r="C445" t="str" cm="1">
        <f t="array" ref="C4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45" t="str">
        <f>IF(ISNUMBER(SEARCH("start_date_local",Table2[[#This Row],[JSON]])),MID(Table2[[#This Row],[JSON]],SEARCH("start_date_local",Table2[[#This Row],[JSON]])+LEN("start_date_local")+4,10), "")</f>
        <v/>
      </c>
      <c r="E4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5" s="5" t="str">
        <f>IF(Table2[[#This Row],[moving_time]]&lt;&gt;"",FLOOR((Table2[[#This Row],[moving_time]]-(60*60*Table2[[#This Row],[Appoggio_ore]]))-(60*Table2[[#This Row],[Appoggio_ minuti]]),1),"")</f>
        <v/>
      </c>
      <c r="I445" s="5" t="str">
        <f>IF(Table2[[#This Row],[moving_time]]&lt;&gt;"",FLOOR((Table2[[#This Row],[moving_time]]-(60*60*Table2[[#This Row],[Appoggio_ore]]))/60,1),"")</f>
        <v/>
      </c>
      <c r="J445" s="5" t="str">
        <f>IF(Table2[[#This Row],[moving_time]]&lt;&gt;"",FLOOR(Table2[[#This Row],[moving_time]]/(60*60),1),"")</f>
        <v/>
      </c>
      <c r="K4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5" t="str">
        <f>IF(AND(Table2[[#This Row],[Appoggio]]&lt;&gt;"",C455&lt;&gt;""),_xlfn.CONCAT("date",C455,"moving_time",C446,"distance",Table2[[#This Row],[Appoggio]],"elevation",C448,"type",C449),"")</f>
        <v/>
      </c>
      <c r="M445" t="str">
        <f>IF(Table2[[#This Row],[date_to_pivot]]&lt;&gt;"",C449,"")</f>
        <v/>
      </c>
      <c r="N445" t="str">
        <f>IF(Table2[[#This Row],[date_to_pivot]]&lt;&gt;"",Table2[[#This Row],[Appoggio]],"")</f>
        <v/>
      </c>
      <c r="O445" t="str">
        <f>IF(Table2[[#This Row],[date_to_pivot]]&lt;&gt;"",C448,"")</f>
        <v/>
      </c>
      <c r="P445" t="str">
        <f>IF(Table2[[#This Row],[date_to_pivot]]&lt;&gt;"",C446,"")</f>
        <v/>
      </c>
    </row>
    <row r="446" spans="2:16" x14ac:dyDescent="0.2">
      <c r="B446" t="s">
        <v>228</v>
      </c>
      <c r="C446" t="str" cm="1">
        <f t="array" ref="C4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46" t="str">
        <f>IF(ISNUMBER(SEARCH("start_date_local",Table2[[#This Row],[JSON]])),MID(Table2[[#This Row],[JSON]],SEARCH("start_date_local",Table2[[#This Row],[JSON]])+LEN("start_date_local")+4,10), "")</f>
        <v/>
      </c>
      <c r="E4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6" s="5" t="str">
        <f>IF(Table2[[#This Row],[moving_time]]&lt;&gt;"",FLOOR((Table2[[#This Row],[moving_time]]-(60*60*Table2[[#This Row],[Appoggio_ore]]))-(60*Table2[[#This Row],[Appoggio_ minuti]]),1),"")</f>
        <v/>
      </c>
      <c r="I446" s="5" t="str">
        <f>IF(Table2[[#This Row],[moving_time]]&lt;&gt;"",FLOOR((Table2[[#This Row],[moving_time]]-(60*60*Table2[[#This Row],[Appoggio_ore]]))/60,1),"")</f>
        <v/>
      </c>
      <c r="J446" s="5" t="str">
        <f>IF(Table2[[#This Row],[moving_time]]&lt;&gt;"",FLOOR(Table2[[#This Row],[moving_time]]/(60*60),1),"")</f>
        <v/>
      </c>
      <c r="K4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6" t="str">
        <f>IF(AND(Table2[[#This Row],[Appoggio]]&lt;&gt;"",C456&lt;&gt;""),_xlfn.CONCAT("date",C456,"moving_time",C447,"distance",Table2[[#This Row],[Appoggio]],"elevation",C449,"type",C450),"")</f>
        <v/>
      </c>
      <c r="M446" t="str">
        <f>IF(Table2[[#This Row],[date_to_pivot]]&lt;&gt;"",C450,"")</f>
        <v/>
      </c>
      <c r="N446" t="str">
        <f>IF(Table2[[#This Row],[date_to_pivot]]&lt;&gt;"",Table2[[#This Row],[Appoggio]],"")</f>
        <v/>
      </c>
      <c r="O446" t="str">
        <f>IF(Table2[[#This Row],[date_to_pivot]]&lt;&gt;"",C449,"")</f>
        <v/>
      </c>
      <c r="P446" t="str">
        <f>IF(Table2[[#This Row],[date_to_pivot]]&lt;&gt;"",C447,"")</f>
        <v/>
      </c>
    </row>
    <row r="447" spans="2:16" x14ac:dyDescent="0.2">
      <c r="B447" t="s">
        <v>229</v>
      </c>
      <c r="C447" t="str" cm="1">
        <f t="array" ref="C4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2020-06-11</v>
      </c>
      <c r="D447" t="str">
        <f>IF(ISNUMBER(SEARCH("start_date_local",Table2[[#This Row],[JSON]])),MID(Table2[[#This Row],[JSON]],SEARCH("start_date_local",Table2[[#This Row],[JSON]])+LEN("start_date_local")+4,10), "")</f>
        <v>2020-06-11</v>
      </c>
      <c r="E4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7" s="5" t="str">
        <f>IF(Table2[[#This Row],[moving_time]]&lt;&gt;"",FLOOR((Table2[[#This Row],[moving_time]]-(60*60*Table2[[#This Row],[Appoggio_ore]]))-(60*Table2[[#This Row],[Appoggio_ minuti]]),1),"")</f>
        <v/>
      </c>
      <c r="I447" s="5" t="str">
        <f>IF(Table2[[#This Row],[moving_time]]&lt;&gt;"",FLOOR((Table2[[#This Row],[moving_time]]-(60*60*Table2[[#This Row],[Appoggio_ore]]))/60,1),"")</f>
        <v/>
      </c>
      <c r="J447" s="5" t="str">
        <f>IF(Table2[[#This Row],[moving_time]]&lt;&gt;"",FLOOR(Table2[[#This Row],[moving_time]]/(60*60),1),"")</f>
        <v/>
      </c>
      <c r="K4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7" t="str">
        <f>IF(AND(Table2[[#This Row],[Appoggio]]&lt;&gt;"",C457&lt;&gt;""),_xlfn.CONCAT("date",C457,"moving_time",C448,"distance",Table2[[#This Row],[Appoggio]],"elevation",C450,"type",C451),"")</f>
        <v/>
      </c>
      <c r="M447" t="str">
        <f>IF(Table2[[#This Row],[date_to_pivot]]&lt;&gt;"",C451,"")</f>
        <v/>
      </c>
      <c r="N447" t="str">
        <f>IF(Table2[[#This Row],[date_to_pivot]]&lt;&gt;"",Table2[[#This Row],[Appoggio]],"")</f>
        <v/>
      </c>
      <c r="O447" t="str">
        <f>IF(Table2[[#This Row],[date_to_pivot]]&lt;&gt;"",C450,"")</f>
        <v/>
      </c>
      <c r="P447" t="str">
        <f>IF(Table2[[#This Row],[date_to_pivot]]&lt;&gt;"",C448,"")</f>
        <v/>
      </c>
    </row>
    <row r="448" spans="2:16" x14ac:dyDescent="0.2">
      <c r="B448" t="s">
        <v>19</v>
      </c>
      <c r="C448" t="str" cm="1">
        <f t="array" ref="C4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48" t="str">
        <f>IF(ISNUMBER(SEARCH("start_date_local",Table2[[#This Row],[JSON]])),MID(Table2[[#This Row],[JSON]],SEARCH("start_date_local",Table2[[#This Row],[JSON]])+LEN("start_date_local")+4,10), "")</f>
        <v/>
      </c>
      <c r="E4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8" s="5" t="str">
        <f>IF(Table2[[#This Row],[moving_time]]&lt;&gt;"",FLOOR((Table2[[#This Row],[moving_time]]-(60*60*Table2[[#This Row],[Appoggio_ore]]))-(60*Table2[[#This Row],[Appoggio_ minuti]]),1),"")</f>
        <v/>
      </c>
      <c r="I448" s="5" t="str">
        <f>IF(Table2[[#This Row],[moving_time]]&lt;&gt;"",FLOOR((Table2[[#This Row],[moving_time]]-(60*60*Table2[[#This Row],[Appoggio_ore]]))/60,1),"")</f>
        <v/>
      </c>
      <c r="J448" s="5" t="str">
        <f>IF(Table2[[#This Row],[moving_time]]&lt;&gt;"",FLOOR(Table2[[#This Row],[moving_time]]/(60*60),1),"")</f>
        <v/>
      </c>
      <c r="K4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8" t="str">
        <f>IF(AND(Table2[[#This Row],[Appoggio]]&lt;&gt;"",C458&lt;&gt;""),_xlfn.CONCAT("date",C458,"moving_time",C449,"distance",Table2[[#This Row],[Appoggio]],"elevation",C451,"type",C452),"")</f>
        <v/>
      </c>
      <c r="M448" t="str">
        <f>IF(Table2[[#This Row],[date_to_pivot]]&lt;&gt;"",C452,"")</f>
        <v/>
      </c>
      <c r="N448" t="str">
        <f>IF(Table2[[#This Row],[date_to_pivot]]&lt;&gt;"",Table2[[#This Row],[Appoggio]],"")</f>
        <v/>
      </c>
      <c r="O448" t="str">
        <f>IF(Table2[[#This Row],[date_to_pivot]]&lt;&gt;"",C451,"")</f>
        <v/>
      </c>
      <c r="P448" t="str">
        <f>IF(Table2[[#This Row],[date_to_pivot]]&lt;&gt;"",C449,"")</f>
        <v/>
      </c>
    </row>
    <row r="449" spans="2:16" x14ac:dyDescent="0.2">
      <c r="B449" t="s">
        <v>20</v>
      </c>
      <c r="C449" t="str" cm="1">
        <f t="array" ref="C4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49" t="str">
        <f>IF(ISNUMBER(SEARCH("start_date_local",Table2[[#This Row],[JSON]])),MID(Table2[[#This Row],[JSON]],SEARCH("start_date_local",Table2[[#This Row],[JSON]])+LEN("start_date_local")+4,10), "")</f>
        <v/>
      </c>
      <c r="E4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49" s="5" t="str">
        <f>IF(Table2[[#This Row],[moving_time]]&lt;&gt;"",FLOOR((Table2[[#This Row],[moving_time]]-(60*60*Table2[[#This Row],[Appoggio_ore]]))-(60*Table2[[#This Row],[Appoggio_ minuti]]),1),"")</f>
        <v/>
      </c>
      <c r="I449" s="5" t="str">
        <f>IF(Table2[[#This Row],[moving_time]]&lt;&gt;"",FLOOR((Table2[[#This Row],[moving_time]]-(60*60*Table2[[#This Row],[Appoggio_ore]]))/60,1),"")</f>
        <v/>
      </c>
      <c r="J449" s="5" t="str">
        <f>IF(Table2[[#This Row],[moving_time]]&lt;&gt;"",FLOOR(Table2[[#This Row],[moving_time]]/(60*60),1),"")</f>
        <v/>
      </c>
      <c r="K4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49" t="str">
        <f>IF(AND(Table2[[#This Row],[Appoggio]]&lt;&gt;"",C459&lt;&gt;""),_xlfn.CONCAT("date",C459,"moving_time",C450,"distance",Table2[[#This Row],[Appoggio]],"elevation",C452,"type",C453),"")</f>
        <v/>
      </c>
      <c r="M449" t="str">
        <f>IF(Table2[[#This Row],[date_to_pivot]]&lt;&gt;"",C453,"")</f>
        <v/>
      </c>
      <c r="N449" t="str">
        <f>IF(Table2[[#This Row],[date_to_pivot]]&lt;&gt;"",Table2[[#This Row],[Appoggio]],"")</f>
        <v/>
      </c>
      <c r="O449" t="str">
        <f>IF(Table2[[#This Row],[date_to_pivot]]&lt;&gt;"",C452,"")</f>
        <v/>
      </c>
      <c r="P449" t="str">
        <f>IF(Table2[[#This Row],[date_to_pivot]]&lt;&gt;"",C450,"")</f>
        <v/>
      </c>
    </row>
    <row r="450" spans="2:16" x14ac:dyDescent="0.2">
      <c r="B450" t="s">
        <v>21</v>
      </c>
      <c r="C450" t="str" cm="1">
        <f t="array" ref="C4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50" t="str">
        <f>IF(ISNUMBER(SEARCH("start_date_local",Table2[[#This Row],[JSON]])),MID(Table2[[#This Row],[JSON]],SEARCH("start_date_local",Table2[[#This Row],[JSON]])+LEN("start_date_local")+4,10), "")</f>
        <v/>
      </c>
      <c r="E4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0" s="5" t="str">
        <f>IF(Table2[[#This Row],[moving_time]]&lt;&gt;"",FLOOR((Table2[[#This Row],[moving_time]]-(60*60*Table2[[#This Row],[Appoggio_ore]]))-(60*Table2[[#This Row],[Appoggio_ minuti]]),1),"")</f>
        <v/>
      </c>
      <c r="I450" s="5" t="str">
        <f>IF(Table2[[#This Row],[moving_time]]&lt;&gt;"",FLOOR((Table2[[#This Row],[moving_time]]-(60*60*Table2[[#This Row],[Appoggio_ore]]))/60,1),"")</f>
        <v/>
      </c>
      <c r="J450" s="5" t="str">
        <f>IF(Table2[[#This Row],[moving_time]]&lt;&gt;"",FLOOR(Table2[[#This Row],[moving_time]]/(60*60),1),"")</f>
        <v/>
      </c>
      <c r="K4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0" t="str">
        <f>IF(AND(Table2[[#This Row],[Appoggio]]&lt;&gt;"",C460&lt;&gt;""),_xlfn.CONCAT("date",C460,"moving_time",C451,"distance",Table2[[#This Row],[Appoggio]],"elevation",C453,"type",C454),"")</f>
        <v/>
      </c>
      <c r="M450" t="str">
        <f>IF(Table2[[#This Row],[date_to_pivot]]&lt;&gt;"",C454,"")</f>
        <v/>
      </c>
      <c r="N450" t="str">
        <f>IF(Table2[[#This Row],[date_to_pivot]]&lt;&gt;"",Table2[[#This Row],[Appoggio]],"")</f>
        <v/>
      </c>
      <c r="O450" t="str">
        <f>IF(Table2[[#This Row],[date_to_pivot]]&lt;&gt;"",C453,"")</f>
        <v/>
      </c>
      <c r="P450" t="str">
        <f>IF(Table2[[#This Row],[date_to_pivot]]&lt;&gt;"",C451,"")</f>
        <v/>
      </c>
    </row>
    <row r="451" spans="2:16" x14ac:dyDescent="0.2">
      <c r="B451" s="1">
        <v>45541036</v>
      </c>
      <c r="C451" s="1" t="str" cm="1">
        <f t="array" ref="C4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51" t="str">
        <f>IF(ISNUMBER(SEARCH("start_date_local",Table2[[#This Row],[JSON]])),MID(Table2[[#This Row],[JSON]],SEARCH("start_date_local",Table2[[#This Row],[JSON]])+LEN("start_date_local")+4,10), "")</f>
        <v/>
      </c>
      <c r="E4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1" s="5" t="str">
        <f>IF(Table2[[#This Row],[moving_time]]&lt;&gt;"",FLOOR((Table2[[#This Row],[moving_time]]-(60*60*Table2[[#This Row],[Appoggio_ore]]))-(60*Table2[[#This Row],[Appoggio_ minuti]]),1),"")</f>
        <v/>
      </c>
      <c r="I451" s="5" t="str">
        <f>IF(Table2[[#This Row],[moving_time]]&lt;&gt;"",FLOOR((Table2[[#This Row],[moving_time]]-(60*60*Table2[[#This Row],[Appoggio_ore]]))/60,1),"")</f>
        <v/>
      </c>
      <c r="J451" s="5" t="str">
        <f>IF(Table2[[#This Row],[moving_time]]&lt;&gt;"",FLOOR(Table2[[#This Row],[moving_time]]/(60*60),1),"")</f>
        <v/>
      </c>
      <c r="K4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1" t="str">
        <f>IF(AND(Table2[[#This Row],[Appoggio]]&lt;&gt;"",C461&lt;&gt;""),_xlfn.CONCAT("date",C461,"moving_time",C452,"distance",Table2[[#This Row],[Appoggio]],"elevation",C454,"type",C455),"")</f>
        <v/>
      </c>
      <c r="M451" t="str">
        <f>IF(Table2[[#This Row],[date_to_pivot]]&lt;&gt;"",C455,"")</f>
        <v/>
      </c>
      <c r="N451" t="str">
        <f>IF(Table2[[#This Row],[date_to_pivot]]&lt;&gt;"",Table2[[#This Row],[Appoggio]],"")</f>
        <v/>
      </c>
      <c r="O451" t="str">
        <f>IF(Table2[[#This Row],[date_to_pivot]]&lt;&gt;"",C454,"")</f>
        <v/>
      </c>
      <c r="P451" t="str">
        <f>IF(Table2[[#This Row],[date_to_pivot]]&lt;&gt;"",C452,"")</f>
        <v/>
      </c>
    </row>
    <row r="452" spans="2:16" x14ac:dyDescent="0.2">
      <c r="B452" s="2">
        <v>10881607</v>
      </c>
      <c r="C452" s="2" t="str" cm="1">
        <f t="array" ref="C4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52" t="str">
        <f>IF(ISNUMBER(SEARCH("start_date_local",Table2[[#This Row],[JSON]])),MID(Table2[[#This Row],[JSON]],SEARCH("start_date_local",Table2[[#This Row],[JSON]])+LEN("start_date_local")+4,10), "")</f>
        <v/>
      </c>
      <c r="E4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2" s="5" t="str">
        <f>IF(Table2[[#This Row],[moving_time]]&lt;&gt;"",FLOOR((Table2[[#This Row],[moving_time]]-(60*60*Table2[[#This Row],[Appoggio_ore]]))-(60*Table2[[#This Row],[Appoggio_ minuti]]),1),"")</f>
        <v/>
      </c>
      <c r="I452" s="5" t="str">
        <f>IF(Table2[[#This Row],[moving_time]]&lt;&gt;"",FLOOR((Table2[[#This Row],[moving_time]]-(60*60*Table2[[#This Row],[Appoggio_ore]]))/60,1),"")</f>
        <v/>
      </c>
      <c r="J452" s="5" t="str">
        <f>IF(Table2[[#This Row],[moving_time]]&lt;&gt;"",FLOOR(Table2[[#This Row],[moving_time]]/(60*60),1),"")</f>
        <v/>
      </c>
      <c r="K4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2" t="str">
        <f>IF(AND(Table2[[#This Row],[Appoggio]]&lt;&gt;"",C462&lt;&gt;""),_xlfn.CONCAT("date",C462,"moving_time",C453,"distance",Table2[[#This Row],[Appoggio]],"elevation",C455,"type",C456),"")</f>
        <v/>
      </c>
      <c r="M452" t="str">
        <f>IF(Table2[[#This Row],[date_to_pivot]]&lt;&gt;"",C456,"")</f>
        <v/>
      </c>
      <c r="N452" t="str">
        <f>IF(Table2[[#This Row],[date_to_pivot]]&lt;&gt;"",Table2[[#This Row],[Appoggio]],"")</f>
        <v/>
      </c>
      <c r="O452" t="str">
        <f>IF(Table2[[#This Row],[date_to_pivot]]&lt;&gt;"",C455,"")</f>
        <v/>
      </c>
      <c r="P452" t="str">
        <f>IF(Table2[[#This Row],[date_to_pivot]]&lt;&gt;"",C453,"")</f>
        <v/>
      </c>
    </row>
    <row r="453" spans="2:16" x14ac:dyDescent="0.2">
      <c r="B453" t="s">
        <v>22</v>
      </c>
      <c r="C453" t="str" cm="1">
        <f t="array" ref="C4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53" t="str">
        <f>IF(ISNUMBER(SEARCH("start_date_local",Table2[[#This Row],[JSON]])),MID(Table2[[#This Row],[JSON]],SEARCH("start_date_local",Table2[[#This Row],[JSON]])+LEN("start_date_local")+4,10), "")</f>
        <v/>
      </c>
      <c r="E4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3" s="5" t="str">
        <f>IF(Table2[[#This Row],[moving_time]]&lt;&gt;"",FLOOR((Table2[[#This Row],[moving_time]]-(60*60*Table2[[#This Row],[Appoggio_ore]]))-(60*Table2[[#This Row],[Appoggio_ minuti]]),1),"")</f>
        <v/>
      </c>
      <c r="I453" s="5" t="str">
        <f>IF(Table2[[#This Row],[moving_time]]&lt;&gt;"",FLOOR((Table2[[#This Row],[moving_time]]-(60*60*Table2[[#This Row],[Appoggio_ore]]))/60,1),"")</f>
        <v/>
      </c>
      <c r="J453" s="5" t="str">
        <f>IF(Table2[[#This Row],[moving_time]]&lt;&gt;"",FLOOR(Table2[[#This Row],[moving_time]]/(60*60),1),"")</f>
        <v/>
      </c>
      <c r="K4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3" t="str">
        <f>IF(AND(Table2[[#This Row],[Appoggio]]&lt;&gt;"",C463&lt;&gt;""),_xlfn.CONCAT("date",C463,"moving_time",C454,"distance",Table2[[#This Row],[Appoggio]],"elevation",C456,"type",C457),"")</f>
        <v/>
      </c>
      <c r="M453" t="str">
        <f>IF(Table2[[#This Row],[date_to_pivot]]&lt;&gt;"",C457,"")</f>
        <v/>
      </c>
      <c r="N453" t="str">
        <f>IF(Table2[[#This Row],[date_to_pivot]]&lt;&gt;"",Table2[[#This Row],[Appoggio]],"")</f>
        <v/>
      </c>
      <c r="O453" t="str">
        <f>IF(Table2[[#This Row],[date_to_pivot]]&lt;&gt;"",C456,"")</f>
        <v/>
      </c>
      <c r="P453" t="str">
        <f>IF(Table2[[#This Row],[date_to_pivot]]&lt;&gt;"",C454,"")</f>
        <v/>
      </c>
    </row>
    <row r="454" spans="2:16" x14ac:dyDescent="0.2">
      <c r="B454" t="s">
        <v>23</v>
      </c>
      <c r="C454" t="str" cm="1">
        <f t="array" ref="C4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54" t="str">
        <f>IF(ISNUMBER(SEARCH("start_date_local",Table2[[#This Row],[JSON]])),MID(Table2[[#This Row],[JSON]],SEARCH("start_date_local",Table2[[#This Row],[JSON]])+LEN("start_date_local")+4,10), "")</f>
        <v/>
      </c>
      <c r="E4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4" s="5" t="str">
        <f>IF(Table2[[#This Row],[moving_time]]&lt;&gt;"",FLOOR((Table2[[#This Row],[moving_time]]-(60*60*Table2[[#This Row],[Appoggio_ore]]))-(60*Table2[[#This Row],[Appoggio_ minuti]]),1),"")</f>
        <v/>
      </c>
      <c r="I454" s="5" t="str">
        <f>IF(Table2[[#This Row],[moving_time]]&lt;&gt;"",FLOOR((Table2[[#This Row],[moving_time]]-(60*60*Table2[[#This Row],[Appoggio_ore]]))/60,1),"")</f>
        <v/>
      </c>
      <c r="J454" s="5" t="str">
        <f>IF(Table2[[#This Row],[moving_time]]&lt;&gt;"",FLOOR(Table2[[#This Row],[moving_time]]/(60*60),1),"")</f>
        <v/>
      </c>
      <c r="K4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4" t="str">
        <f>IF(AND(Table2[[#This Row],[Appoggio]]&lt;&gt;"",C464&lt;&gt;""),_xlfn.CONCAT("date",C464,"moving_time",C455,"distance",Table2[[#This Row],[Appoggio]],"elevation",C457,"type",C458),"")</f>
        <v/>
      </c>
      <c r="M454" t="str">
        <f>IF(Table2[[#This Row],[date_to_pivot]]&lt;&gt;"",C458,"")</f>
        <v/>
      </c>
      <c r="N454" t="str">
        <f>IF(Table2[[#This Row],[date_to_pivot]]&lt;&gt;"",Table2[[#This Row],[Appoggio]],"")</f>
        <v/>
      </c>
      <c r="O454" t="str">
        <f>IF(Table2[[#This Row],[date_to_pivot]]&lt;&gt;"",C457,"")</f>
        <v/>
      </c>
      <c r="P454" t="str">
        <f>IF(Table2[[#This Row],[date_to_pivot]]&lt;&gt;"",C455,"")</f>
        <v/>
      </c>
    </row>
    <row r="455" spans="2:16" x14ac:dyDescent="0.2">
      <c r="B455" s="1">
        <v>45541536</v>
      </c>
      <c r="C455" s="1" t="str" cm="1">
        <f t="array" ref="C4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55" t="str">
        <f>IF(ISNUMBER(SEARCH("start_date_local",Table2[[#This Row],[JSON]])),MID(Table2[[#This Row],[JSON]],SEARCH("start_date_local",Table2[[#This Row],[JSON]])+LEN("start_date_local")+4,10), "")</f>
        <v/>
      </c>
      <c r="E4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5" s="5" t="str">
        <f>IF(Table2[[#This Row],[moving_time]]&lt;&gt;"",FLOOR((Table2[[#This Row],[moving_time]]-(60*60*Table2[[#This Row],[Appoggio_ore]]))-(60*Table2[[#This Row],[Appoggio_ minuti]]),1),"")</f>
        <v/>
      </c>
      <c r="I455" s="5" t="str">
        <f>IF(Table2[[#This Row],[moving_time]]&lt;&gt;"",FLOOR((Table2[[#This Row],[moving_time]]-(60*60*Table2[[#This Row],[Appoggio_ore]]))/60,1),"")</f>
        <v/>
      </c>
      <c r="J455" s="5" t="str">
        <f>IF(Table2[[#This Row],[moving_time]]&lt;&gt;"",FLOOR(Table2[[#This Row],[moving_time]]/(60*60),1),"")</f>
        <v/>
      </c>
      <c r="K4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5" t="str">
        <f>IF(AND(Table2[[#This Row],[Appoggio]]&lt;&gt;"",C465&lt;&gt;""),_xlfn.CONCAT("date",C465,"moving_time",C456,"distance",Table2[[#This Row],[Appoggio]],"elevation",C458,"type",C459),"")</f>
        <v/>
      </c>
      <c r="M455" t="str">
        <f>IF(Table2[[#This Row],[date_to_pivot]]&lt;&gt;"",C459,"")</f>
        <v/>
      </c>
      <c r="N455" t="str">
        <f>IF(Table2[[#This Row],[date_to_pivot]]&lt;&gt;"",Table2[[#This Row],[Appoggio]],"")</f>
        <v/>
      </c>
      <c r="O455" t="str">
        <f>IF(Table2[[#This Row],[date_to_pivot]]&lt;&gt;"",C458,"")</f>
        <v/>
      </c>
      <c r="P455" t="str">
        <f>IF(Table2[[#This Row],[date_to_pivot]]&lt;&gt;"",C456,"")</f>
        <v/>
      </c>
    </row>
    <row r="456" spans="2:16" x14ac:dyDescent="0.2">
      <c r="B456" s="2">
        <v>10881732</v>
      </c>
      <c r="C456" s="2" t="str" cm="1">
        <f t="array" ref="C4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56" t="str">
        <f>IF(ISNUMBER(SEARCH("start_date_local",Table2[[#This Row],[JSON]])),MID(Table2[[#This Row],[JSON]],SEARCH("start_date_local",Table2[[#This Row],[JSON]])+LEN("start_date_local")+4,10), "")</f>
        <v/>
      </c>
      <c r="E4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6" s="5" t="str">
        <f>IF(Table2[[#This Row],[moving_time]]&lt;&gt;"",FLOOR((Table2[[#This Row],[moving_time]]-(60*60*Table2[[#This Row],[Appoggio_ore]]))-(60*Table2[[#This Row],[Appoggio_ minuti]]),1),"")</f>
        <v/>
      </c>
      <c r="I456" s="5" t="str">
        <f>IF(Table2[[#This Row],[moving_time]]&lt;&gt;"",FLOOR((Table2[[#This Row],[moving_time]]-(60*60*Table2[[#This Row],[Appoggio_ore]]))/60,1),"")</f>
        <v/>
      </c>
      <c r="J456" s="5" t="str">
        <f>IF(Table2[[#This Row],[moving_time]]&lt;&gt;"",FLOOR(Table2[[#This Row],[moving_time]]/(60*60),1),"")</f>
        <v/>
      </c>
      <c r="K4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6" t="str">
        <f>IF(AND(Table2[[#This Row],[Appoggio]]&lt;&gt;"",C466&lt;&gt;""),_xlfn.CONCAT("date",C466,"moving_time",C457,"distance",Table2[[#This Row],[Appoggio]],"elevation",C459,"type",C460),"")</f>
        <v/>
      </c>
      <c r="M456" t="str">
        <f>IF(Table2[[#This Row],[date_to_pivot]]&lt;&gt;"",C460,"")</f>
        <v/>
      </c>
      <c r="N456" t="str">
        <f>IF(Table2[[#This Row],[date_to_pivot]]&lt;&gt;"",Table2[[#This Row],[Appoggio]],"")</f>
        <v/>
      </c>
      <c r="O456" t="str">
        <f>IF(Table2[[#This Row],[date_to_pivot]]&lt;&gt;"",C459,"")</f>
        <v/>
      </c>
      <c r="P456" t="str">
        <f>IF(Table2[[#This Row],[date_to_pivot]]&lt;&gt;"",C457,"")</f>
        <v/>
      </c>
    </row>
    <row r="457" spans="2:16" x14ac:dyDescent="0.2">
      <c r="B457" t="s">
        <v>22</v>
      </c>
      <c r="C457" t="str" cm="1">
        <f t="array" ref="C4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57" t="str">
        <f>IF(ISNUMBER(SEARCH("start_date_local",Table2[[#This Row],[JSON]])),MID(Table2[[#This Row],[JSON]],SEARCH("start_date_local",Table2[[#This Row],[JSON]])+LEN("start_date_local")+4,10), "")</f>
        <v/>
      </c>
      <c r="E4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7" s="5" t="str">
        <f>IF(Table2[[#This Row],[moving_time]]&lt;&gt;"",FLOOR((Table2[[#This Row],[moving_time]]-(60*60*Table2[[#This Row],[Appoggio_ore]]))-(60*Table2[[#This Row],[Appoggio_ minuti]]),1),"")</f>
        <v/>
      </c>
      <c r="I457" s="5" t="str">
        <f>IF(Table2[[#This Row],[moving_time]]&lt;&gt;"",FLOOR((Table2[[#This Row],[moving_time]]-(60*60*Table2[[#This Row],[Appoggio_ore]]))/60,1),"")</f>
        <v/>
      </c>
      <c r="J457" s="5" t="str">
        <f>IF(Table2[[#This Row],[moving_time]]&lt;&gt;"",FLOOR(Table2[[#This Row],[moving_time]]/(60*60),1),"")</f>
        <v/>
      </c>
      <c r="K4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7" t="str">
        <f>IF(AND(Table2[[#This Row],[Appoggio]]&lt;&gt;"",C467&lt;&gt;""),_xlfn.CONCAT("date",C467,"moving_time",C458,"distance",Table2[[#This Row],[Appoggio]],"elevation",C460,"type",C461),"")</f>
        <v/>
      </c>
      <c r="M457" t="str">
        <f>IF(Table2[[#This Row],[date_to_pivot]]&lt;&gt;"",C461,"")</f>
        <v/>
      </c>
      <c r="N457" t="str">
        <f>IF(Table2[[#This Row],[date_to_pivot]]&lt;&gt;"",Table2[[#This Row],[Appoggio]],"")</f>
        <v/>
      </c>
      <c r="O457" t="str">
        <f>IF(Table2[[#This Row],[date_to_pivot]]&lt;&gt;"",C460,"")</f>
        <v/>
      </c>
      <c r="P457" t="str">
        <f>IF(Table2[[#This Row],[date_to_pivot]]&lt;&gt;"",C458,"")</f>
        <v/>
      </c>
    </row>
    <row r="458" spans="2:16" x14ac:dyDescent="0.2">
      <c r="B458" t="s">
        <v>24</v>
      </c>
      <c r="C458" t="str" cm="1">
        <f t="array" ref="C4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58" t="str">
        <f>IF(ISNUMBER(SEARCH("start_date_local",Table2[[#This Row],[JSON]])),MID(Table2[[#This Row],[JSON]],SEARCH("start_date_local",Table2[[#This Row],[JSON]])+LEN("start_date_local")+4,10), "")</f>
        <v/>
      </c>
      <c r="E4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8" s="5" t="str">
        <f>IF(Table2[[#This Row],[moving_time]]&lt;&gt;"",FLOOR((Table2[[#This Row],[moving_time]]-(60*60*Table2[[#This Row],[Appoggio_ore]]))-(60*Table2[[#This Row],[Appoggio_ minuti]]),1),"")</f>
        <v/>
      </c>
      <c r="I458" s="5" t="str">
        <f>IF(Table2[[#This Row],[moving_time]]&lt;&gt;"",FLOOR((Table2[[#This Row],[moving_time]]-(60*60*Table2[[#This Row],[Appoggio_ore]]))/60,1),"")</f>
        <v/>
      </c>
      <c r="J458" s="5" t="str">
        <f>IF(Table2[[#This Row],[moving_time]]&lt;&gt;"",FLOOR(Table2[[#This Row],[moving_time]]/(60*60),1),"")</f>
        <v/>
      </c>
      <c r="K4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8" t="str">
        <f>IF(AND(Table2[[#This Row],[Appoggio]]&lt;&gt;"",C468&lt;&gt;""),_xlfn.CONCAT("date",C468,"moving_time",C459,"distance",Table2[[#This Row],[Appoggio]],"elevation",C461,"type",C462),"")</f>
        <v/>
      </c>
      <c r="M458" t="str">
        <f>IF(Table2[[#This Row],[date_to_pivot]]&lt;&gt;"",C462,"")</f>
        <v/>
      </c>
      <c r="N458" t="str">
        <f>IF(Table2[[#This Row],[date_to_pivot]]&lt;&gt;"",Table2[[#This Row],[Appoggio]],"")</f>
        <v/>
      </c>
      <c r="O458" t="str">
        <f>IF(Table2[[#This Row],[date_to_pivot]]&lt;&gt;"",C461,"")</f>
        <v/>
      </c>
      <c r="P458" t="str">
        <f>IF(Table2[[#This Row],[date_to_pivot]]&lt;&gt;"",C459,"")</f>
        <v/>
      </c>
    </row>
    <row r="459" spans="2:16" x14ac:dyDescent="0.2">
      <c r="B459" t="s">
        <v>25</v>
      </c>
      <c r="C459" t="str" cm="1">
        <f t="array" ref="C4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59" t="str">
        <f>IF(ISNUMBER(SEARCH("start_date_local",Table2[[#This Row],[JSON]])),MID(Table2[[#This Row],[JSON]],SEARCH("start_date_local",Table2[[#This Row],[JSON]])+LEN("start_date_local")+4,10), "")</f>
        <v/>
      </c>
      <c r="E4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59" s="5" t="str">
        <f>IF(Table2[[#This Row],[moving_time]]&lt;&gt;"",FLOOR((Table2[[#This Row],[moving_time]]-(60*60*Table2[[#This Row],[Appoggio_ore]]))-(60*Table2[[#This Row],[Appoggio_ minuti]]),1),"")</f>
        <v/>
      </c>
      <c r="I459" s="5" t="str">
        <f>IF(Table2[[#This Row],[moving_time]]&lt;&gt;"",FLOOR((Table2[[#This Row],[moving_time]]-(60*60*Table2[[#This Row],[Appoggio_ore]]))/60,1),"")</f>
        <v/>
      </c>
      <c r="J459" s="5" t="str">
        <f>IF(Table2[[#This Row],[moving_time]]&lt;&gt;"",FLOOR(Table2[[#This Row],[moving_time]]/(60*60),1),"")</f>
        <v/>
      </c>
      <c r="K4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59" t="str">
        <f>IF(AND(Table2[[#This Row],[Appoggio]]&lt;&gt;"",C469&lt;&gt;""),_xlfn.CONCAT("date",C469,"moving_time",C460,"distance",Table2[[#This Row],[Appoggio]],"elevation",C462,"type",C463),"")</f>
        <v/>
      </c>
      <c r="M459" t="str">
        <f>IF(Table2[[#This Row],[date_to_pivot]]&lt;&gt;"",C463,"")</f>
        <v/>
      </c>
      <c r="N459" t="str">
        <f>IF(Table2[[#This Row],[date_to_pivot]]&lt;&gt;"",Table2[[#This Row],[Appoggio]],"")</f>
        <v/>
      </c>
      <c r="O459" t="str">
        <f>IF(Table2[[#This Row],[date_to_pivot]]&lt;&gt;"",C462,"")</f>
        <v/>
      </c>
      <c r="P459" t="str">
        <f>IF(Table2[[#This Row],[date_to_pivot]]&lt;&gt;"",C460,"")</f>
        <v/>
      </c>
    </row>
    <row r="460" spans="2:16" x14ac:dyDescent="0.2">
      <c r="B460" t="s">
        <v>26</v>
      </c>
      <c r="C460" t="str" cm="1">
        <f t="array" ref="C4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60" t="str">
        <f>IF(ISNUMBER(SEARCH("start_date_local",Table2[[#This Row],[JSON]])),MID(Table2[[#This Row],[JSON]],SEARCH("start_date_local",Table2[[#This Row],[JSON]])+LEN("start_date_local")+4,10), "")</f>
        <v/>
      </c>
      <c r="E4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0" s="5" t="str">
        <f>IF(Table2[[#This Row],[moving_time]]&lt;&gt;"",FLOOR((Table2[[#This Row],[moving_time]]-(60*60*Table2[[#This Row],[Appoggio_ore]]))-(60*Table2[[#This Row],[Appoggio_ minuti]]),1),"")</f>
        <v/>
      </c>
      <c r="I460" s="5" t="str">
        <f>IF(Table2[[#This Row],[moving_time]]&lt;&gt;"",FLOOR((Table2[[#This Row],[moving_time]]-(60*60*Table2[[#This Row],[Appoggio_ore]]))/60,1),"")</f>
        <v/>
      </c>
      <c r="J460" s="5" t="str">
        <f>IF(Table2[[#This Row],[moving_time]]&lt;&gt;"",FLOOR(Table2[[#This Row],[moving_time]]/(60*60),1),"")</f>
        <v/>
      </c>
      <c r="K4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0" t="str">
        <f>IF(AND(Table2[[#This Row],[Appoggio]]&lt;&gt;"",C470&lt;&gt;""),_xlfn.CONCAT("date",C470,"moving_time",C461,"distance",Table2[[#This Row],[Appoggio]],"elevation",C463,"type",C464),"")</f>
        <v/>
      </c>
      <c r="M460" t="str">
        <f>IF(Table2[[#This Row],[date_to_pivot]]&lt;&gt;"",C464,"")</f>
        <v/>
      </c>
      <c r="N460" t="str">
        <f>IF(Table2[[#This Row],[date_to_pivot]]&lt;&gt;"",Table2[[#This Row],[Appoggio]],"")</f>
        <v/>
      </c>
      <c r="O460" t="str">
        <f>IF(Table2[[#This Row],[date_to_pivot]]&lt;&gt;"",C463,"")</f>
        <v/>
      </c>
      <c r="P460" t="str">
        <f>IF(Table2[[#This Row],[date_to_pivot]]&lt;&gt;"",C461,"")</f>
        <v/>
      </c>
    </row>
    <row r="461" spans="2:16" x14ac:dyDescent="0.2">
      <c r="B461" t="s">
        <v>230</v>
      </c>
      <c r="C461" t="str" cm="1">
        <f t="array" ref="C4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61" t="str">
        <f>IF(ISNUMBER(SEARCH("start_date_local",Table2[[#This Row],[JSON]])),MID(Table2[[#This Row],[JSON]],SEARCH("start_date_local",Table2[[#This Row],[JSON]])+LEN("start_date_local")+4,10), "")</f>
        <v/>
      </c>
      <c r="E4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1" s="5" t="str">
        <f>IF(Table2[[#This Row],[moving_time]]&lt;&gt;"",FLOOR((Table2[[#This Row],[moving_time]]-(60*60*Table2[[#This Row],[Appoggio_ore]]))-(60*Table2[[#This Row],[Appoggio_ minuti]]),1),"")</f>
        <v/>
      </c>
      <c r="I461" s="5" t="str">
        <f>IF(Table2[[#This Row],[moving_time]]&lt;&gt;"",FLOOR((Table2[[#This Row],[moving_time]]-(60*60*Table2[[#This Row],[Appoggio_ore]]))/60,1),"")</f>
        <v/>
      </c>
      <c r="J461" s="5" t="str">
        <f>IF(Table2[[#This Row],[moving_time]]&lt;&gt;"",FLOOR(Table2[[#This Row],[moving_time]]/(60*60),1),"")</f>
        <v/>
      </c>
      <c r="K4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1" t="str">
        <f>IF(AND(Table2[[#This Row],[Appoggio]]&lt;&gt;"",C471&lt;&gt;""),_xlfn.CONCAT("date",C471,"moving_time",C462,"distance",Table2[[#This Row],[Appoggio]],"elevation",C464,"type",C465),"")</f>
        <v/>
      </c>
      <c r="M461" t="str">
        <f>IF(Table2[[#This Row],[date_to_pivot]]&lt;&gt;"",C465,"")</f>
        <v/>
      </c>
      <c r="N461" t="str">
        <f>IF(Table2[[#This Row],[date_to_pivot]]&lt;&gt;"",Table2[[#This Row],[Appoggio]],"")</f>
        <v/>
      </c>
      <c r="O461" t="str">
        <f>IF(Table2[[#This Row],[date_to_pivot]]&lt;&gt;"",C464,"")</f>
        <v/>
      </c>
      <c r="P461" t="str">
        <f>IF(Table2[[#This Row],[date_to_pivot]]&lt;&gt;"",C462,"")</f>
        <v/>
      </c>
    </row>
    <row r="462" spans="2:16" x14ac:dyDescent="0.2">
      <c r="B462" t="s">
        <v>231</v>
      </c>
      <c r="C462" t="str" cm="1">
        <f t="array" ref="C4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62" t="str">
        <f>IF(ISNUMBER(SEARCH("start_date_local",Table2[[#This Row],[JSON]])),MID(Table2[[#This Row],[JSON]],SEARCH("start_date_local",Table2[[#This Row],[JSON]])+LEN("start_date_local")+4,10), "")</f>
        <v/>
      </c>
      <c r="E4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2" s="5" t="str">
        <f>IF(Table2[[#This Row],[moving_time]]&lt;&gt;"",FLOOR((Table2[[#This Row],[moving_time]]-(60*60*Table2[[#This Row],[Appoggio_ore]]))-(60*Table2[[#This Row],[Appoggio_ minuti]]),1),"")</f>
        <v/>
      </c>
      <c r="I462" s="5" t="str">
        <f>IF(Table2[[#This Row],[moving_time]]&lt;&gt;"",FLOOR((Table2[[#This Row],[moving_time]]-(60*60*Table2[[#This Row],[Appoggio_ore]]))/60,1),"")</f>
        <v/>
      </c>
      <c r="J462" s="5" t="str">
        <f>IF(Table2[[#This Row],[moving_time]]&lt;&gt;"",FLOOR(Table2[[#This Row],[moving_time]]/(60*60),1),"")</f>
        <v/>
      </c>
      <c r="K4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2" t="str">
        <f>IF(AND(Table2[[#This Row],[Appoggio]]&lt;&gt;"",C472&lt;&gt;""),_xlfn.CONCAT("date",C472,"moving_time",C463,"distance",Table2[[#This Row],[Appoggio]],"elevation",C465,"type",C466),"")</f>
        <v/>
      </c>
      <c r="M462" t="str">
        <f>IF(Table2[[#This Row],[date_to_pivot]]&lt;&gt;"",C466,"")</f>
        <v/>
      </c>
      <c r="N462" t="str">
        <f>IF(Table2[[#This Row],[date_to_pivot]]&lt;&gt;"",Table2[[#This Row],[Appoggio]],"")</f>
        <v/>
      </c>
      <c r="O462" t="str">
        <f>IF(Table2[[#This Row],[date_to_pivot]]&lt;&gt;"",C465,"")</f>
        <v/>
      </c>
      <c r="P462" t="str">
        <f>IF(Table2[[#This Row],[date_to_pivot]]&lt;&gt;"",C463,"")</f>
        <v/>
      </c>
    </row>
    <row r="463" spans="2:16" x14ac:dyDescent="0.2">
      <c r="B463" t="s">
        <v>232</v>
      </c>
      <c r="C463" t="str" cm="1">
        <f t="array" ref="C4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63" t="str">
        <f>IF(ISNUMBER(SEARCH("start_date_local",Table2[[#This Row],[JSON]])),MID(Table2[[#This Row],[JSON]],SEARCH("start_date_local",Table2[[#This Row],[JSON]])+LEN("start_date_local")+4,10), "")</f>
        <v/>
      </c>
      <c r="E4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3" s="5" t="str">
        <f>IF(Table2[[#This Row],[moving_time]]&lt;&gt;"",FLOOR((Table2[[#This Row],[moving_time]]-(60*60*Table2[[#This Row],[Appoggio_ore]]))-(60*Table2[[#This Row],[Appoggio_ minuti]]),1),"")</f>
        <v/>
      </c>
      <c r="I463" s="5" t="str">
        <f>IF(Table2[[#This Row],[moving_time]]&lt;&gt;"",FLOOR((Table2[[#This Row],[moving_time]]-(60*60*Table2[[#This Row],[Appoggio_ore]]))/60,1),"")</f>
        <v/>
      </c>
      <c r="J463" s="5" t="str">
        <f>IF(Table2[[#This Row],[moving_time]]&lt;&gt;"",FLOOR(Table2[[#This Row],[moving_time]]/(60*60),1),"")</f>
        <v/>
      </c>
      <c r="K4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3" t="str">
        <f>IF(AND(Table2[[#This Row],[Appoggio]]&lt;&gt;"",C473&lt;&gt;""),_xlfn.CONCAT("date",C473,"moving_time",C464,"distance",Table2[[#This Row],[Appoggio]],"elevation",C466,"type",C467),"")</f>
        <v/>
      </c>
      <c r="M463" t="str">
        <f>IF(Table2[[#This Row],[date_to_pivot]]&lt;&gt;"",C467,"")</f>
        <v/>
      </c>
      <c r="N463" t="str">
        <f>IF(Table2[[#This Row],[date_to_pivot]]&lt;&gt;"",Table2[[#This Row],[Appoggio]],"")</f>
        <v/>
      </c>
      <c r="O463" t="str">
        <f>IF(Table2[[#This Row],[date_to_pivot]]&lt;&gt;"",C466,"")</f>
        <v/>
      </c>
      <c r="P463" t="str">
        <f>IF(Table2[[#This Row],[date_to_pivot]]&lt;&gt;"",C464,"")</f>
        <v/>
      </c>
    </row>
    <row r="464" spans="2:16" x14ac:dyDescent="0.2">
      <c r="B464" t="s">
        <v>233</v>
      </c>
      <c r="C464" t="str" cm="1">
        <f t="array" ref="C4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64" t="str">
        <f>IF(ISNUMBER(SEARCH("start_date_local",Table2[[#This Row],[JSON]])),MID(Table2[[#This Row],[JSON]],SEARCH("start_date_local",Table2[[#This Row],[JSON]])+LEN("start_date_local")+4,10), "")</f>
        <v/>
      </c>
      <c r="E4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4" s="5" t="str">
        <f>IF(Table2[[#This Row],[moving_time]]&lt;&gt;"",FLOOR((Table2[[#This Row],[moving_time]]-(60*60*Table2[[#This Row],[Appoggio_ore]]))-(60*Table2[[#This Row],[Appoggio_ minuti]]),1),"")</f>
        <v/>
      </c>
      <c r="I464" s="5" t="str">
        <f>IF(Table2[[#This Row],[moving_time]]&lt;&gt;"",FLOOR((Table2[[#This Row],[moving_time]]-(60*60*Table2[[#This Row],[Appoggio_ore]]))/60,1),"")</f>
        <v/>
      </c>
      <c r="J464" s="5" t="str">
        <f>IF(Table2[[#This Row],[moving_time]]&lt;&gt;"",FLOOR(Table2[[#This Row],[moving_time]]/(60*60),1),"")</f>
        <v/>
      </c>
      <c r="K4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4" t="str">
        <f>IF(AND(Table2[[#This Row],[Appoggio]]&lt;&gt;"",C474&lt;&gt;""),_xlfn.CONCAT("date",C474,"moving_time",C465,"distance",Table2[[#This Row],[Appoggio]],"elevation",C467,"type",C468),"")</f>
        <v/>
      </c>
      <c r="M464" t="str">
        <f>IF(Table2[[#This Row],[date_to_pivot]]&lt;&gt;"",C468,"")</f>
        <v/>
      </c>
      <c r="N464" t="str">
        <f>IF(Table2[[#This Row],[date_to_pivot]]&lt;&gt;"",Table2[[#This Row],[Appoggio]],"")</f>
        <v/>
      </c>
      <c r="O464" t="str">
        <f>IF(Table2[[#This Row],[date_to_pivot]]&lt;&gt;"",C467,"")</f>
        <v/>
      </c>
      <c r="P464" t="str">
        <f>IF(Table2[[#This Row],[date_to_pivot]]&lt;&gt;"",C465,"")</f>
        <v/>
      </c>
    </row>
    <row r="465" spans="2:16" x14ac:dyDescent="0.2">
      <c r="B465" t="s">
        <v>84</v>
      </c>
      <c r="C465" t="str" cm="1">
        <f t="array" ref="C4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65" t="str">
        <f>IF(ISNUMBER(SEARCH("start_date_local",Table2[[#This Row],[JSON]])),MID(Table2[[#This Row],[JSON]],SEARCH("start_date_local",Table2[[#This Row],[JSON]])+LEN("start_date_local")+4,10), "")</f>
        <v/>
      </c>
      <c r="E4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5" s="5" t="str">
        <f>IF(Table2[[#This Row],[moving_time]]&lt;&gt;"",FLOOR((Table2[[#This Row],[moving_time]]-(60*60*Table2[[#This Row],[Appoggio_ore]]))-(60*Table2[[#This Row],[Appoggio_ minuti]]),1),"")</f>
        <v/>
      </c>
      <c r="I465" s="5" t="str">
        <f>IF(Table2[[#This Row],[moving_time]]&lt;&gt;"",FLOOR((Table2[[#This Row],[moving_time]]-(60*60*Table2[[#This Row],[Appoggio_ore]]))/60,1),"")</f>
        <v/>
      </c>
      <c r="J465" s="5" t="str">
        <f>IF(Table2[[#This Row],[moving_time]]&lt;&gt;"",FLOOR(Table2[[#This Row],[moving_time]]/(60*60),1),"")</f>
        <v/>
      </c>
      <c r="K4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5" t="str">
        <f>IF(AND(Table2[[#This Row],[Appoggio]]&lt;&gt;"",C475&lt;&gt;""),_xlfn.CONCAT("date",C475,"moving_time",C466,"distance",Table2[[#This Row],[Appoggio]],"elevation",C468,"type",C469),"")</f>
        <v/>
      </c>
      <c r="M465" t="str">
        <f>IF(Table2[[#This Row],[date_to_pivot]]&lt;&gt;"",C469,"")</f>
        <v/>
      </c>
      <c r="N465" t="str">
        <f>IF(Table2[[#This Row],[date_to_pivot]]&lt;&gt;"",Table2[[#This Row],[Appoggio]],"")</f>
        <v/>
      </c>
      <c r="O465" t="str">
        <f>IF(Table2[[#This Row],[date_to_pivot]]&lt;&gt;"",C468,"")</f>
        <v/>
      </c>
      <c r="P465" t="str">
        <f>IF(Table2[[#This Row],[date_to_pivot]]&lt;&gt;"",C466,"")</f>
        <v/>
      </c>
    </row>
    <row r="466" spans="2:16" x14ac:dyDescent="0.2">
      <c r="B466" t="s">
        <v>32</v>
      </c>
      <c r="C466" t="str" cm="1">
        <f t="array" ref="C4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66" t="str">
        <f>IF(ISNUMBER(SEARCH("start_date_local",Table2[[#This Row],[JSON]])),MID(Table2[[#This Row],[JSON]],SEARCH("start_date_local",Table2[[#This Row],[JSON]])+LEN("start_date_local")+4,10), "")</f>
        <v/>
      </c>
      <c r="E4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6" s="5" t="str">
        <f>IF(Table2[[#This Row],[moving_time]]&lt;&gt;"",FLOOR((Table2[[#This Row],[moving_time]]-(60*60*Table2[[#This Row],[Appoggio_ore]]))-(60*Table2[[#This Row],[Appoggio_ minuti]]),1),"")</f>
        <v/>
      </c>
      <c r="I466" s="5" t="str">
        <f>IF(Table2[[#This Row],[moving_time]]&lt;&gt;"",FLOOR((Table2[[#This Row],[moving_time]]-(60*60*Table2[[#This Row],[Appoggio_ore]]))/60,1),"")</f>
        <v/>
      </c>
      <c r="J466" s="5" t="str">
        <f>IF(Table2[[#This Row],[moving_time]]&lt;&gt;"",FLOOR(Table2[[#This Row],[moving_time]]/(60*60),1),"")</f>
        <v/>
      </c>
      <c r="K4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6" t="str">
        <f>IF(AND(Table2[[#This Row],[Appoggio]]&lt;&gt;"",C476&lt;&gt;""),_xlfn.CONCAT("date",C476,"moving_time",C467,"distance",Table2[[#This Row],[Appoggio]],"elevation",C469,"type",C470),"")</f>
        <v/>
      </c>
      <c r="M466" t="str">
        <f>IF(Table2[[#This Row],[date_to_pivot]]&lt;&gt;"",C470,"")</f>
        <v/>
      </c>
      <c r="N466" t="str">
        <f>IF(Table2[[#This Row],[date_to_pivot]]&lt;&gt;"",Table2[[#This Row],[Appoggio]],"")</f>
        <v/>
      </c>
      <c r="O466" t="str">
        <f>IF(Table2[[#This Row],[date_to_pivot]]&lt;&gt;"",C469,"")</f>
        <v/>
      </c>
      <c r="P466" t="str">
        <f>IF(Table2[[#This Row],[date_to_pivot]]&lt;&gt;"",C467,"")</f>
        <v/>
      </c>
    </row>
    <row r="467" spans="2:16" x14ac:dyDescent="0.2">
      <c r="B467" t="s">
        <v>33</v>
      </c>
      <c r="C467" t="str" cm="1">
        <f t="array" ref="C4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67" t="str">
        <f>IF(ISNUMBER(SEARCH("start_date_local",Table2[[#This Row],[JSON]])),MID(Table2[[#This Row],[JSON]],SEARCH("start_date_local",Table2[[#This Row],[JSON]])+LEN("start_date_local")+4,10), "")</f>
        <v/>
      </c>
      <c r="E4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7" s="5" t="str">
        <f>IF(Table2[[#This Row],[moving_time]]&lt;&gt;"",FLOOR((Table2[[#This Row],[moving_time]]-(60*60*Table2[[#This Row],[Appoggio_ore]]))-(60*Table2[[#This Row],[Appoggio_ minuti]]),1),"")</f>
        <v/>
      </c>
      <c r="I467" s="5" t="str">
        <f>IF(Table2[[#This Row],[moving_time]]&lt;&gt;"",FLOOR((Table2[[#This Row],[moving_time]]-(60*60*Table2[[#This Row],[Appoggio_ore]]))/60,1),"")</f>
        <v/>
      </c>
      <c r="J467" s="5" t="str">
        <f>IF(Table2[[#This Row],[moving_time]]&lt;&gt;"",FLOOR(Table2[[#This Row],[moving_time]]/(60*60),1),"")</f>
        <v/>
      </c>
      <c r="K4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7" t="str">
        <f>IF(AND(Table2[[#This Row],[Appoggio]]&lt;&gt;"",C477&lt;&gt;""),_xlfn.CONCAT("date",C477,"moving_time",C468,"distance",Table2[[#This Row],[Appoggio]],"elevation",C470,"type",C471),"")</f>
        <v/>
      </c>
      <c r="M467" t="str">
        <f>IF(Table2[[#This Row],[date_to_pivot]]&lt;&gt;"",C471,"")</f>
        <v/>
      </c>
      <c r="N467" t="str">
        <f>IF(Table2[[#This Row],[date_to_pivot]]&lt;&gt;"",Table2[[#This Row],[Appoggio]],"")</f>
        <v/>
      </c>
      <c r="O467" t="str">
        <f>IF(Table2[[#This Row],[date_to_pivot]]&lt;&gt;"",C470,"")</f>
        <v/>
      </c>
      <c r="P467" t="str">
        <f>IF(Table2[[#This Row],[date_to_pivot]]&lt;&gt;"",C468,"")</f>
        <v/>
      </c>
    </row>
    <row r="468" spans="2:16" x14ac:dyDescent="0.2">
      <c r="B468" t="s">
        <v>34</v>
      </c>
      <c r="C468" t="str" cm="1">
        <f t="array" ref="C4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68" t="str">
        <f>IF(ISNUMBER(SEARCH("start_date_local",Table2[[#This Row],[JSON]])),MID(Table2[[#This Row],[JSON]],SEARCH("start_date_local",Table2[[#This Row],[JSON]])+LEN("start_date_local")+4,10), "")</f>
        <v/>
      </c>
      <c r="E4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8" s="5" t="str">
        <f>IF(Table2[[#This Row],[moving_time]]&lt;&gt;"",FLOOR((Table2[[#This Row],[moving_time]]-(60*60*Table2[[#This Row],[Appoggio_ore]]))-(60*Table2[[#This Row],[Appoggio_ minuti]]),1),"")</f>
        <v/>
      </c>
      <c r="I468" s="5" t="str">
        <f>IF(Table2[[#This Row],[moving_time]]&lt;&gt;"",FLOOR((Table2[[#This Row],[moving_time]]-(60*60*Table2[[#This Row],[Appoggio_ore]]))/60,1),"")</f>
        <v/>
      </c>
      <c r="J468" s="5" t="str">
        <f>IF(Table2[[#This Row],[moving_time]]&lt;&gt;"",FLOOR(Table2[[#This Row],[moving_time]]/(60*60),1),"")</f>
        <v/>
      </c>
      <c r="K4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8" t="str">
        <f>IF(AND(Table2[[#This Row],[Appoggio]]&lt;&gt;"",C478&lt;&gt;""),_xlfn.CONCAT("date",C478,"moving_time",C469,"distance",Table2[[#This Row],[Appoggio]],"elevation",C471,"type",C472),"")</f>
        <v/>
      </c>
      <c r="M468" t="str">
        <f>IF(Table2[[#This Row],[date_to_pivot]]&lt;&gt;"",C472,"")</f>
        <v/>
      </c>
      <c r="N468" t="str">
        <f>IF(Table2[[#This Row],[date_to_pivot]]&lt;&gt;"",Table2[[#This Row],[Appoggio]],"")</f>
        <v/>
      </c>
      <c r="O468" t="str">
        <f>IF(Table2[[#This Row],[date_to_pivot]]&lt;&gt;"",C471,"")</f>
        <v/>
      </c>
      <c r="P468" t="str">
        <f>IF(Table2[[#This Row],[date_to_pivot]]&lt;&gt;"",C469,"")</f>
        <v/>
      </c>
    </row>
    <row r="469" spans="2:16" x14ac:dyDescent="0.2">
      <c r="B469" t="s">
        <v>234</v>
      </c>
      <c r="C469" t="str" cm="1">
        <f t="array" ref="C4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69" t="str">
        <f>IF(ISNUMBER(SEARCH("start_date_local",Table2[[#This Row],[JSON]])),MID(Table2[[#This Row],[JSON]],SEARCH("start_date_local",Table2[[#This Row],[JSON]])+LEN("start_date_local")+4,10), "")</f>
        <v/>
      </c>
      <c r="E4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69" s="5" t="str">
        <f>IF(Table2[[#This Row],[moving_time]]&lt;&gt;"",FLOOR((Table2[[#This Row],[moving_time]]-(60*60*Table2[[#This Row],[Appoggio_ore]]))-(60*Table2[[#This Row],[Appoggio_ minuti]]),1),"")</f>
        <v/>
      </c>
      <c r="I469" s="5" t="str">
        <f>IF(Table2[[#This Row],[moving_time]]&lt;&gt;"",FLOOR((Table2[[#This Row],[moving_time]]-(60*60*Table2[[#This Row],[Appoggio_ore]]))/60,1),"")</f>
        <v/>
      </c>
      <c r="J469" s="5" t="str">
        <f>IF(Table2[[#This Row],[moving_time]]&lt;&gt;"",FLOOR(Table2[[#This Row],[moving_time]]/(60*60),1),"")</f>
        <v/>
      </c>
      <c r="K4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69" t="str">
        <f>IF(AND(Table2[[#This Row],[Appoggio]]&lt;&gt;"",C479&lt;&gt;""),_xlfn.CONCAT("date",C479,"moving_time",C470,"distance",Table2[[#This Row],[Appoggio]],"elevation",C472,"type",C473),"")</f>
        <v/>
      </c>
      <c r="M469" t="str">
        <f>IF(Table2[[#This Row],[date_to_pivot]]&lt;&gt;"",C473,"")</f>
        <v/>
      </c>
      <c r="N469" t="str">
        <f>IF(Table2[[#This Row],[date_to_pivot]]&lt;&gt;"",Table2[[#This Row],[Appoggio]],"")</f>
        <v/>
      </c>
      <c r="O469" t="str">
        <f>IF(Table2[[#This Row],[date_to_pivot]]&lt;&gt;"",C472,"")</f>
        <v/>
      </c>
      <c r="P469" t="str">
        <f>IF(Table2[[#This Row],[date_to_pivot]]&lt;&gt;"",C470,"")</f>
        <v/>
      </c>
    </row>
    <row r="470" spans="2:16" x14ac:dyDescent="0.2">
      <c r="B470" t="s">
        <v>235</v>
      </c>
      <c r="C470" t="str" cm="1">
        <f t="array" ref="C4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70" t="str">
        <f>IF(ISNUMBER(SEARCH("start_date_local",Table2[[#This Row],[JSON]])),MID(Table2[[#This Row],[JSON]],SEARCH("start_date_local",Table2[[#This Row],[JSON]])+LEN("start_date_local")+4,10), "")</f>
        <v/>
      </c>
      <c r="E4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0" s="5" t="str">
        <f>IF(Table2[[#This Row],[moving_time]]&lt;&gt;"",FLOOR((Table2[[#This Row],[moving_time]]-(60*60*Table2[[#This Row],[Appoggio_ore]]))-(60*Table2[[#This Row],[Appoggio_ minuti]]),1),"")</f>
        <v/>
      </c>
      <c r="I470" s="5" t="str">
        <f>IF(Table2[[#This Row],[moving_time]]&lt;&gt;"",FLOOR((Table2[[#This Row],[moving_time]]-(60*60*Table2[[#This Row],[Appoggio_ore]]))/60,1),"")</f>
        <v/>
      </c>
      <c r="J470" s="5" t="str">
        <f>IF(Table2[[#This Row],[moving_time]]&lt;&gt;"",FLOOR(Table2[[#This Row],[moving_time]]/(60*60),1),"")</f>
        <v/>
      </c>
      <c r="K4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0" t="str">
        <f>IF(AND(Table2[[#This Row],[Appoggio]]&lt;&gt;"",C480&lt;&gt;""),_xlfn.CONCAT("date",C480,"moving_time",C471,"distance",Table2[[#This Row],[Appoggio]],"elevation",C473,"type",C474),"")</f>
        <v/>
      </c>
      <c r="M470" t="str">
        <f>IF(Table2[[#This Row],[date_to_pivot]]&lt;&gt;"",C474,"")</f>
        <v/>
      </c>
      <c r="N470" t="str">
        <f>IF(Table2[[#This Row],[date_to_pivot]]&lt;&gt;"",Table2[[#This Row],[Appoggio]],"")</f>
        <v/>
      </c>
      <c r="O470" t="str">
        <f>IF(Table2[[#This Row],[date_to_pivot]]&lt;&gt;"",C473,"")</f>
        <v/>
      </c>
      <c r="P470" t="str">
        <f>IF(Table2[[#This Row],[date_to_pivot]]&lt;&gt;"",C471,"")</f>
        <v/>
      </c>
    </row>
    <row r="471" spans="2:16" x14ac:dyDescent="0.2">
      <c r="B471" t="s">
        <v>37</v>
      </c>
      <c r="C471" t="str" cm="1">
        <f t="array" ref="C4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71" t="str">
        <f>IF(ISNUMBER(SEARCH("start_date_local",Table2[[#This Row],[JSON]])),MID(Table2[[#This Row],[JSON]],SEARCH("start_date_local",Table2[[#This Row],[JSON]])+LEN("start_date_local")+4,10), "")</f>
        <v/>
      </c>
      <c r="E4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1" s="5" t="str">
        <f>IF(Table2[[#This Row],[moving_time]]&lt;&gt;"",FLOOR((Table2[[#This Row],[moving_time]]-(60*60*Table2[[#This Row],[Appoggio_ore]]))-(60*Table2[[#This Row],[Appoggio_ minuti]]),1),"")</f>
        <v/>
      </c>
      <c r="I471" s="5" t="str">
        <f>IF(Table2[[#This Row],[moving_time]]&lt;&gt;"",FLOOR((Table2[[#This Row],[moving_time]]-(60*60*Table2[[#This Row],[Appoggio_ore]]))/60,1),"")</f>
        <v/>
      </c>
      <c r="J471" s="5" t="str">
        <f>IF(Table2[[#This Row],[moving_time]]&lt;&gt;"",FLOOR(Table2[[#This Row],[moving_time]]/(60*60),1),"")</f>
        <v/>
      </c>
      <c r="K4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1" t="str">
        <f>IF(AND(Table2[[#This Row],[Appoggio]]&lt;&gt;"",C481&lt;&gt;""),_xlfn.CONCAT("date",C481,"moving_time",C472,"distance",Table2[[#This Row],[Appoggio]],"elevation",C474,"type",C475),"")</f>
        <v/>
      </c>
      <c r="M471" t="str">
        <f>IF(Table2[[#This Row],[date_to_pivot]]&lt;&gt;"",C475,"")</f>
        <v/>
      </c>
      <c r="N471" t="str">
        <f>IF(Table2[[#This Row],[date_to_pivot]]&lt;&gt;"",Table2[[#This Row],[Appoggio]],"")</f>
        <v/>
      </c>
      <c r="O471" t="str">
        <f>IF(Table2[[#This Row],[date_to_pivot]]&lt;&gt;"",C474,"")</f>
        <v/>
      </c>
      <c r="P471" t="str">
        <f>IF(Table2[[#This Row],[date_to_pivot]]&lt;&gt;"",C472,"")</f>
        <v/>
      </c>
    </row>
    <row r="472" spans="2:16" x14ac:dyDescent="0.2">
      <c r="B472" t="s">
        <v>6</v>
      </c>
      <c r="C472" t="str" cm="1">
        <f t="array" ref="C4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72" t="str">
        <f>IF(ISNUMBER(SEARCH("start_date_local",Table2[[#This Row],[JSON]])),MID(Table2[[#This Row],[JSON]],SEARCH("start_date_local",Table2[[#This Row],[JSON]])+LEN("start_date_local")+4,10), "")</f>
        <v/>
      </c>
      <c r="E4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2" s="5" t="str">
        <f>IF(Table2[[#This Row],[moving_time]]&lt;&gt;"",FLOOR((Table2[[#This Row],[moving_time]]-(60*60*Table2[[#This Row],[Appoggio_ore]]))-(60*Table2[[#This Row],[Appoggio_ minuti]]),1),"")</f>
        <v/>
      </c>
      <c r="I472" s="5" t="str">
        <f>IF(Table2[[#This Row],[moving_time]]&lt;&gt;"",FLOOR((Table2[[#This Row],[moving_time]]-(60*60*Table2[[#This Row],[Appoggio_ore]]))/60,1),"")</f>
        <v/>
      </c>
      <c r="J472" s="5" t="str">
        <f>IF(Table2[[#This Row],[moving_time]]&lt;&gt;"",FLOOR(Table2[[#This Row],[moving_time]]/(60*60),1),"")</f>
        <v/>
      </c>
      <c r="K4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2" t="str">
        <f>IF(AND(Table2[[#This Row],[Appoggio]]&lt;&gt;"",C482&lt;&gt;""),_xlfn.CONCAT("date",C482,"moving_time",C473,"distance",Table2[[#This Row],[Appoggio]],"elevation",C475,"type",C476),"")</f>
        <v/>
      </c>
      <c r="M472" t="str">
        <f>IF(Table2[[#This Row],[date_to_pivot]]&lt;&gt;"",C476,"")</f>
        <v/>
      </c>
      <c r="N472" t="str">
        <f>IF(Table2[[#This Row],[date_to_pivot]]&lt;&gt;"",Table2[[#This Row],[Appoggio]],"")</f>
        <v/>
      </c>
      <c r="O472" t="str">
        <f>IF(Table2[[#This Row],[date_to_pivot]]&lt;&gt;"",C475,"")</f>
        <v/>
      </c>
      <c r="P472" t="str">
        <f>IF(Table2[[#This Row],[date_to_pivot]]&lt;&gt;"",C473,"")</f>
        <v/>
      </c>
    </row>
    <row r="473" spans="2:16" x14ac:dyDescent="0.2">
      <c r="B473" t="s">
        <v>38</v>
      </c>
      <c r="C473" t="str" cm="1">
        <f t="array" ref="C4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73" t="str">
        <f>IF(ISNUMBER(SEARCH("start_date_local",Table2[[#This Row],[JSON]])),MID(Table2[[#This Row],[JSON]],SEARCH("start_date_local",Table2[[#This Row],[JSON]])+LEN("start_date_local")+4,10), "")</f>
        <v/>
      </c>
      <c r="E4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3" s="5" t="str">
        <f>IF(Table2[[#This Row],[moving_time]]&lt;&gt;"",FLOOR((Table2[[#This Row],[moving_time]]-(60*60*Table2[[#This Row],[Appoggio_ore]]))-(60*Table2[[#This Row],[Appoggio_ minuti]]),1),"")</f>
        <v/>
      </c>
      <c r="I473" s="5" t="str">
        <f>IF(Table2[[#This Row],[moving_time]]&lt;&gt;"",FLOOR((Table2[[#This Row],[moving_time]]-(60*60*Table2[[#This Row],[Appoggio_ore]]))/60,1),"")</f>
        <v/>
      </c>
      <c r="J473" s="5" t="str">
        <f>IF(Table2[[#This Row],[moving_time]]&lt;&gt;"",FLOOR(Table2[[#This Row],[moving_time]]/(60*60),1),"")</f>
        <v/>
      </c>
      <c r="K4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3" t="str">
        <f>IF(AND(Table2[[#This Row],[Appoggio]]&lt;&gt;"",C483&lt;&gt;""),_xlfn.CONCAT("date",C483,"moving_time",C474,"distance",Table2[[#This Row],[Appoggio]],"elevation",C476,"type",C477),"")</f>
        <v/>
      </c>
      <c r="M473" t="str">
        <f>IF(Table2[[#This Row],[date_to_pivot]]&lt;&gt;"",C477,"")</f>
        <v/>
      </c>
      <c r="N473" t="str">
        <f>IF(Table2[[#This Row],[date_to_pivot]]&lt;&gt;"",Table2[[#This Row],[Appoggio]],"")</f>
        <v/>
      </c>
      <c r="O473" t="str">
        <f>IF(Table2[[#This Row],[date_to_pivot]]&lt;&gt;"",C476,"")</f>
        <v/>
      </c>
      <c r="P473" t="str">
        <f>IF(Table2[[#This Row],[date_to_pivot]]&lt;&gt;"",C474,"")</f>
        <v/>
      </c>
    </row>
    <row r="474" spans="2:16" x14ac:dyDescent="0.2">
      <c r="B474" t="s">
        <v>39</v>
      </c>
      <c r="C474" t="str" cm="1">
        <f t="array" ref="C4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74" t="str">
        <f>IF(ISNUMBER(SEARCH("start_date_local",Table2[[#This Row],[JSON]])),MID(Table2[[#This Row],[JSON]],SEARCH("start_date_local",Table2[[#This Row],[JSON]])+LEN("start_date_local")+4,10), "")</f>
        <v/>
      </c>
      <c r="E4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4" s="5" t="str">
        <f>IF(Table2[[#This Row],[moving_time]]&lt;&gt;"",FLOOR((Table2[[#This Row],[moving_time]]-(60*60*Table2[[#This Row],[Appoggio_ore]]))-(60*Table2[[#This Row],[Appoggio_ minuti]]),1),"")</f>
        <v/>
      </c>
      <c r="I474" s="5" t="str">
        <f>IF(Table2[[#This Row],[moving_time]]&lt;&gt;"",FLOOR((Table2[[#This Row],[moving_time]]-(60*60*Table2[[#This Row],[Appoggio_ore]]))/60,1),"")</f>
        <v/>
      </c>
      <c r="J474" s="5" t="str">
        <f>IF(Table2[[#This Row],[moving_time]]&lt;&gt;"",FLOOR(Table2[[#This Row],[moving_time]]/(60*60),1),"")</f>
        <v/>
      </c>
      <c r="K4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4" t="str">
        <f>IF(AND(Table2[[#This Row],[Appoggio]]&lt;&gt;"",C484&lt;&gt;""),_xlfn.CONCAT("date",C484,"moving_time",C475,"distance",Table2[[#This Row],[Appoggio]],"elevation",C477,"type",C478),"")</f>
        <v/>
      </c>
      <c r="M474" t="str">
        <f>IF(Table2[[#This Row],[date_to_pivot]]&lt;&gt;"",C478,"")</f>
        <v/>
      </c>
      <c r="N474" t="str">
        <f>IF(Table2[[#This Row],[date_to_pivot]]&lt;&gt;"",Table2[[#This Row],[Appoggio]],"")</f>
        <v/>
      </c>
      <c r="O474" t="str">
        <f>IF(Table2[[#This Row],[date_to_pivot]]&lt;&gt;"",C477,"")</f>
        <v/>
      </c>
      <c r="P474" t="str">
        <f>IF(Table2[[#This Row],[date_to_pivot]]&lt;&gt;"",C475,"")</f>
        <v/>
      </c>
    </row>
    <row r="475" spans="2:16" x14ac:dyDescent="0.2">
      <c r="B475" t="s">
        <v>40</v>
      </c>
      <c r="C475" t="str" cm="1">
        <f t="array" ref="C4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75" t="str">
        <f>IF(ISNUMBER(SEARCH("start_date_local",Table2[[#This Row],[JSON]])),MID(Table2[[#This Row],[JSON]],SEARCH("start_date_local",Table2[[#This Row],[JSON]])+LEN("start_date_local")+4,10), "")</f>
        <v/>
      </c>
      <c r="E4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5" s="5" t="str">
        <f>IF(Table2[[#This Row],[moving_time]]&lt;&gt;"",FLOOR((Table2[[#This Row],[moving_time]]-(60*60*Table2[[#This Row],[Appoggio_ore]]))-(60*Table2[[#This Row],[Appoggio_ minuti]]),1),"")</f>
        <v/>
      </c>
      <c r="I475" s="5" t="str">
        <f>IF(Table2[[#This Row],[moving_time]]&lt;&gt;"",FLOOR((Table2[[#This Row],[moving_time]]-(60*60*Table2[[#This Row],[Appoggio_ore]]))/60,1),"")</f>
        <v/>
      </c>
      <c r="J475" s="5" t="str">
        <f>IF(Table2[[#This Row],[moving_time]]&lt;&gt;"",FLOOR(Table2[[#This Row],[moving_time]]/(60*60),1),"")</f>
        <v/>
      </c>
      <c r="K4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5" t="str">
        <f>IF(AND(Table2[[#This Row],[Appoggio]]&lt;&gt;"",C485&lt;&gt;""),_xlfn.CONCAT("date",C485,"moving_time",C476,"distance",Table2[[#This Row],[Appoggio]],"elevation",C478,"type",C479),"")</f>
        <v/>
      </c>
      <c r="M475" t="str">
        <f>IF(Table2[[#This Row],[date_to_pivot]]&lt;&gt;"",C479,"")</f>
        <v/>
      </c>
      <c r="N475" t="str">
        <f>IF(Table2[[#This Row],[date_to_pivot]]&lt;&gt;"",Table2[[#This Row],[Appoggio]],"")</f>
        <v/>
      </c>
      <c r="O475" t="str">
        <f>IF(Table2[[#This Row],[date_to_pivot]]&lt;&gt;"",C478,"")</f>
        <v/>
      </c>
      <c r="P475" t="str">
        <f>IF(Table2[[#This Row],[date_to_pivot]]&lt;&gt;"",C476,"")</f>
        <v/>
      </c>
    </row>
    <row r="476" spans="2:16" x14ac:dyDescent="0.2">
      <c r="B476" t="s">
        <v>41</v>
      </c>
      <c r="C476" t="str" cm="1">
        <f t="array" ref="C4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76" t="str">
        <f>IF(ISNUMBER(SEARCH("start_date_local",Table2[[#This Row],[JSON]])),MID(Table2[[#This Row],[JSON]],SEARCH("start_date_local",Table2[[#This Row],[JSON]])+LEN("start_date_local")+4,10), "")</f>
        <v/>
      </c>
      <c r="E4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6" s="5" t="str">
        <f>IF(Table2[[#This Row],[moving_time]]&lt;&gt;"",FLOOR((Table2[[#This Row],[moving_time]]-(60*60*Table2[[#This Row],[Appoggio_ore]]))-(60*Table2[[#This Row],[Appoggio_ minuti]]),1),"")</f>
        <v/>
      </c>
      <c r="I476" s="5" t="str">
        <f>IF(Table2[[#This Row],[moving_time]]&lt;&gt;"",FLOOR((Table2[[#This Row],[moving_time]]-(60*60*Table2[[#This Row],[Appoggio_ore]]))/60,1),"")</f>
        <v/>
      </c>
      <c r="J476" s="5" t="str">
        <f>IF(Table2[[#This Row],[moving_time]]&lt;&gt;"",FLOOR(Table2[[#This Row],[moving_time]]/(60*60),1),"")</f>
        <v/>
      </c>
      <c r="K4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6" t="str">
        <f>IF(AND(Table2[[#This Row],[Appoggio]]&lt;&gt;"",C486&lt;&gt;""),_xlfn.CONCAT("date",C486,"moving_time",C477,"distance",Table2[[#This Row],[Appoggio]],"elevation",C479,"type",C480),"")</f>
        <v/>
      </c>
      <c r="M476" t="str">
        <f>IF(Table2[[#This Row],[date_to_pivot]]&lt;&gt;"",C480,"")</f>
        <v/>
      </c>
      <c r="N476" t="str">
        <f>IF(Table2[[#This Row],[date_to_pivot]]&lt;&gt;"",Table2[[#This Row],[Appoggio]],"")</f>
        <v/>
      </c>
      <c r="O476" t="str">
        <f>IF(Table2[[#This Row],[date_to_pivot]]&lt;&gt;"",C479,"")</f>
        <v/>
      </c>
      <c r="P476" t="str">
        <f>IF(Table2[[#This Row],[date_to_pivot]]&lt;&gt;"",C477,"")</f>
        <v/>
      </c>
    </row>
    <row r="477" spans="2:16" x14ac:dyDescent="0.2">
      <c r="B477" t="s">
        <v>42</v>
      </c>
      <c r="C477" t="str" cm="1">
        <f t="array" ref="C4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77" t="str">
        <f>IF(ISNUMBER(SEARCH("start_date_local",Table2[[#This Row],[JSON]])),MID(Table2[[#This Row],[JSON]],SEARCH("start_date_local",Table2[[#This Row],[JSON]])+LEN("start_date_local")+4,10), "")</f>
        <v/>
      </c>
      <c r="E4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7" s="5" t="str">
        <f>IF(Table2[[#This Row],[moving_time]]&lt;&gt;"",FLOOR((Table2[[#This Row],[moving_time]]-(60*60*Table2[[#This Row],[Appoggio_ore]]))-(60*Table2[[#This Row],[Appoggio_ minuti]]),1),"")</f>
        <v/>
      </c>
      <c r="I477" s="5" t="str">
        <f>IF(Table2[[#This Row],[moving_time]]&lt;&gt;"",FLOOR((Table2[[#This Row],[moving_time]]-(60*60*Table2[[#This Row],[Appoggio_ore]]))/60,1),"")</f>
        <v/>
      </c>
      <c r="J477" s="5" t="str">
        <f>IF(Table2[[#This Row],[moving_time]]&lt;&gt;"",FLOOR(Table2[[#This Row],[moving_time]]/(60*60),1),"")</f>
        <v/>
      </c>
      <c r="K4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7" t="str">
        <f>IF(AND(Table2[[#This Row],[Appoggio]]&lt;&gt;"",C487&lt;&gt;""),_xlfn.CONCAT("date",C487,"moving_time",C478,"distance",Table2[[#This Row],[Appoggio]],"elevation",C480,"type",C481),"")</f>
        <v/>
      </c>
      <c r="M477" t="str">
        <f>IF(Table2[[#This Row],[date_to_pivot]]&lt;&gt;"",C481,"")</f>
        <v/>
      </c>
      <c r="N477" t="str">
        <f>IF(Table2[[#This Row],[date_to_pivot]]&lt;&gt;"",Table2[[#This Row],[Appoggio]],"")</f>
        <v/>
      </c>
      <c r="O477" t="str">
        <f>IF(Table2[[#This Row],[date_to_pivot]]&lt;&gt;"",C480,"")</f>
        <v/>
      </c>
      <c r="P477" t="str">
        <f>IF(Table2[[#This Row],[date_to_pivot]]&lt;&gt;"",C478,"")</f>
        <v/>
      </c>
    </row>
    <row r="478" spans="2:16" x14ac:dyDescent="0.2">
      <c r="B478" t="s">
        <v>43</v>
      </c>
      <c r="C478" t="str" cm="1">
        <f t="array" ref="C4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78" t="str">
        <f>IF(ISNUMBER(SEARCH("start_date_local",Table2[[#This Row],[JSON]])),MID(Table2[[#This Row],[JSON]],SEARCH("start_date_local",Table2[[#This Row],[JSON]])+LEN("start_date_local")+4,10), "")</f>
        <v/>
      </c>
      <c r="E4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8" s="5" t="str">
        <f>IF(Table2[[#This Row],[moving_time]]&lt;&gt;"",FLOOR((Table2[[#This Row],[moving_time]]-(60*60*Table2[[#This Row],[Appoggio_ore]]))-(60*Table2[[#This Row],[Appoggio_ minuti]]),1),"")</f>
        <v/>
      </c>
      <c r="I478" s="5" t="str">
        <f>IF(Table2[[#This Row],[moving_time]]&lt;&gt;"",FLOOR((Table2[[#This Row],[moving_time]]-(60*60*Table2[[#This Row],[Appoggio_ore]]))/60,1),"")</f>
        <v/>
      </c>
      <c r="J478" s="5" t="str">
        <f>IF(Table2[[#This Row],[moving_time]]&lt;&gt;"",FLOOR(Table2[[#This Row],[moving_time]]/(60*60),1),"")</f>
        <v/>
      </c>
      <c r="K4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8" t="str">
        <f>IF(AND(Table2[[#This Row],[Appoggio]]&lt;&gt;"",C488&lt;&gt;""),_xlfn.CONCAT("date",C488,"moving_time",C479,"distance",Table2[[#This Row],[Appoggio]],"elevation",C481,"type",C482),"")</f>
        <v/>
      </c>
      <c r="M478" t="str">
        <f>IF(Table2[[#This Row],[date_to_pivot]]&lt;&gt;"",C482,"")</f>
        <v/>
      </c>
      <c r="N478" t="str">
        <f>IF(Table2[[#This Row],[date_to_pivot]]&lt;&gt;"",Table2[[#This Row],[Appoggio]],"")</f>
        <v/>
      </c>
      <c r="O478" t="str">
        <f>IF(Table2[[#This Row],[date_to_pivot]]&lt;&gt;"",C481,"")</f>
        <v/>
      </c>
      <c r="P478" t="str">
        <f>IF(Table2[[#This Row],[date_to_pivot]]&lt;&gt;"",C479,"")</f>
        <v/>
      </c>
    </row>
    <row r="479" spans="2:16" x14ac:dyDescent="0.2">
      <c r="B479" t="s">
        <v>44</v>
      </c>
      <c r="C479" t="str" cm="1">
        <f t="array" ref="C4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79" t="str">
        <f>IF(ISNUMBER(SEARCH("start_date_local",Table2[[#This Row],[JSON]])),MID(Table2[[#This Row],[JSON]],SEARCH("start_date_local",Table2[[#This Row],[JSON]])+LEN("start_date_local")+4,10), "")</f>
        <v/>
      </c>
      <c r="E4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79" s="5" t="str">
        <f>IF(Table2[[#This Row],[moving_time]]&lt;&gt;"",FLOOR((Table2[[#This Row],[moving_time]]-(60*60*Table2[[#This Row],[Appoggio_ore]]))-(60*Table2[[#This Row],[Appoggio_ minuti]]),1),"")</f>
        <v/>
      </c>
      <c r="I479" s="5" t="str">
        <f>IF(Table2[[#This Row],[moving_time]]&lt;&gt;"",FLOOR((Table2[[#This Row],[moving_time]]-(60*60*Table2[[#This Row],[Appoggio_ore]]))/60,1),"")</f>
        <v/>
      </c>
      <c r="J479" s="5" t="str">
        <f>IF(Table2[[#This Row],[moving_time]]&lt;&gt;"",FLOOR(Table2[[#This Row],[moving_time]]/(60*60),1),"")</f>
        <v/>
      </c>
      <c r="K4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79" t="str">
        <f>IF(AND(Table2[[#This Row],[Appoggio]]&lt;&gt;"",C489&lt;&gt;""),_xlfn.CONCAT("date",C489,"moving_time",C480,"distance",Table2[[#This Row],[Appoggio]],"elevation",C482,"type",C483),"")</f>
        <v/>
      </c>
      <c r="M479" t="str">
        <f>IF(Table2[[#This Row],[date_to_pivot]]&lt;&gt;"",C483,"")</f>
        <v/>
      </c>
      <c r="N479" t="str">
        <f>IF(Table2[[#This Row],[date_to_pivot]]&lt;&gt;"",Table2[[#This Row],[Appoggio]],"")</f>
        <v/>
      </c>
      <c r="O479" t="str">
        <f>IF(Table2[[#This Row],[date_to_pivot]]&lt;&gt;"",C482,"")</f>
        <v/>
      </c>
      <c r="P479" t="str">
        <f>IF(Table2[[#This Row],[date_to_pivot]]&lt;&gt;"",C480,"")</f>
        <v/>
      </c>
    </row>
    <row r="480" spans="2:16" x14ac:dyDescent="0.2">
      <c r="B480" t="s">
        <v>45</v>
      </c>
      <c r="C480" t="str" cm="1">
        <f t="array" ref="C4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80" t="str">
        <f>IF(ISNUMBER(SEARCH("start_date_local",Table2[[#This Row],[JSON]])),MID(Table2[[#This Row],[JSON]],SEARCH("start_date_local",Table2[[#This Row],[JSON]])+LEN("start_date_local")+4,10), "")</f>
        <v/>
      </c>
      <c r="E4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0" s="5" t="str">
        <f>IF(Table2[[#This Row],[moving_time]]&lt;&gt;"",FLOOR((Table2[[#This Row],[moving_time]]-(60*60*Table2[[#This Row],[Appoggio_ore]]))-(60*Table2[[#This Row],[Appoggio_ minuti]]),1),"")</f>
        <v/>
      </c>
      <c r="I480" s="5" t="str">
        <f>IF(Table2[[#This Row],[moving_time]]&lt;&gt;"",FLOOR((Table2[[#This Row],[moving_time]]-(60*60*Table2[[#This Row],[Appoggio_ore]]))/60,1),"")</f>
        <v/>
      </c>
      <c r="J480" s="5" t="str">
        <f>IF(Table2[[#This Row],[moving_time]]&lt;&gt;"",FLOOR(Table2[[#This Row],[moving_time]]/(60*60),1),"")</f>
        <v/>
      </c>
      <c r="K4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0" t="str">
        <f>IF(AND(Table2[[#This Row],[Appoggio]]&lt;&gt;"",C490&lt;&gt;""),_xlfn.CONCAT("date",C490,"moving_time",C481,"distance",Table2[[#This Row],[Appoggio]],"elevation",C483,"type",C484),"")</f>
        <v/>
      </c>
      <c r="M480" t="str">
        <f>IF(Table2[[#This Row],[date_to_pivot]]&lt;&gt;"",C484,"")</f>
        <v/>
      </c>
      <c r="N480" t="str">
        <f>IF(Table2[[#This Row],[date_to_pivot]]&lt;&gt;"",Table2[[#This Row],[Appoggio]],"")</f>
        <v/>
      </c>
      <c r="O480" t="str">
        <f>IF(Table2[[#This Row],[date_to_pivot]]&lt;&gt;"",C483,"")</f>
        <v/>
      </c>
      <c r="P480" t="str">
        <f>IF(Table2[[#This Row],[date_to_pivot]]&lt;&gt;"",C481,"")</f>
        <v/>
      </c>
    </row>
    <row r="481" spans="2:16" x14ac:dyDescent="0.2">
      <c r="B481" t="s">
        <v>236</v>
      </c>
      <c r="C481" t="str" cm="1">
        <f t="array" ref="C4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81" t="str">
        <f>IF(ISNUMBER(SEARCH("start_date_local",Table2[[#This Row],[JSON]])),MID(Table2[[#This Row],[JSON]],SEARCH("start_date_local",Table2[[#This Row],[JSON]])+LEN("start_date_local")+4,10), "")</f>
        <v/>
      </c>
      <c r="E4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1" s="5" t="str">
        <f>IF(Table2[[#This Row],[moving_time]]&lt;&gt;"",FLOOR((Table2[[#This Row],[moving_time]]-(60*60*Table2[[#This Row],[Appoggio_ore]]))-(60*Table2[[#This Row],[Appoggio_ minuti]]),1),"")</f>
        <v/>
      </c>
      <c r="I481" s="5" t="str">
        <f>IF(Table2[[#This Row],[moving_time]]&lt;&gt;"",FLOOR((Table2[[#This Row],[moving_time]]-(60*60*Table2[[#This Row],[Appoggio_ore]]))/60,1),"")</f>
        <v/>
      </c>
      <c r="J481" s="5" t="str">
        <f>IF(Table2[[#This Row],[moving_time]]&lt;&gt;"",FLOOR(Table2[[#This Row],[moving_time]]/(60*60),1),"")</f>
        <v/>
      </c>
      <c r="K4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1" t="str">
        <f>IF(AND(Table2[[#This Row],[Appoggio]]&lt;&gt;"",C491&lt;&gt;""),_xlfn.CONCAT("date",C491,"moving_time",C482,"distance",Table2[[#This Row],[Appoggio]],"elevation",C484,"type",C485),"")</f>
        <v/>
      </c>
      <c r="M481" t="str">
        <f>IF(Table2[[#This Row],[date_to_pivot]]&lt;&gt;"",C485,"")</f>
        <v/>
      </c>
      <c r="N481" t="str">
        <f>IF(Table2[[#This Row],[date_to_pivot]]&lt;&gt;"",Table2[[#This Row],[Appoggio]],"")</f>
        <v/>
      </c>
      <c r="O481" t="str">
        <f>IF(Table2[[#This Row],[date_to_pivot]]&lt;&gt;"",C484,"")</f>
        <v/>
      </c>
      <c r="P481" t="str">
        <f>IF(Table2[[#This Row],[date_to_pivot]]&lt;&gt;"",C482,"")</f>
        <v/>
      </c>
    </row>
    <row r="482" spans="2:16" x14ac:dyDescent="0.2">
      <c r="B482" t="s">
        <v>237</v>
      </c>
      <c r="C482" t="str" cm="1">
        <f t="array" ref="C4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82" t="str">
        <f>IF(ISNUMBER(SEARCH("start_date_local",Table2[[#This Row],[JSON]])),MID(Table2[[#This Row],[JSON]],SEARCH("start_date_local",Table2[[#This Row],[JSON]])+LEN("start_date_local")+4,10), "")</f>
        <v/>
      </c>
      <c r="E4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2" s="5" t="str">
        <f>IF(Table2[[#This Row],[moving_time]]&lt;&gt;"",FLOOR((Table2[[#This Row],[moving_time]]-(60*60*Table2[[#This Row],[Appoggio_ore]]))-(60*Table2[[#This Row],[Appoggio_ minuti]]),1),"")</f>
        <v/>
      </c>
      <c r="I482" s="5" t="str">
        <f>IF(Table2[[#This Row],[moving_time]]&lt;&gt;"",FLOOR((Table2[[#This Row],[moving_time]]-(60*60*Table2[[#This Row],[Appoggio_ore]]))/60,1),"")</f>
        <v/>
      </c>
      <c r="J482" s="5" t="str">
        <f>IF(Table2[[#This Row],[moving_time]]&lt;&gt;"",FLOOR(Table2[[#This Row],[moving_time]]/(60*60),1),"")</f>
        <v/>
      </c>
      <c r="K4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2" t="str">
        <f>IF(AND(Table2[[#This Row],[Appoggio]]&lt;&gt;"",C492&lt;&gt;""),_xlfn.CONCAT("date",C492,"moving_time",C483,"distance",Table2[[#This Row],[Appoggio]],"elevation",C485,"type",C486),"")</f>
        <v/>
      </c>
      <c r="M482" t="str">
        <f>IF(Table2[[#This Row],[date_to_pivot]]&lt;&gt;"",C486,"")</f>
        <v/>
      </c>
      <c r="N482" t="str">
        <f>IF(Table2[[#This Row],[date_to_pivot]]&lt;&gt;"",Table2[[#This Row],[Appoggio]],"")</f>
        <v/>
      </c>
      <c r="O482" t="str">
        <f>IF(Table2[[#This Row],[date_to_pivot]]&lt;&gt;"",C485,"")</f>
        <v/>
      </c>
      <c r="P482" t="str">
        <f>IF(Table2[[#This Row],[date_to_pivot]]&lt;&gt;"",C483,"")</f>
        <v/>
      </c>
    </row>
    <row r="483" spans="2:16" x14ac:dyDescent="0.2">
      <c r="B483" t="s">
        <v>116</v>
      </c>
      <c r="C483" t="str" cm="1">
        <f t="array" ref="C4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83" t="str">
        <f>IF(ISNUMBER(SEARCH("start_date_local",Table2[[#This Row],[JSON]])),MID(Table2[[#This Row],[JSON]],SEARCH("start_date_local",Table2[[#This Row],[JSON]])+LEN("start_date_local")+4,10), "")</f>
        <v/>
      </c>
      <c r="E4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3" s="5" t="str">
        <f>IF(Table2[[#This Row],[moving_time]]&lt;&gt;"",FLOOR((Table2[[#This Row],[moving_time]]-(60*60*Table2[[#This Row],[Appoggio_ore]]))-(60*Table2[[#This Row],[Appoggio_ minuti]]),1),"")</f>
        <v/>
      </c>
      <c r="I483" s="5" t="str">
        <f>IF(Table2[[#This Row],[moving_time]]&lt;&gt;"",FLOOR((Table2[[#This Row],[moving_time]]-(60*60*Table2[[#This Row],[Appoggio_ore]]))/60,1),"")</f>
        <v/>
      </c>
      <c r="J483" s="5" t="str">
        <f>IF(Table2[[#This Row],[moving_time]]&lt;&gt;"",FLOOR(Table2[[#This Row],[moving_time]]/(60*60),1),"")</f>
        <v/>
      </c>
      <c r="K4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3" t="str">
        <f>IF(AND(Table2[[#This Row],[Appoggio]]&lt;&gt;"",C493&lt;&gt;""),_xlfn.CONCAT("date",C493,"moving_time",C484,"distance",Table2[[#This Row],[Appoggio]],"elevation",C486,"type",C487),"")</f>
        <v/>
      </c>
      <c r="M483" t="str">
        <f>IF(Table2[[#This Row],[date_to_pivot]]&lt;&gt;"",C487,"")</f>
        <v/>
      </c>
      <c r="N483" t="str">
        <f>IF(Table2[[#This Row],[date_to_pivot]]&lt;&gt;"",Table2[[#This Row],[Appoggio]],"")</f>
        <v/>
      </c>
      <c r="O483" t="str">
        <f>IF(Table2[[#This Row],[date_to_pivot]]&lt;&gt;"",C486,"")</f>
        <v/>
      </c>
      <c r="P483" t="str">
        <f>IF(Table2[[#This Row],[date_to_pivot]]&lt;&gt;"",C484,"")</f>
        <v/>
      </c>
    </row>
    <row r="484" spans="2:16" x14ac:dyDescent="0.2">
      <c r="B484" t="s">
        <v>238</v>
      </c>
      <c r="C484" t="str" cm="1">
        <f t="array" ref="C4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84" t="str">
        <f>IF(ISNUMBER(SEARCH("start_date_local",Table2[[#This Row],[JSON]])),MID(Table2[[#This Row],[JSON]],SEARCH("start_date_local",Table2[[#This Row],[JSON]])+LEN("start_date_local")+4,10), "")</f>
        <v/>
      </c>
      <c r="E4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4" s="5" t="str">
        <f>IF(Table2[[#This Row],[moving_time]]&lt;&gt;"",FLOOR((Table2[[#This Row],[moving_time]]-(60*60*Table2[[#This Row],[Appoggio_ore]]))-(60*Table2[[#This Row],[Appoggio_ minuti]]),1),"")</f>
        <v/>
      </c>
      <c r="I484" s="5" t="str">
        <f>IF(Table2[[#This Row],[moving_time]]&lt;&gt;"",FLOOR((Table2[[#This Row],[moving_time]]-(60*60*Table2[[#This Row],[Appoggio_ore]]))/60,1),"")</f>
        <v/>
      </c>
      <c r="J484" s="5" t="str">
        <f>IF(Table2[[#This Row],[moving_time]]&lt;&gt;"",FLOOR(Table2[[#This Row],[moving_time]]/(60*60),1),"")</f>
        <v/>
      </c>
      <c r="K4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4" t="str">
        <f>IF(AND(Table2[[#This Row],[Appoggio]]&lt;&gt;"",C494&lt;&gt;""),_xlfn.CONCAT("date",C494,"moving_time",C485,"distance",Table2[[#This Row],[Appoggio]],"elevation",C487,"type",C488),"")</f>
        <v/>
      </c>
      <c r="M484" t="str">
        <f>IF(Table2[[#This Row],[date_to_pivot]]&lt;&gt;"",C488,"")</f>
        <v/>
      </c>
      <c r="N484" t="str">
        <f>IF(Table2[[#This Row],[date_to_pivot]]&lt;&gt;"",Table2[[#This Row],[Appoggio]],"")</f>
        <v/>
      </c>
      <c r="O484" t="str">
        <f>IF(Table2[[#This Row],[date_to_pivot]]&lt;&gt;"",C487,"")</f>
        <v/>
      </c>
      <c r="P484" t="str">
        <f>IF(Table2[[#This Row],[date_to_pivot]]&lt;&gt;"",C485,"")</f>
        <v/>
      </c>
    </row>
    <row r="485" spans="2:16" x14ac:dyDescent="0.2">
      <c r="B485" t="s">
        <v>239</v>
      </c>
      <c r="C485" t="str" cm="1">
        <f t="array" ref="C4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85" t="str">
        <f>IF(ISNUMBER(SEARCH("start_date_local",Table2[[#This Row],[JSON]])),MID(Table2[[#This Row],[JSON]],SEARCH("start_date_local",Table2[[#This Row],[JSON]])+LEN("start_date_local")+4,10), "")</f>
        <v/>
      </c>
      <c r="E4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5" s="5" t="str">
        <f>IF(Table2[[#This Row],[moving_time]]&lt;&gt;"",FLOOR((Table2[[#This Row],[moving_time]]-(60*60*Table2[[#This Row],[Appoggio_ore]]))-(60*Table2[[#This Row],[Appoggio_ minuti]]),1),"")</f>
        <v/>
      </c>
      <c r="I485" s="5" t="str">
        <f>IF(Table2[[#This Row],[moving_time]]&lt;&gt;"",FLOOR((Table2[[#This Row],[moving_time]]-(60*60*Table2[[#This Row],[Appoggio_ore]]))/60,1),"")</f>
        <v/>
      </c>
      <c r="J485" s="5" t="str">
        <f>IF(Table2[[#This Row],[moving_time]]&lt;&gt;"",FLOOR(Table2[[#This Row],[moving_time]]/(60*60),1),"")</f>
        <v/>
      </c>
      <c r="K4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5" t="str">
        <f>IF(AND(Table2[[#This Row],[Appoggio]]&lt;&gt;"",C495&lt;&gt;""),_xlfn.CONCAT("date",C495,"moving_time",C486,"distance",Table2[[#This Row],[Appoggio]],"elevation",C488,"type",C489),"")</f>
        <v/>
      </c>
      <c r="M485" t="str">
        <f>IF(Table2[[#This Row],[date_to_pivot]]&lt;&gt;"",C489,"")</f>
        <v/>
      </c>
      <c r="N485" t="str">
        <f>IF(Table2[[#This Row],[date_to_pivot]]&lt;&gt;"",Table2[[#This Row],[Appoggio]],"")</f>
        <v/>
      </c>
      <c r="O485" t="str">
        <f>IF(Table2[[#This Row],[date_to_pivot]]&lt;&gt;"",C488,"")</f>
        <v/>
      </c>
      <c r="P485" t="str">
        <f>IF(Table2[[#This Row],[date_to_pivot]]&lt;&gt;"",C486,"")</f>
        <v/>
      </c>
    </row>
    <row r="486" spans="2:16" x14ac:dyDescent="0.2">
      <c r="B486" t="s">
        <v>240</v>
      </c>
      <c r="C486" t="str" cm="1">
        <f t="array" ref="C4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86" t="str">
        <f>IF(ISNUMBER(SEARCH("start_date_local",Table2[[#This Row],[JSON]])),MID(Table2[[#This Row],[JSON]],SEARCH("start_date_local",Table2[[#This Row],[JSON]])+LEN("start_date_local")+4,10), "")</f>
        <v/>
      </c>
      <c r="E4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6" s="5" t="str">
        <f>IF(Table2[[#This Row],[moving_time]]&lt;&gt;"",FLOOR((Table2[[#This Row],[moving_time]]-(60*60*Table2[[#This Row],[Appoggio_ore]]))-(60*Table2[[#This Row],[Appoggio_ minuti]]),1),"")</f>
        <v/>
      </c>
      <c r="I486" s="5" t="str">
        <f>IF(Table2[[#This Row],[moving_time]]&lt;&gt;"",FLOOR((Table2[[#This Row],[moving_time]]-(60*60*Table2[[#This Row],[Appoggio_ore]]))/60,1),"")</f>
        <v/>
      </c>
      <c r="J486" s="5" t="str">
        <f>IF(Table2[[#This Row],[moving_time]]&lt;&gt;"",FLOOR(Table2[[#This Row],[moving_time]]/(60*60),1),"")</f>
        <v/>
      </c>
      <c r="K4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6" t="str">
        <f>IF(AND(Table2[[#This Row],[Appoggio]]&lt;&gt;"",C496&lt;&gt;""),_xlfn.CONCAT("date",C496,"moving_time",C487,"distance",Table2[[#This Row],[Appoggio]],"elevation",C489,"type",C490),"")</f>
        <v/>
      </c>
      <c r="M486" t="str">
        <f>IF(Table2[[#This Row],[date_to_pivot]]&lt;&gt;"",C490,"")</f>
        <v/>
      </c>
      <c r="N486" t="str">
        <f>IF(Table2[[#This Row],[date_to_pivot]]&lt;&gt;"",Table2[[#This Row],[Appoggio]],"")</f>
        <v/>
      </c>
      <c r="O486" t="str">
        <f>IF(Table2[[#This Row],[date_to_pivot]]&lt;&gt;"",C489,"")</f>
        <v/>
      </c>
      <c r="P486" t="str">
        <f>IF(Table2[[#This Row],[date_to_pivot]]&lt;&gt;"",C487,"")</f>
        <v/>
      </c>
    </row>
    <row r="487" spans="2:16" x14ac:dyDescent="0.2">
      <c r="B487" t="s">
        <v>151</v>
      </c>
      <c r="C487" t="str" cm="1">
        <f t="array" ref="C4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87" t="str">
        <f>IF(ISNUMBER(SEARCH("start_date_local",Table2[[#This Row],[JSON]])),MID(Table2[[#This Row],[JSON]],SEARCH("start_date_local",Table2[[#This Row],[JSON]])+LEN("start_date_local")+4,10), "")</f>
        <v/>
      </c>
      <c r="E4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7" s="5" t="str">
        <f>IF(Table2[[#This Row],[moving_time]]&lt;&gt;"",FLOOR((Table2[[#This Row],[moving_time]]-(60*60*Table2[[#This Row],[Appoggio_ore]]))-(60*Table2[[#This Row],[Appoggio_ minuti]]),1),"")</f>
        <v/>
      </c>
      <c r="I487" s="5" t="str">
        <f>IF(Table2[[#This Row],[moving_time]]&lt;&gt;"",FLOOR((Table2[[#This Row],[moving_time]]-(60*60*Table2[[#This Row],[Appoggio_ore]]))/60,1),"")</f>
        <v/>
      </c>
      <c r="J487" s="5" t="str">
        <f>IF(Table2[[#This Row],[moving_time]]&lt;&gt;"",FLOOR(Table2[[#This Row],[moving_time]]/(60*60),1),"")</f>
        <v/>
      </c>
      <c r="K4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7" t="str">
        <f>IF(AND(Table2[[#This Row],[Appoggio]]&lt;&gt;"",C497&lt;&gt;""),_xlfn.CONCAT("date",C497,"moving_time",C488,"distance",Table2[[#This Row],[Appoggio]],"elevation",C490,"type",C491),"")</f>
        <v/>
      </c>
      <c r="M487" t="str">
        <f>IF(Table2[[#This Row],[date_to_pivot]]&lt;&gt;"",C491,"")</f>
        <v/>
      </c>
      <c r="N487" t="str">
        <f>IF(Table2[[#This Row],[date_to_pivot]]&lt;&gt;"",Table2[[#This Row],[Appoggio]],"")</f>
        <v/>
      </c>
      <c r="O487" t="str">
        <f>IF(Table2[[#This Row],[date_to_pivot]]&lt;&gt;"",C490,"")</f>
        <v/>
      </c>
      <c r="P487" t="str">
        <f>IF(Table2[[#This Row],[date_to_pivot]]&lt;&gt;"",C488,"")</f>
        <v/>
      </c>
    </row>
    <row r="488" spans="2:16" x14ac:dyDescent="0.2">
      <c r="B488" t="s">
        <v>55</v>
      </c>
      <c r="C488" t="str" cm="1">
        <f t="array" ref="C4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88" t="str">
        <f>IF(ISNUMBER(SEARCH("start_date_local",Table2[[#This Row],[JSON]])),MID(Table2[[#This Row],[JSON]],SEARCH("start_date_local",Table2[[#This Row],[JSON]])+LEN("start_date_local")+4,10), "")</f>
        <v/>
      </c>
      <c r="E4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8" s="5" t="str">
        <f>IF(Table2[[#This Row],[moving_time]]&lt;&gt;"",FLOOR((Table2[[#This Row],[moving_time]]-(60*60*Table2[[#This Row],[Appoggio_ore]]))-(60*Table2[[#This Row],[Appoggio_ minuti]]),1),"")</f>
        <v/>
      </c>
      <c r="I488" s="5" t="str">
        <f>IF(Table2[[#This Row],[moving_time]]&lt;&gt;"",FLOOR((Table2[[#This Row],[moving_time]]-(60*60*Table2[[#This Row],[Appoggio_ore]]))/60,1),"")</f>
        <v/>
      </c>
      <c r="J488" s="5" t="str">
        <f>IF(Table2[[#This Row],[moving_time]]&lt;&gt;"",FLOOR(Table2[[#This Row],[moving_time]]/(60*60),1),"")</f>
        <v/>
      </c>
      <c r="K4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8" t="str">
        <f>IF(AND(Table2[[#This Row],[Appoggio]]&lt;&gt;"",C498&lt;&gt;""),_xlfn.CONCAT("date",C498,"moving_time",C489,"distance",Table2[[#This Row],[Appoggio]],"elevation",C491,"type",C492),"")</f>
        <v/>
      </c>
      <c r="M488" t="str">
        <f>IF(Table2[[#This Row],[date_to_pivot]]&lt;&gt;"",C492,"")</f>
        <v/>
      </c>
      <c r="N488" t="str">
        <f>IF(Table2[[#This Row],[date_to_pivot]]&lt;&gt;"",Table2[[#This Row],[Appoggio]],"")</f>
        <v/>
      </c>
      <c r="O488" t="str">
        <f>IF(Table2[[#This Row],[date_to_pivot]]&lt;&gt;"",C491,"")</f>
        <v/>
      </c>
      <c r="P488" t="str">
        <f>IF(Table2[[#This Row],[date_to_pivot]]&lt;&gt;"",C489,"")</f>
        <v/>
      </c>
    </row>
    <row r="489" spans="2:16" x14ac:dyDescent="0.2">
      <c r="B489" t="s">
        <v>241</v>
      </c>
      <c r="C489" t="str" cm="1">
        <f t="array" ref="C4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89" t="str">
        <f>IF(ISNUMBER(SEARCH("start_date_local",Table2[[#This Row],[JSON]])),MID(Table2[[#This Row],[JSON]],SEARCH("start_date_local",Table2[[#This Row],[JSON]])+LEN("start_date_local")+4,10), "")</f>
        <v/>
      </c>
      <c r="E4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89" s="5" t="str">
        <f>IF(Table2[[#This Row],[moving_time]]&lt;&gt;"",FLOOR((Table2[[#This Row],[moving_time]]-(60*60*Table2[[#This Row],[Appoggio_ore]]))-(60*Table2[[#This Row],[Appoggio_ minuti]]),1),"")</f>
        <v/>
      </c>
      <c r="I489" s="5" t="str">
        <f>IF(Table2[[#This Row],[moving_time]]&lt;&gt;"",FLOOR((Table2[[#This Row],[moving_time]]-(60*60*Table2[[#This Row],[Appoggio_ore]]))/60,1),"")</f>
        <v/>
      </c>
      <c r="J489" s="5" t="str">
        <f>IF(Table2[[#This Row],[moving_time]]&lt;&gt;"",FLOOR(Table2[[#This Row],[moving_time]]/(60*60),1),"")</f>
        <v/>
      </c>
      <c r="K4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89" t="str">
        <f>IF(AND(Table2[[#This Row],[Appoggio]]&lt;&gt;"",C499&lt;&gt;""),_xlfn.CONCAT("date",C499,"moving_time",C490,"distance",Table2[[#This Row],[Appoggio]],"elevation",C492,"type",C493),"")</f>
        <v/>
      </c>
      <c r="M489" t="str">
        <f>IF(Table2[[#This Row],[date_to_pivot]]&lt;&gt;"",C493,"")</f>
        <v/>
      </c>
      <c r="N489" t="str">
        <f>IF(Table2[[#This Row],[date_to_pivot]]&lt;&gt;"",Table2[[#This Row],[Appoggio]],"")</f>
        <v/>
      </c>
      <c r="O489" t="str">
        <f>IF(Table2[[#This Row],[date_to_pivot]]&lt;&gt;"",C492,"")</f>
        <v/>
      </c>
      <c r="P489" t="str">
        <f>IF(Table2[[#This Row],[date_to_pivot]]&lt;&gt;"",C490,"")</f>
        <v/>
      </c>
    </row>
    <row r="490" spans="2:16" x14ac:dyDescent="0.2">
      <c r="B490" t="s">
        <v>242</v>
      </c>
      <c r="C490" t="str" cm="1">
        <f t="array" ref="C4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90" t="str">
        <f>IF(ISNUMBER(SEARCH("start_date_local",Table2[[#This Row],[JSON]])),MID(Table2[[#This Row],[JSON]],SEARCH("start_date_local",Table2[[#This Row],[JSON]])+LEN("start_date_local")+4,10), "")</f>
        <v/>
      </c>
      <c r="E4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0" s="5" t="str">
        <f>IF(Table2[[#This Row],[moving_time]]&lt;&gt;"",FLOOR((Table2[[#This Row],[moving_time]]-(60*60*Table2[[#This Row],[Appoggio_ore]]))-(60*Table2[[#This Row],[Appoggio_ minuti]]),1),"")</f>
        <v/>
      </c>
      <c r="I490" s="5" t="str">
        <f>IF(Table2[[#This Row],[moving_time]]&lt;&gt;"",FLOOR((Table2[[#This Row],[moving_time]]-(60*60*Table2[[#This Row],[Appoggio_ore]]))/60,1),"")</f>
        <v/>
      </c>
      <c r="J490" s="5" t="str">
        <f>IF(Table2[[#This Row],[moving_time]]&lt;&gt;"",FLOOR(Table2[[#This Row],[moving_time]]/(60*60),1),"")</f>
        <v/>
      </c>
      <c r="K4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0" t="str">
        <f>IF(AND(Table2[[#This Row],[Appoggio]]&lt;&gt;"",C500&lt;&gt;""),_xlfn.CONCAT("date",C500,"moving_time",C491,"distance",Table2[[#This Row],[Appoggio]],"elevation",C493,"type",C494),"")</f>
        <v/>
      </c>
      <c r="M490" t="str">
        <f>IF(Table2[[#This Row],[date_to_pivot]]&lt;&gt;"",C494,"")</f>
        <v/>
      </c>
      <c r="N490" t="str">
        <f>IF(Table2[[#This Row],[date_to_pivot]]&lt;&gt;"",Table2[[#This Row],[Appoggio]],"")</f>
        <v/>
      </c>
      <c r="O490" t="str">
        <f>IF(Table2[[#This Row],[date_to_pivot]]&lt;&gt;"",C493,"")</f>
        <v/>
      </c>
      <c r="P490" t="str">
        <f>IF(Table2[[#This Row],[date_to_pivot]]&lt;&gt;"",C491,"")</f>
        <v/>
      </c>
    </row>
    <row r="491" spans="2:16" x14ac:dyDescent="0.2">
      <c r="B491" t="s">
        <v>58</v>
      </c>
      <c r="C491" t="str" cm="1">
        <f t="array" ref="C4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91" t="str">
        <f>IF(ISNUMBER(SEARCH("start_date_local",Table2[[#This Row],[JSON]])),MID(Table2[[#This Row],[JSON]],SEARCH("start_date_local",Table2[[#This Row],[JSON]])+LEN("start_date_local")+4,10), "")</f>
        <v/>
      </c>
      <c r="E4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1" s="5" t="str">
        <f>IF(Table2[[#This Row],[moving_time]]&lt;&gt;"",FLOOR((Table2[[#This Row],[moving_time]]-(60*60*Table2[[#This Row],[Appoggio_ore]]))-(60*Table2[[#This Row],[Appoggio_ minuti]]),1),"")</f>
        <v/>
      </c>
      <c r="I491" s="5" t="str">
        <f>IF(Table2[[#This Row],[moving_time]]&lt;&gt;"",FLOOR((Table2[[#This Row],[moving_time]]-(60*60*Table2[[#This Row],[Appoggio_ore]]))/60,1),"")</f>
        <v/>
      </c>
      <c r="J491" s="5" t="str">
        <f>IF(Table2[[#This Row],[moving_time]]&lt;&gt;"",FLOOR(Table2[[#This Row],[moving_time]]/(60*60),1),"")</f>
        <v/>
      </c>
      <c r="K4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1" t="str">
        <f>IF(AND(Table2[[#This Row],[Appoggio]]&lt;&gt;"",C501&lt;&gt;""),_xlfn.CONCAT("date",C501,"moving_time",C492,"distance",Table2[[#This Row],[Appoggio]],"elevation",C494,"type",C495),"")</f>
        <v/>
      </c>
      <c r="M491" t="str">
        <f>IF(Table2[[#This Row],[date_to_pivot]]&lt;&gt;"",C495,"")</f>
        <v/>
      </c>
      <c r="N491" t="str">
        <f>IF(Table2[[#This Row],[date_to_pivot]]&lt;&gt;"",Table2[[#This Row],[Appoggio]],"")</f>
        <v/>
      </c>
      <c r="O491" t="str">
        <f>IF(Table2[[#This Row],[date_to_pivot]]&lt;&gt;"",C494,"")</f>
        <v/>
      </c>
      <c r="P491" t="str">
        <f>IF(Table2[[#This Row],[date_to_pivot]]&lt;&gt;"",C492,"")</f>
        <v/>
      </c>
    </row>
    <row r="492" spans="2:16" x14ac:dyDescent="0.2">
      <c r="B492" t="s">
        <v>59</v>
      </c>
      <c r="C492" t="str" cm="1">
        <f t="array" ref="C4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92" t="str">
        <f>IF(ISNUMBER(SEARCH("start_date_local",Table2[[#This Row],[JSON]])),MID(Table2[[#This Row],[JSON]],SEARCH("start_date_local",Table2[[#This Row],[JSON]])+LEN("start_date_local")+4,10), "")</f>
        <v/>
      </c>
      <c r="E4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2" s="5" t="str">
        <f>IF(Table2[[#This Row],[moving_time]]&lt;&gt;"",FLOOR((Table2[[#This Row],[moving_time]]-(60*60*Table2[[#This Row],[Appoggio_ore]]))-(60*Table2[[#This Row],[Appoggio_ minuti]]),1),"")</f>
        <v/>
      </c>
      <c r="I492" s="5" t="str">
        <f>IF(Table2[[#This Row],[moving_time]]&lt;&gt;"",FLOOR((Table2[[#This Row],[moving_time]]-(60*60*Table2[[#This Row],[Appoggio_ore]]))/60,1),"")</f>
        <v/>
      </c>
      <c r="J492" s="5" t="str">
        <f>IF(Table2[[#This Row],[moving_time]]&lt;&gt;"",FLOOR(Table2[[#This Row],[moving_time]]/(60*60),1),"")</f>
        <v/>
      </c>
      <c r="K4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2" t="str">
        <f>IF(AND(Table2[[#This Row],[Appoggio]]&lt;&gt;"",C502&lt;&gt;""),_xlfn.CONCAT("date",C502,"moving_time",C493,"distance",Table2[[#This Row],[Appoggio]],"elevation",C495,"type",C496),"")</f>
        <v/>
      </c>
      <c r="M492" t="str">
        <f>IF(Table2[[#This Row],[date_to_pivot]]&lt;&gt;"",C496,"")</f>
        <v/>
      </c>
      <c r="N492" t="str">
        <f>IF(Table2[[#This Row],[date_to_pivot]]&lt;&gt;"",Table2[[#This Row],[Appoggio]],"")</f>
        <v/>
      </c>
      <c r="O492" t="str">
        <f>IF(Table2[[#This Row],[date_to_pivot]]&lt;&gt;"",C495,"")</f>
        <v/>
      </c>
      <c r="P492" t="str">
        <f>IF(Table2[[#This Row],[date_to_pivot]]&lt;&gt;"",C493,"")</f>
        <v/>
      </c>
    </row>
    <row r="493" spans="2:16" x14ac:dyDescent="0.2">
      <c r="B493" t="s">
        <v>243</v>
      </c>
      <c r="C493" t="str" cm="1">
        <f t="array" ref="C4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93" t="str">
        <f>IF(ISNUMBER(SEARCH("start_date_local",Table2[[#This Row],[JSON]])),MID(Table2[[#This Row],[JSON]],SEARCH("start_date_local",Table2[[#This Row],[JSON]])+LEN("start_date_local")+4,10), "")</f>
        <v/>
      </c>
      <c r="E4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3" s="5" t="str">
        <f>IF(Table2[[#This Row],[moving_time]]&lt;&gt;"",FLOOR((Table2[[#This Row],[moving_time]]-(60*60*Table2[[#This Row],[Appoggio_ore]]))-(60*Table2[[#This Row],[Appoggio_ minuti]]),1),"")</f>
        <v/>
      </c>
      <c r="I493" s="5" t="str">
        <f>IF(Table2[[#This Row],[moving_time]]&lt;&gt;"",FLOOR((Table2[[#This Row],[moving_time]]-(60*60*Table2[[#This Row],[Appoggio_ore]]))/60,1),"")</f>
        <v/>
      </c>
      <c r="J493" s="5" t="str">
        <f>IF(Table2[[#This Row],[moving_time]]&lt;&gt;"",FLOOR(Table2[[#This Row],[moving_time]]/(60*60),1),"")</f>
        <v/>
      </c>
      <c r="K4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3" t="str">
        <f>IF(AND(Table2[[#This Row],[Appoggio]]&lt;&gt;"",C503&lt;&gt;""),_xlfn.CONCAT("date",C503,"moving_time",C494,"distance",Table2[[#This Row],[Appoggio]],"elevation",C496,"type",C497),"")</f>
        <v/>
      </c>
      <c r="M493" t="str">
        <f>IF(Table2[[#This Row],[date_to_pivot]]&lt;&gt;"",C497,"")</f>
        <v/>
      </c>
      <c r="N493" t="str">
        <f>IF(Table2[[#This Row],[date_to_pivot]]&lt;&gt;"",Table2[[#This Row],[Appoggio]],"")</f>
        <v/>
      </c>
      <c r="O493" t="str">
        <f>IF(Table2[[#This Row],[date_to_pivot]]&lt;&gt;"",C496,"")</f>
        <v/>
      </c>
      <c r="P493" t="str">
        <f>IF(Table2[[#This Row],[date_to_pivot]]&lt;&gt;"",C494,"")</f>
        <v/>
      </c>
    </row>
    <row r="494" spans="2:16" x14ac:dyDescent="0.2">
      <c r="B494" t="s">
        <v>244</v>
      </c>
      <c r="C494" t="str" cm="1">
        <f t="array" ref="C4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94" t="str">
        <f>IF(ISNUMBER(SEARCH("start_date_local",Table2[[#This Row],[JSON]])),MID(Table2[[#This Row],[JSON]],SEARCH("start_date_local",Table2[[#This Row],[JSON]])+LEN("start_date_local")+4,10), "")</f>
        <v/>
      </c>
      <c r="E4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4" s="5" t="str">
        <f>IF(Table2[[#This Row],[moving_time]]&lt;&gt;"",FLOOR((Table2[[#This Row],[moving_time]]-(60*60*Table2[[#This Row],[Appoggio_ore]]))-(60*Table2[[#This Row],[Appoggio_ minuti]]),1),"")</f>
        <v/>
      </c>
      <c r="I494" s="5" t="str">
        <f>IF(Table2[[#This Row],[moving_time]]&lt;&gt;"",FLOOR((Table2[[#This Row],[moving_time]]-(60*60*Table2[[#This Row],[Appoggio_ore]]))/60,1),"")</f>
        <v/>
      </c>
      <c r="J494" s="5" t="str">
        <f>IF(Table2[[#This Row],[moving_time]]&lt;&gt;"",FLOOR(Table2[[#This Row],[moving_time]]/(60*60),1),"")</f>
        <v/>
      </c>
      <c r="K4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4" t="str">
        <f>IF(AND(Table2[[#This Row],[Appoggio]]&lt;&gt;"",C504&lt;&gt;""),_xlfn.CONCAT("date",C504,"moving_time",C495,"distance",Table2[[#This Row],[Appoggio]],"elevation",C497,"type",C498),"")</f>
        <v/>
      </c>
      <c r="M494" t="str">
        <f>IF(Table2[[#This Row],[date_to_pivot]]&lt;&gt;"",C498,"")</f>
        <v/>
      </c>
      <c r="N494" t="str">
        <f>IF(Table2[[#This Row],[date_to_pivot]]&lt;&gt;"",Table2[[#This Row],[Appoggio]],"")</f>
        <v/>
      </c>
      <c r="O494" t="str">
        <f>IF(Table2[[#This Row],[date_to_pivot]]&lt;&gt;"",C497,"")</f>
        <v/>
      </c>
      <c r="P494" t="str">
        <f>IF(Table2[[#This Row],[date_to_pivot]]&lt;&gt;"",C495,"")</f>
        <v/>
      </c>
    </row>
    <row r="495" spans="2:16" x14ac:dyDescent="0.2">
      <c r="B495" t="s">
        <v>245</v>
      </c>
      <c r="C495" t="str" cm="1">
        <f t="array" ref="C4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95" t="str">
        <f>IF(ISNUMBER(SEARCH("start_date_local",Table2[[#This Row],[JSON]])),MID(Table2[[#This Row],[JSON]],SEARCH("start_date_local",Table2[[#This Row],[JSON]])+LEN("start_date_local")+4,10), "")</f>
        <v/>
      </c>
      <c r="E4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5" s="5" t="str">
        <f>IF(Table2[[#This Row],[moving_time]]&lt;&gt;"",FLOOR((Table2[[#This Row],[moving_time]]-(60*60*Table2[[#This Row],[Appoggio_ore]]))-(60*Table2[[#This Row],[Appoggio_ minuti]]),1),"")</f>
        <v/>
      </c>
      <c r="I495" s="5" t="str">
        <f>IF(Table2[[#This Row],[moving_time]]&lt;&gt;"",FLOOR((Table2[[#This Row],[moving_time]]-(60*60*Table2[[#This Row],[Appoggio_ore]]))/60,1),"")</f>
        <v/>
      </c>
      <c r="J495" s="5" t="str">
        <f>IF(Table2[[#This Row],[moving_time]]&lt;&gt;"",FLOOR(Table2[[#This Row],[moving_time]]/(60*60),1),"")</f>
        <v/>
      </c>
      <c r="K4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5" t="str">
        <f>IF(AND(Table2[[#This Row],[Appoggio]]&lt;&gt;"",C505&lt;&gt;""),_xlfn.CONCAT("date",C505,"moving_time",C496,"distance",Table2[[#This Row],[Appoggio]],"elevation",C498,"type",C499),"")</f>
        <v/>
      </c>
      <c r="M495" t="str">
        <f>IF(Table2[[#This Row],[date_to_pivot]]&lt;&gt;"",C499,"")</f>
        <v/>
      </c>
      <c r="N495" t="str">
        <f>IF(Table2[[#This Row],[date_to_pivot]]&lt;&gt;"",Table2[[#This Row],[Appoggio]],"")</f>
        <v/>
      </c>
      <c r="O495" t="str">
        <f>IF(Table2[[#This Row],[date_to_pivot]]&lt;&gt;"",C498,"")</f>
        <v/>
      </c>
      <c r="P495" t="str">
        <f>IF(Table2[[#This Row],[date_to_pivot]]&lt;&gt;"",C496,"")</f>
        <v/>
      </c>
    </row>
    <row r="496" spans="2:16" x14ac:dyDescent="0.2">
      <c r="B496" t="s">
        <v>246</v>
      </c>
      <c r="C496" t="str" cm="1">
        <f t="array" ref="C4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96" t="str">
        <f>IF(ISNUMBER(SEARCH("start_date_local",Table2[[#This Row],[JSON]])),MID(Table2[[#This Row],[JSON]],SEARCH("start_date_local",Table2[[#This Row],[JSON]])+LEN("start_date_local")+4,10), "")</f>
        <v/>
      </c>
      <c r="E4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6" s="5" t="str">
        <f>IF(Table2[[#This Row],[moving_time]]&lt;&gt;"",FLOOR((Table2[[#This Row],[moving_time]]-(60*60*Table2[[#This Row],[Appoggio_ore]]))-(60*Table2[[#This Row],[Appoggio_ minuti]]),1),"")</f>
        <v/>
      </c>
      <c r="I496" s="5" t="str">
        <f>IF(Table2[[#This Row],[moving_time]]&lt;&gt;"",FLOOR((Table2[[#This Row],[moving_time]]-(60*60*Table2[[#This Row],[Appoggio_ore]]))/60,1),"")</f>
        <v/>
      </c>
      <c r="J496" s="5" t="str">
        <f>IF(Table2[[#This Row],[moving_time]]&lt;&gt;"",FLOOR(Table2[[#This Row],[moving_time]]/(60*60),1),"")</f>
        <v/>
      </c>
      <c r="K4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6" t="str">
        <f>IF(AND(Table2[[#This Row],[Appoggio]]&lt;&gt;"",C506&lt;&gt;""),_xlfn.CONCAT("date",C506,"moving_time",C497,"distance",Table2[[#This Row],[Appoggio]],"elevation",C499,"type",C500),"")</f>
        <v/>
      </c>
      <c r="M496" t="str">
        <f>IF(Table2[[#This Row],[date_to_pivot]]&lt;&gt;"",C500,"")</f>
        <v/>
      </c>
      <c r="N496" t="str">
        <f>IF(Table2[[#This Row],[date_to_pivot]]&lt;&gt;"",Table2[[#This Row],[Appoggio]],"")</f>
        <v/>
      </c>
      <c r="O496" t="str">
        <f>IF(Table2[[#This Row],[date_to_pivot]]&lt;&gt;"",C499,"")</f>
        <v/>
      </c>
      <c r="P496" t="str">
        <f>IF(Table2[[#This Row],[date_to_pivot]]&lt;&gt;"",C497,"")</f>
        <v/>
      </c>
    </row>
    <row r="497" spans="2:16" x14ac:dyDescent="0.2">
      <c r="B497" t="s">
        <v>65</v>
      </c>
      <c r="C497" t="str" cm="1">
        <f t="array" ref="C4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97" t="str">
        <f>IF(ISNUMBER(SEARCH("start_date_local",Table2[[#This Row],[JSON]])),MID(Table2[[#This Row],[JSON]],SEARCH("start_date_local",Table2[[#This Row],[JSON]])+LEN("start_date_local")+4,10), "")</f>
        <v/>
      </c>
      <c r="E4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7" s="5" t="str">
        <f>IF(Table2[[#This Row],[moving_time]]&lt;&gt;"",FLOOR((Table2[[#This Row],[moving_time]]-(60*60*Table2[[#This Row],[Appoggio_ore]]))-(60*Table2[[#This Row],[Appoggio_ minuti]]),1),"")</f>
        <v/>
      </c>
      <c r="I497" s="5" t="str">
        <f>IF(Table2[[#This Row],[moving_time]]&lt;&gt;"",FLOOR((Table2[[#This Row],[moving_time]]-(60*60*Table2[[#This Row],[Appoggio_ore]]))/60,1),"")</f>
        <v/>
      </c>
      <c r="J497" s="5" t="str">
        <f>IF(Table2[[#This Row],[moving_time]]&lt;&gt;"",FLOOR(Table2[[#This Row],[moving_time]]/(60*60),1),"")</f>
        <v/>
      </c>
      <c r="K4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7" t="str">
        <f>IF(AND(Table2[[#This Row],[Appoggio]]&lt;&gt;"",C507&lt;&gt;""),_xlfn.CONCAT("date",C507,"moving_time",C498,"distance",Table2[[#This Row],[Appoggio]],"elevation",C500,"type",C501),"")</f>
        <v/>
      </c>
      <c r="M497" t="str">
        <f>IF(Table2[[#This Row],[date_to_pivot]]&lt;&gt;"",C501,"")</f>
        <v/>
      </c>
      <c r="N497" t="str">
        <f>IF(Table2[[#This Row],[date_to_pivot]]&lt;&gt;"",Table2[[#This Row],[Appoggio]],"")</f>
        <v/>
      </c>
      <c r="O497" t="str">
        <f>IF(Table2[[#This Row],[date_to_pivot]]&lt;&gt;"",C500,"")</f>
        <v/>
      </c>
      <c r="P497" t="str">
        <f>IF(Table2[[#This Row],[date_to_pivot]]&lt;&gt;"",C498,"")</f>
        <v/>
      </c>
    </row>
    <row r="498" spans="2:16" x14ac:dyDescent="0.2">
      <c r="B498" t="s">
        <v>158</v>
      </c>
      <c r="C498" t="str" cm="1">
        <f t="array" ref="C4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98" t="str">
        <f>IF(ISNUMBER(SEARCH("start_date_local",Table2[[#This Row],[JSON]])),MID(Table2[[#This Row],[JSON]],SEARCH("start_date_local",Table2[[#This Row],[JSON]])+LEN("start_date_local")+4,10), "")</f>
        <v/>
      </c>
      <c r="E4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8" s="5" t="str">
        <f>IF(Table2[[#This Row],[moving_time]]&lt;&gt;"",FLOOR((Table2[[#This Row],[moving_time]]-(60*60*Table2[[#This Row],[Appoggio_ore]]))-(60*Table2[[#This Row],[Appoggio_ minuti]]),1),"")</f>
        <v/>
      </c>
      <c r="I498" s="5" t="str">
        <f>IF(Table2[[#This Row],[moving_time]]&lt;&gt;"",FLOOR((Table2[[#This Row],[moving_time]]-(60*60*Table2[[#This Row],[Appoggio_ore]]))/60,1),"")</f>
        <v/>
      </c>
      <c r="J498" s="5" t="str">
        <f>IF(Table2[[#This Row],[moving_time]]&lt;&gt;"",FLOOR(Table2[[#This Row],[moving_time]]/(60*60),1),"")</f>
        <v/>
      </c>
      <c r="K4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8" t="str">
        <f>IF(AND(Table2[[#This Row],[Appoggio]]&lt;&gt;"",C508&lt;&gt;""),_xlfn.CONCAT("date",C508,"moving_time",C499,"distance",Table2[[#This Row],[Appoggio]],"elevation",C501,"type",C502),"")</f>
        <v/>
      </c>
      <c r="M498" t="str">
        <f>IF(Table2[[#This Row],[date_to_pivot]]&lt;&gt;"",C502,"")</f>
        <v/>
      </c>
      <c r="N498" t="str">
        <f>IF(Table2[[#This Row],[date_to_pivot]]&lt;&gt;"",Table2[[#This Row],[Appoggio]],"")</f>
        <v/>
      </c>
      <c r="O498" t="str">
        <f>IF(Table2[[#This Row],[date_to_pivot]]&lt;&gt;"",C501,"")</f>
        <v/>
      </c>
      <c r="P498" t="str">
        <f>IF(Table2[[#This Row],[date_to_pivot]]&lt;&gt;"",C499,"")</f>
        <v/>
      </c>
    </row>
    <row r="499" spans="2:16" x14ac:dyDescent="0.2">
      <c r="B499" t="s">
        <v>67</v>
      </c>
      <c r="C499" t="str" cm="1">
        <f t="array" ref="C4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499" t="str">
        <f>IF(ISNUMBER(SEARCH("start_date_local",Table2[[#This Row],[JSON]])),MID(Table2[[#This Row],[JSON]],SEARCH("start_date_local",Table2[[#This Row],[JSON]])+LEN("start_date_local")+4,10), "")</f>
        <v/>
      </c>
      <c r="E4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4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4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499" s="5" t="str">
        <f>IF(Table2[[#This Row],[moving_time]]&lt;&gt;"",FLOOR((Table2[[#This Row],[moving_time]]-(60*60*Table2[[#This Row],[Appoggio_ore]]))-(60*Table2[[#This Row],[Appoggio_ minuti]]),1),"")</f>
        <v/>
      </c>
      <c r="I499" s="5" t="str">
        <f>IF(Table2[[#This Row],[moving_time]]&lt;&gt;"",FLOOR((Table2[[#This Row],[moving_time]]-(60*60*Table2[[#This Row],[Appoggio_ore]]))/60,1),"")</f>
        <v/>
      </c>
      <c r="J499" s="5" t="str">
        <f>IF(Table2[[#This Row],[moving_time]]&lt;&gt;"",FLOOR(Table2[[#This Row],[moving_time]]/(60*60),1),"")</f>
        <v/>
      </c>
      <c r="K4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499" t="str">
        <f>IF(AND(Table2[[#This Row],[Appoggio]]&lt;&gt;"",C509&lt;&gt;""),_xlfn.CONCAT("date",C509,"moving_time",C500,"distance",Table2[[#This Row],[Appoggio]],"elevation",C502,"type",C503),"")</f>
        <v/>
      </c>
      <c r="M499" t="str">
        <f>IF(Table2[[#This Row],[date_to_pivot]]&lt;&gt;"",C503,"")</f>
        <v/>
      </c>
      <c r="N499" t="str">
        <f>IF(Table2[[#This Row],[date_to_pivot]]&lt;&gt;"",Table2[[#This Row],[Appoggio]],"")</f>
        <v/>
      </c>
      <c r="O499" t="str">
        <f>IF(Table2[[#This Row],[date_to_pivot]]&lt;&gt;"",C502,"")</f>
        <v/>
      </c>
      <c r="P499" t="str">
        <f>IF(Table2[[#This Row],[date_to_pivot]]&lt;&gt;"",C500,"")</f>
        <v/>
      </c>
    </row>
    <row r="500" spans="2:16" x14ac:dyDescent="0.2">
      <c r="B500" t="s">
        <v>1</v>
      </c>
      <c r="C500" t="str" cm="1">
        <f t="array" ref="C5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00" t="str">
        <f>IF(ISNUMBER(SEARCH("start_date_local",Table2[[#This Row],[JSON]])),MID(Table2[[#This Row],[JSON]],SEARCH("start_date_local",Table2[[#This Row],[JSON]])+LEN("start_date_local")+4,10), "")</f>
        <v/>
      </c>
      <c r="E5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0" s="5" t="str">
        <f>IF(Table2[[#This Row],[moving_time]]&lt;&gt;"",FLOOR((Table2[[#This Row],[moving_time]]-(60*60*Table2[[#This Row],[Appoggio_ore]]))-(60*Table2[[#This Row],[Appoggio_ minuti]]),1),"")</f>
        <v/>
      </c>
      <c r="I500" s="5" t="str">
        <f>IF(Table2[[#This Row],[moving_time]]&lt;&gt;"",FLOOR((Table2[[#This Row],[moving_time]]-(60*60*Table2[[#This Row],[Appoggio_ore]]))/60,1),"")</f>
        <v/>
      </c>
      <c r="J500" s="5" t="str">
        <f>IF(Table2[[#This Row],[moving_time]]&lt;&gt;"",FLOOR(Table2[[#This Row],[moving_time]]/(60*60),1),"")</f>
        <v/>
      </c>
      <c r="K5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0" t="str">
        <f>IF(AND(Table2[[#This Row],[Appoggio]]&lt;&gt;"",C510&lt;&gt;""),_xlfn.CONCAT("date",C510,"moving_time",C501,"distance",Table2[[#This Row],[Appoggio]],"elevation",C503,"type",C504),"")</f>
        <v/>
      </c>
      <c r="M500" t="str">
        <f>IF(Table2[[#This Row],[date_to_pivot]]&lt;&gt;"",C504,"")</f>
        <v/>
      </c>
      <c r="N500" t="str">
        <f>IF(Table2[[#This Row],[date_to_pivot]]&lt;&gt;"",Table2[[#This Row],[Appoggio]],"")</f>
        <v/>
      </c>
      <c r="O500" t="str">
        <f>IF(Table2[[#This Row],[date_to_pivot]]&lt;&gt;"",C503,"")</f>
        <v/>
      </c>
      <c r="P500" t="str">
        <f>IF(Table2[[#This Row],[date_to_pivot]]&lt;&gt;"",C501,"")</f>
        <v/>
      </c>
    </row>
    <row r="501" spans="2:16" x14ac:dyDescent="0.2">
      <c r="B501" t="s">
        <v>2</v>
      </c>
      <c r="C501" t="str" cm="1">
        <f t="array" ref="C5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01" t="str">
        <f>IF(ISNUMBER(SEARCH("start_date_local",Table2[[#This Row],[JSON]])),MID(Table2[[#This Row],[JSON]],SEARCH("start_date_local",Table2[[#This Row],[JSON]])+LEN("start_date_local")+4,10), "")</f>
        <v/>
      </c>
      <c r="E5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1" s="5" t="str">
        <f>IF(Table2[[#This Row],[moving_time]]&lt;&gt;"",FLOOR((Table2[[#This Row],[moving_time]]-(60*60*Table2[[#This Row],[Appoggio_ore]]))-(60*Table2[[#This Row],[Appoggio_ minuti]]),1),"")</f>
        <v/>
      </c>
      <c r="I501" s="5" t="str">
        <f>IF(Table2[[#This Row],[moving_time]]&lt;&gt;"",FLOOR((Table2[[#This Row],[moving_time]]-(60*60*Table2[[#This Row],[Appoggio_ore]]))/60,1),"")</f>
        <v/>
      </c>
      <c r="J501" s="5" t="str">
        <f>IF(Table2[[#This Row],[moving_time]]&lt;&gt;"",FLOOR(Table2[[#This Row],[moving_time]]/(60*60),1),"")</f>
        <v/>
      </c>
      <c r="K5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1" t="str">
        <f>IF(AND(Table2[[#This Row],[Appoggio]]&lt;&gt;"",C511&lt;&gt;""),_xlfn.CONCAT("date",C511,"moving_time",C502,"distance",Table2[[#This Row],[Appoggio]],"elevation",C504,"type",C505),"")</f>
        <v/>
      </c>
      <c r="M501" t="str">
        <f>IF(Table2[[#This Row],[date_to_pivot]]&lt;&gt;"",C505,"")</f>
        <v/>
      </c>
      <c r="N501" t="str">
        <f>IF(Table2[[#This Row],[date_to_pivot]]&lt;&gt;"",Table2[[#This Row],[Appoggio]],"")</f>
        <v/>
      </c>
      <c r="O501" t="str">
        <f>IF(Table2[[#This Row],[date_to_pivot]]&lt;&gt;"",C504,"")</f>
        <v/>
      </c>
      <c r="P501" t="str">
        <f>IF(Table2[[#This Row],[date_to_pivot]]&lt;&gt;"",C502,"")</f>
        <v/>
      </c>
    </row>
    <row r="502" spans="2:16" x14ac:dyDescent="0.2">
      <c r="B502" t="s">
        <v>3</v>
      </c>
      <c r="C502" t="str" cm="1">
        <f t="array" ref="C5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02" t="str">
        <f>IF(ISNUMBER(SEARCH("start_date_local",Table2[[#This Row],[JSON]])),MID(Table2[[#This Row],[JSON]],SEARCH("start_date_local",Table2[[#This Row],[JSON]])+LEN("start_date_local")+4,10), "")</f>
        <v/>
      </c>
      <c r="E5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2" s="5" t="str">
        <f>IF(Table2[[#This Row],[moving_time]]&lt;&gt;"",FLOOR((Table2[[#This Row],[moving_time]]-(60*60*Table2[[#This Row],[Appoggio_ore]]))-(60*Table2[[#This Row],[Appoggio_ minuti]]),1),"")</f>
        <v/>
      </c>
      <c r="I502" s="5" t="str">
        <f>IF(Table2[[#This Row],[moving_time]]&lt;&gt;"",FLOOR((Table2[[#This Row],[moving_time]]-(60*60*Table2[[#This Row],[Appoggio_ore]]))/60,1),"")</f>
        <v/>
      </c>
      <c r="J502" s="5" t="str">
        <f>IF(Table2[[#This Row],[moving_time]]&lt;&gt;"",FLOOR(Table2[[#This Row],[moving_time]]/(60*60),1),"")</f>
        <v/>
      </c>
      <c r="K5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2" t="str">
        <f>IF(AND(Table2[[#This Row],[Appoggio]]&lt;&gt;"",C512&lt;&gt;""),_xlfn.CONCAT("date",C512,"moving_time",C503,"distance",Table2[[#This Row],[Appoggio]],"elevation",C505,"type",C506),"")</f>
        <v/>
      </c>
      <c r="M502" t="str">
        <f>IF(Table2[[#This Row],[date_to_pivot]]&lt;&gt;"",C506,"")</f>
        <v/>
      </c>
      <c r="N502" t="str">
        <f>IF(Table2[[#This Row],[date_to_pivot]]&lt;&gt;"",Table2[[#This Row],[Appoggio]],"")</f>
        <v/>
      </c>
      <c r="O502" t="str">
        <f>IF(Table2[[#This Row],[date_to_pivot]]&lt;&gt;"",C505,"")</f>
        <v/>
      </c>
      <c r="P502" t="str">
        <f>IF(Table2[[#This Row],[date_to_pivot]]&lt;&gt;"",C503,"")</f>
        <v/>
      </c>
    </row>
    <row r="503" spans="2:16" x14ac:dyDescent="0.2">
      <c r="B503" t="s">
        <v>4</v>
      </c>
      <c r="C503" t="str" cm="1">
        <f t="array" ref="C5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03" t="str">
        <f>IF(ISNUMBER(SEARCH("start_date_local",Table2[[#This Row],[JSON]])),MID(Table2[[#This Row],[JSON]],SEARCH("start_date_local",Table2[[#This Row],[JSON]])+LEN("start_date_local")+4,10), "")</f>
        <v/>
      </c>
      <c r="E5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3" s="5" t="str">
        <f>IF(Table2[[#This Row],[moving_time]]&lt;&gt;"",FLOOR((Table2[[#This Row],[moving_time]]-(60*60*Table2[[#This Row],[Appoggio_ore]]))-(60*Table2[[#This Row],[Appoggio_ minuti]]),1),"")</f>
        <v/>
      </c>
      <c r="I503" s="5" t="str">
        <f>IF(Table2[[#This Row],[moving_time]]&lt;&gt;"",FLOOR((Table2[[#This Row],[moving_time]]-(60*60*Table2[[#This Row],[Appoggio_ore]]))/60,1),"")</f>
        <v/>
      </c>
      <c r="J503" s="5" t="str">
        <f>IF(Table2[[#This Row],[moving_time]]&lt;&gt;"",FLOOR(Table2[[#This Row],[moving_time]]/(60*60),1),"")</f>
        <v/>
      </c>
      <c r="K5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3" t="str">
        <f>IF(AND(Table2[[#This Row],[Appoggio]]&lt;&gt;"",C513&lt;&gt;""),_xlfn.CONCAT("date",C513,"moving_time",C504,"distance",Table2[[#This Row],[Appoggio]],"elevation",C506,"type",C507),"")</f>
        <v/>
      </c>
      <c r="M503" t="str">
        <f>IF(Table2[[#This Row],[date_to_pivot]]&lt;&gt;"",C507,"")</f>
        <v/>
      </c>
      <c r="N503" t="str">
        <f>IF(Table2[[#This Row],[date_to_pivot]]&lt;&gt;"",Table2[[#This Row],[Appoggio]],"")</f>
        <v/>
      </c>
      <c r="O503" t="str">
        <f>IF(Table2[[#This Row],[date_to_pivot]]&lt;&gt;"",C506,"")</f>
        <v/>
      </c>
      <c r="P503" t="str">
        <f>IF(Table2[[#This Row],[date_to_pivot]]&lt;&gt;"",C504,"")</f>
        <v/>
      </c>
    </row>
    <row r="504" spans="2:16" x14ac:dyDescent="0.2">
      <c r="B504" t="s">
        <v>5</v>
      </c>
      <c r="C504" t="str" cm="1">
        <f t="array" ref="C5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04" t="str">
        <f>IF(ISNUMBER(SEARCH("start_date_local",Table2[[#This Row],[JSON]])),MID(Table2[[#This Row],[JSON]],SEARCH("start_date_local",Table2[[#This Row],[JSON]])+LEN("start_date_local")+4,10), "")</f>
        <v/>
      </c>
      <c r="E5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4" s="5" t="str">
        <f>IF(Table2[[#This Row],[moving_time]]&lt;&gt;"",FLOOR((Table2[[#This Row],[moving_time]]-(60*60*Table2[[#This Row],[Appoggio_ore]]))-(60*Table2[[#This Row],[Appoggio_ minuti]]),1),"")</f>
        <v/>
      </c>
      <c r="I504" s="5" t="str">
        <f>IF(Table2[[#This Row],[moving_time]]&lt;&gt;"",FLOOR((Table2[[#This Row],[moving_time]]-(60*60*Table2[[#This Row],[Appoggio_ore]]))/60,1),"")</f>
        <v/>
      </c>
      <c r="J504" s="5" t="str">
        <f>IF(Table2[[#This Row],[moving_time]]&lt;&gt;"",FLOOR(Table2[[#This Row],[moving_time]]/(60*60),1),"")</f>
        <v/>
      </c>
      <c r="K5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4" t="str">
        <f>IF(AND(Table2[[#This Row],[Appoggio]]&lt;&gt;"",C514&lt;&gt;""),_xlfn.CONCAT("date",C514,"moving_time",C505,"distance",Table2[[#This Row],[Appoggio]],"elevation",C507,"type",C508),"")</f>
        <v/>
      </c>
      <c r="M504" t="str">
        <f>IF(Table2[[#This Row],[date_to_pivot]]&lt;&gt;"",C508,"")</f>
        <v/>
      </c>
      <c r="N504" t="str">
        <f>IF(Table2[[#This Row],[date_to_pivot]]&lt;&gt;"",Table2[[#This Row],[Appoggio]],"")</f>
        <v/>
      </c>
      <c r="O504" t="str">
        <f>IF(Table2[[#This Row],[date_to_pivot]]&lt;&gt;"",C507,"")</f>
        <v/>
      </c>
      <c r="P504" t="str">
        <f>IF(Table2[[#This Row],[date_to_pivot]]&lt;&gt;"",C505,"")</f>
        <v/>
      </c>
    </row>
    <row r="505" spans="2:16" x14ac:dyDescent="0.2">
      <c r="B505" t="s">
        <v>6</v>
      </c>
      <c r="C505" t="str" cm="1">
        <f t="array" ref="C5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05" t="str">
        <f>IF(ISNUMBER(SEARCH("start_date_local",Table2[[#This Row],[JSON]])),MID(Table2[[#This Row],[JSON]],SEARCH("start_date_local",Table2[[#This Row],[JSON]])+LEN("start_date_local")+4,10), "")</f>
        <v/>
      </c>
      <c r="E5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5" s="5" t="str">
        <f>IF(Table2[[#This Row],[moving_time]]&lt;&gt;"",FLOOR((Table2[[#This Row],[moving_time]]-(60*60*Table2[[#This Row],[Appoggio_ore]]))-(60*Table2[[#This Row],[Appoggio_ minuti]]),1),"")</f>
        <v/>
      </c>
      <c r="I505" s="5" t="str">
        <f>IF(Table2[[#This Row],[moving_time]]&lt;&gt;"",FLOOR((Table2[[#This Row],[moving_time]]-(60*60*Table2[[#This Row],[Appoggio_ore]]))/60,1),"")</f>
        <v/>
      </c>
      <c r="J505" s="5" t="str">
        <f>IF(Table2[[#This Row],[moving_time]]&lt;&gt;"",FLOOR(Table2[[#This Row],[moving_time]]/(60*60),1),"")</f>
        <v/>
      </c>
      <c r="K5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5" t="str">
        <f>IF(AND(Table2[[#This Row],[Appoggio]]&lt;&gt;"",C515&lt;&gt;""),_xlfn.CONCAT("date",C515,"moving_time",C506,"distance",Table2[[#This Row],[Appoggio]],"elevation",C508,"type",C509),"")</f>
        <v/>
      </c>
      <c r="M505" t="str">
        <f>IF(Table2[[#This Row],[date_to_pivot]]&lt;&gt;"",C509,"")</f>
        <v/>
      </c>
      <c r="N505" t="str">
        <f>IF(Table2[[#This Row],[date_to_pivot]]&lt;&gt;"",Table2[[#This Row],[Appoggio]],"")</f>
        <v/>
      </c>
      <c r="O505" t="str">
        <f>IF(Table2[[#This Row],[date_to_pivot]]&lt;&gt;"",C508,"")</f>
        <v/>
      </c>
      <c r="P505" t="str">
        <f>IF(Table2[[#This Row],[date_to_pivot]]&lt;&gt;"",C506,"")</f>
        <v/>
      </c>
    </row>
    <row r="506" spans="2:16" x14ac:dyDescent="0.2">
      <c r="B506" t="s">
        <v>247</v>
      </c>
      <c r="C506" t="str" cm="1">
        <f t="array" ref="C5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06" t="str">
        <f>IF(ISNUMBER(SEARCH("start_date_local",Table2[[#This Row],[JSON]])),MID(Table2[[#This Row],[JSON]],SEARCH("start_date_local",Table2[[#This Row],[JSON]])+LEN("start_date_local")+4,10), "")</f>
        <v/>
      </c>
      <c r="E5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6" s="5" t="str">
        <f>IF(Table2[[#This Row],[moving_time]]&lt;&gt;"",FLOOR((Table2[[#This Row],[moving_time]]-(60*60*Table2[[#This Row],[Appoggio_ore]]))-(60*Table2[[#This Row],[Appoggio_ minuti]]),1),"")</f>
        <v/>
      </c>
      <c r="I506" s="5" t="str">
        <f>IF(Table2[[#This Row],[moving_time]]&lt;&gt;"",FLOOR((Table2[[#This Row],[moving_time]]-(60*60*Table2[[#This Row],[Appoggio_ore]]))/60,1),"")</f>
        <v/>
      </c>
      <c r="J506" s="5" t="str">
        <f>IF(Table2[[#This Row],[moving_time]]&lt;&gt;"",FLOOR(Table2[[#This Row],[moving_time]]/(60*60),1),"")</f>
        <v/>
      </c>
      <c r="K5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6" t="str">
        <f>IF(AND(Table2[[#This Row],[Appoggio]]&lt;&gt;"",C516&lt;&gt;""),_xlfn.CONCAT("date",C516,"moving_time",C507,"distance",Table2[[#This Row],[Appoggio]],"elevation",C509,"type",C510),"")</f>
        <v/>
      </c>
      <c r="M506" t="str">
        <f>IF(Table2[[#This Row],[date_to_pivot]]&lt;&gt;"",C510,"")</f>
        <v/>
      </c>
      <c r="N506" t="str">
        <f>IF(Table2[[#This Row],[date_to_pivot]]&lt;&gt;"",Table2[[#This Row],[Appoggio]],"")</f>
        <v/>
      </c>
      <c r="O506" t="str">
        <f>IF(Table2[[#This Row],[date_to_pivot]]&lt;&gt;"",C509,"")</f>
        <v/>
      </c>
      <c r="P506" t="str">
        <f>IF(Table2[[#This Row],[date_to_pivot]]&lt;&gt;"",C507,"")</f>
        <v/>
      </c>
    </row>
    <row r="507" spans="2:16" x14ac:dyDescent="0.2">
      <c r="B507" t="s">
        <v>248</v>
      </c>
      <c r="C507" t="str" cm="1">
        <f t="array" ref="C5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22592.3</v>
      </c>
      <c r="D507" t="str">
        <f>IF(ISNUMBER(SEARCH("start_date_local",Table2[[#This Row],[JSON]])),MID(Table2[[#This Row],[JSON]],SEARCH("start_date_local",Table2[[#This Row],[JSON]])+LEN("start_date_local")+4,10), "")</f>
        <v/>
      </c>
      <c r="E5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22592.3</v>
      </c>
      <c r="G5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7" s="5" t="str">
        <f>IF(Table2[[#This Row],[moving_time]]&lt;&gt;"",FLOOR((Table2[[#This Row],[moving_time]]-(60*60*Table2[[#This Row],[Appoggio_ore]]))-(60*Table2[[#This Row],[Appoggio_ minuti]]),1),"")</f>
        <v/>
      </c>
      <c r="I507" s="5" t="str">
        <f>IF(Table2[[#This Row],[moving_time]]&lt;&gt;"",FLOOR((Table2[[#This Row],[moving_time]]-(60*60*Table2[[#This Row],[Appoggio_ore]]))/60,1),"")</f>
        <v/>
      </c>
      <c r="J507" s="5" t="str">
        <f>IF(Table2[[#This Row],[moving_time]]&lt;&gt;"",FLOOR(Table2[[#This Row],[moving_time]]/(60*60),1),"")</f>
        <v/>
      </c>
      <c r="K5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7" t="str">
        <f>IF(AND(Table2[[#This Row],[Appoggio]]&lt;&gt;"",C517&lt;&gt;""),_xlfn.CONCAT("date",C517,"moving_time",C508,"distance",Table2[[#This Row],[Appoggio]],"elevation",C510,"type",C511),"")</f>
        <v>date2020-06-10moving_time01:11:28distance22592.3elevation582.0typeRide</v>
      </c>
      <c r="M507" t="str">
        <f>IF(Table2[[#This Row],[date_to_pivot]]&lt;&gt;"",C511,"")</f>
        <v>Ride</v>
      </c>
      <c r="N507" t="str">
        <f>IF(Table2[[#This Row],[date_to_pivot]]&lt;&gt;"",Table2[[#This Row],[Appoggio]],"")</f>
        <v>22592.3</v>
      </c>
      <c r="O507" t="str">
        <f>IF(Table2[[#This Row],[date_to_pivot]]&lt;&gt;"",C510,"")</f>
        <v>582.0</v>
      </c>
      <c r="P507" t="str">
        <f>IF(Table2[[#This Row],[date_to_pivot]]&lt;&gt;"",C508,"")</f>
        <v>01:11:28</v>
      </c>
    </row>
    <row r="508" spans="2:16" x14ac:dyDescent="0.2">
      <c r="B508" t="s">
        <v>249</v>
      </c>
      <c r="C508" t="str" cm="1">
        <f t="array" ref="C5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01:11:28</v>
      </c>
      <c r="D508" t="str">
        <f>IF(ISNUMBER(SEARCH("start_date_local",Table2[[#This Row],[JSON]])),MID(Table2[[#This Row],[JSON]],SEARCH("start_date_local",Table2[[#This Row],[JSON]])+LEN("start_date_local")+4,10), "")</f>
        <v/>
      </c>
      <c r="E5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4288</v>
      </c>
      <c r="H508" s="5">
        <f>IF(Table2[[#This Row],[moving_time]]&lt;&gt;"",FLOOR((Table2[[#This Row],[moving_time]]-(60*60*Table2[[#This Row],[Appoggio_ore]]))-(60*Table2[[#This Row],[Appoggio_ minuti]]),1),"")</f>
        <v>28</v>
      </c>
      <c r="I508" s="5">
        <f>IF(Table2[[#This Row],[moving_time]]&lt;&gt;"",FLOOR((Table2[[#This Row],[moving_time]]-(60*60*Table2[[#This Row],[Appoggio_ore]]))/60,1),"")</f>
        <v>11</v>
      </c>
      <c r="J508" s="5">
        <f>IF(Table2[[#This Row],[moving_time]]&lt;&gt;"",FLOOR(Table2[[#This Row],[moving_time]]/(60*60),1),"")</f>
        <v>1</v>
      </c>
      <c r="K5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8" t="str">
        <f>IF(AND(Table2[[#This Row],[Appoggio]]&lt;&gt;"",C518&lt;&gt;""),_xlfn.CONCAT("date",C518,"moving_time",C509,"distance",Table2[[#This Row],[Appoggio]],"elevation",C511,"type",C512),"")</f>
        <v/>
      </c>
      <c r="M508" t="str">
        <f>IF(Table2[[#This Row],[date_to_pivot]]&lt;&gt;"",C512,"")</f>
        <v/>
      </c>
      <c r="N508" t="str">
        <f>IF(Table2[[#This Row],[date_to_pivot]]&lt;&gt;"",Table2[[#This Row],[Appoggio]],"")</f>
        <v/>
      </c>
      <c r="O508" t="str">
        <f>IF(Table2[[#This Row],[date_to_pivot]]&lt;&gt;"",C511,"")</f>
        <v/>
      </c>
      <c r="P508" t="str">
        <f>IF(Table2[[#This Row],[date_to_pivot]]&lt;&gt;"",C509,"")</f>
        <v/>
      </c>
    </row>
    <row r="509" spans="2:16" x14ac:dyDescent="0.2">
      <c r="B509" t="s">
        <v>250</v>
      </c>
      <c r="C509" t="str" cm="1">
        <f t="array" ref="C5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09" t="str">
        <f>IF(ISNUMBER(SEARCH("start_date_local",Table2[[#This Row],[JSON]])),MID(Table2[[#This Row],[JSON]],SEARCH("start_date_local",Table2[[#This Row],[JSON]])+LEN("start_date_local")+4,10), "")</f>
        <v/>
      </c>
      <c r="E5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09" s="5" t="str">
        <f>IF(Table2[[#This Row],[moving_time]]&lt;&gt;"",FLOOR((Table2[[#This Row],[moving_time]]-(60*60*Table2[[#This Row],[Appoggio_ore]]))-(60*Table2[[#This Row],[Appoggio_ minuti]]),1),"")</f>
        <v/>
      </c>
      <c r="I509" s="5" t="str">
        <f>IF(Table2[[#This Row],[moving_time]]&lt;&gt;"",FLOOR((Table2[[#This Row],[moving_time]]-(60*60*Table2[[#This Row],[Appoggio_ore]]))/60,1),"")</f>
        <v/>
      </c>
      <c r="J509" s="5" t="str">
        <f>IF(Table2[[#This Row],[moving_time]]&lt;&gt;"",FLOOR(Table2[[#This Row],[moving_time]]/(60*60),1),"")</f>
        <v/>
      </c>
      <c r="K5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09" t="str">
        <f>IF(AND(Table2[[#This Row],[Appoggio]]&lt;&gt;"",C519&lt;&gt;""),_xlfn.CONCAT("date",C519,"moving_time",C510,"distance",Table2[[#This Row],[Appoggio]],"elevation",C512,"type",C513),"")</f>
        <v/>
      </c>
      <c r="M509" t="str">
        <f>IF(Table2[[#This Row],[date_to_pivot]]&lt;&gt;"",C513,"")</f>
        <v/>
      </c>
      <c r="N509" t="str">
        <f>IF(Table2[[#This Row],[date_to_pivot]]&lt;&gt;"",Table2[[#This Row],[Appoggio]],"")</f>
        <v/>
      </c>
      <c r="O509" t="str">
        <f>IF(Table2[[#This Row],[date_to_pivot]]&lt;&gt;"",C512,"")</f>
        <v/>
      </c>
      <c r="P509" t="str">
        <f>IF(Table2[[#This Row],[date_to_pivot]]&lt;&gt;"",C510,"")</f>
        <v/>
      </c>
    </row>
    <row r="510" spans="2:16" x14ac:dyDescent="0.2">
      <c r="B510" t="s">
        <v>251</v>
      </c>
      <c r="C510" t="str" cm="1">
        <f t="array" ref="C5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582.0</v>
      </c>
      <c r="D510" t="str">
        <f>IF(ISNUMBER(SEARCH("start_date_local",Table2[[#This Row],[JSON]])),MID(Table2[[#This Row],[JSON]],SEARCH("start_date_local",Table2[[#This Row],[JSON]])+LEN("start_date_local")+4,10), "")</f>
        <v/>
      </c>
      <c r="E5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0" s="5" t="str">
        <f>IF(Table2[[#This Row],[moving_time]]&lt;&gt;"",FLOOR((Table2[[#This Row],[moving_time]]-(60*60*Table2[[#This Row],[Appoggio_ore]]))-(60*Table2[[#This Row],[Appoggio_ minuti]]),1),"")</f>
        <v/>
      </c>
      <c r="I510" s="5" t="str">
        <f>IF(Table2[[#This Row],[moving_time]]&lt;&gt;"",FLOOR((Table2[[#This Row],[moving_time]]-(60*60*Table2[[#This Row],[Appoggio_ore]]))/60,1),"")</f>
        <v/>
      </c>
      <c r="J510" s="5" t="str">
        <f>IF(Table2[[#This Row],[moving_time]]&lt;&gt;"",FLOOR(Table2[[#This Row],[moving_time]]/(60*60),1),"")</f>
        <v/>
      </c>
      <c r="K5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582.0</v>
      </c>
      <c r="L510" t="str">
        <f>IF(AND(Table2[[#This Row],[Appoggio]]&lt;&gt;"",C520&lt;&gt;""),_xlfn.CONCAT("date",C520,"moving_time",C511,"distance",Table2[[#This Row],[Appoggio]],"elevation",C513,"type",C514),"")</f>
        <v/>
      </c>
      <c r="M510" t="str">
        <f>IF(Table2[[#This Row],[date_to_pivot]]&lt;&gt;"",C514,"")</f>
        <v/>
      </c>
      <c r="N510" t="str">
        <f>IF(Table2[[#This Row],[date_to_pivot]]&lt;&gt;"",Table2[[#This Row],[Appoggio]],"")</f>
        <v/>
      </c>
      <c r="O510" t="str">
        <f>IF(Table2[[#This Row],[date_to_pivot]]&lt;&gt;"",C513,"")</f>
        <v/>
      </c>
      <c r="P510" t="str">
        <f>IF(Table2[[#This Row],[date_to_pivot]]&lt;&gt;"",C511,"")</f>
        <v/>
      </c>
    </row>
    <row r="511" spans="2:16" x14ac:dyDescent="0.2">
      <c r="B511" t="s">
        <v>12</v>
      </c>
      <c r="C511" t="str" cm="1">
        <f t="array" ref="C5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511" t="str">
        <f>IF(ISNUMBER(SEARCH("start_date_local",Table2[[#This Row],[JSON]])),MID(Table2[[#This Row],[JSON]],SEARCH("start_date_local",Table2[[#This Row],[JSON]])+LEN("start_date_local")+4,10), "")</f>
        <v/>
      </c>
      <c r="E5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5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1" s="5" t="str">
        <f>IF(Table2[[#This Row],[moving_time]]&lt;&gt;"",FLOOR((Table2[[#This Row],[moving_time]]-(60*60*Table2[[#This Row],[Appoggio_ore]]))-(60*Table2[[#This Row],[Appoggio_ minuti]]),1),"")</f>
        <v/>
      </c>
      <c r="I511" s="5" t="str">
        <f>IF(Table2[[#This Row],[moving_time]]&lt;&gt;"",FLOOR((Table2[[#This Row],[moving_time]]-(60*60*Table2[[#This Row],[Appoggio_ore]]))/60,1),"")</f>
        <v/>
      </c>
      <c r="J511" s="5" t="str">
        <f>IF(Table2[[#This Row],[moving_time]]&lt;&gt;"",FLOOR(Table2[[#This Row],[moving_time]]/(60*60),1),"")</f>
        <v/>
      </c>
      <c r="K5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1" t="str">
        <f>IF(AND(Table2[[#This Row],[Appoggio]]&lt;&gt;"",C521&lt;&gt;""),_xlfn.CONCAT("date",C521,"moving_time",C512,"distance",Table2[[#This Row],[Appoggio]],"elevation",C514,"type",C515),"")</f>
        <v/>
      </c>
      <c r="M511" t="str">
        <f>IF(Table2[[#This Row],[date_to_pivot]]&lt;&gt;"",C515,"")</f>
        <v/>
      </c>
      <c r="N511" t="str">
        <f>IF(Table2[[#This Row],[date_to_pivot]]&lt;&gt;"",Table2[[#This Row],[Appoggio]],"")</f>
        <v/>
      </c>
      <c r="O511" t="str">
        <f>IF(Table2[[#This Row],[date_to_pivot]]&lt;&gt;"",C514,"")</f>
        <v/>
      </c>
      <c r="P511" t="str">
        <f>IF(Table2[[#This Row],[date_to_pivot]]&lt;&gt;"",C512,"")</f>
        <v/>
      </c>
    </row>
    <row r="512" spans="2:16" x14ac:dyDescent="0.2">
      <c r="B512" t="s">
        <v>13</v>
      </c>
      <c r="C512" t="str" cm="1">
        <f t="array" ref="C5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12" t="str">
        <f>IF(ISNUMBER(SEARCH("start_date_local",Table2[[#This Row],[JSON]])),MID(Table2[[#This Row],[JSON]],SEARCH("start_date_local",Table2[[#This Row],[JSON]])+LEN("start_date_local")+4,10), "")</f>
        <v/>
      </c>
      <c r="E5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2" s="5" t="str">
        <f>IF(Table2[[#This Row],[moving_time]]&lt;&gt;"",FLOOR((Table2[[#This Row],[moving_time]]-(60*60*Table2[[#This Row],[Appoggio_ore]]))-(60*Table2[[#This Row],[Appoggio_ minuti]]),1),"")</f>
        <v/>
      </c>
      <c r="I512" s="5" t="str">
        <f>IF(Table2[[#This Row],[moving_time]]&lt;&gt;"",FLOOR((Table2[[#This Row],[moving_time]]-(60*60*Table2[[#This Row],[Appoggio_ore]]))/60,1),"")</f>
        <v/>
      </c>
      <c r="J512" s="5" t="str">
        <f>IF(Table2[[#This Row],[moving_time]]&lt;&gt;"",FLOOR(Table2[[#This Row],[moving_time]]/(60*60),1),"")</f>
        <v/>
      </c>
      <c r="K5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2" t="str">
        <f>IF(AND(Table2[[#This Row],[Appoggio]]&lt;&gt;"",C522&lt;&gt;""),_xlfn.CONCAT("date",C522,"moving_time",C513,"distance",Table2[[#This Row],[Appoggio]],"elevation",C515,"type",C516),"")</f>
        <v/>
      </c>
      <c r="M512" t="str">
        <f>IF(Table2[[#This Row],[date_to_pivot]]&lt;&gt;"",C516,"")</f>
        <v/>
      </c>
      <c r="N512" t="str">
        <f>IF(Table2[[#This Row],[date_to_pivot]]&lt;&gt;"",Table2[[#This Row],[Appoggio]],"")</f>
        <v/>
      </c>
      <c r="O512" t="str">
        <f>IF(Table2[[#This Row],[date_to_pivot]]&lt;&gt;"",C515,"")</f>
        <v/>
      </c>
      <c r="P512" t="str">
        <f>IF(Table2[[#This Row],[date_to_pivot]]&lt;&gt;"",C513,"")</f>
        <v/>
      </c>
    </row>
    <row r="513" spans="2:16" x14ac:dyDescent="0.2">
      <c r="B513" t="s">
        <v>252</v>
      </c>
      <c r="C513" t="str" cm="1">
        <f t="array" ref="C5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13" t="str">
        <f>IF(ISNUMBER(SEARCH("start_date_local",Table2[[#This Row],[JSON]])),MID(Table2[[#This Row],[JSON]],SEARCH("start_date_local",Table2[[#This Row],[JSON]])+LEN("start_date_local")+4,10), "")</f>
        <v/>
      </c>
      <c r="E5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3" s="5" t="str">
        <f>IF(Table2[[#This Row],[moving_time]]&lt;&gt;"",FLOOR((Table2[[#This Row],[moving_time]]-(60*60*Table2[[#This Row],[Appoggio_ore]]))-(60*Table2[[#This Row],[Appoggio_ minuti]]),1),"")</f>
        <v/>
      </c>
      <c r="I513" s="5" t="str">
        <f>IF(Table2[[#This Row],[moving_time]]&lt;&gt;"",FLOOR((Table2[[#This Row],[moving_time]]-(60*60*Table2[[#This Row],[Appoggio_ore]]))/60,1),"")</f>
        <v/>
      </c>
      <c r="J513" s="5" t="str">
        <f>IF(Table2[[#This Row],[moving_time]]&lt;&gt;"",FLOOR(Table2[[#This Row],[moving_time]]/(60*60),1),"")</f>
        <v/>
      </c>
      <c r="K5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3" t="str">
        <f>IF(AND(Table2[[#This Row],[Appoggio]]&lt;&gt;"",C523&lt;&gt;""),_xlfn.CONCAT("date",C523,"moving_time",C514,"distance",Table2[[#This Row],[Appoggio]],"elevation",C516,"type",C517),"")</f>
        <v/>
      </c>
      <c r="M513" t="str">
        <f>IF(Table2[[#This Row],[date_to_pivot]]&lt;&gt;"",C517,"")</f>
        <v/>
      </c>
      <c r="N513" t="str">
        <f>IF(Table2[[#This Row],[date_to_pivot]]&lt;&gt;"",Table2[[#This Row],[Appoggio]],"")</f>
        <v/>
      </c>
      <c r="O513" t="str">
        <f>IF(Table2[[#This Row],[date_to_pivot]]&lt;&gt;"",C516,"")</f>
        <v/>
      </c>
      <c r="P513" t="str">
        <f>IF(Table2[[#This Row],[date_to_pivot]]&lt;&gt;"",C514,"")</f>
        <v/>
      </c>
    </row>
    <row r="514" spans="2:16" x14ac:dyDescent="0.2">
      <c r="B514" t="s">
        <v>253</v>
      </c>
      <c r="C514" t="str" cm="1">
        <f t="array" ref="C5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14" t="str">
        <f>IF(ISNUMBER(SEARCH("start_date_local",Table2[[#This Row],[JSON]])),MID(Table2[[#This Row],[JSON]],SEARCH("start_date_local",Table2[[#This Row],[JSON]])+LEN("start_date_local")+4,10), "")</f>
        <v/>
      </c>
      <c r="E5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4" s="5" t="str">
        <f>IF(Table2[[#This Row],[moving_time]]&lt;&gt;"",FLOOR((Table2[[#This Row],[moving_time]]-(60*60*Table2[[#This Row],[Appoggio_ore]]))-(60*Table2[[#This Row],[Appoggio_ minuti]]),1),"")</f>
        <v/>
      </c>
      <c r="I514" s="5" t="str">
        <f>IF(Table2[[#This Row],[moving_time]]&lt;&gt;"",FLOOR((Table2[[#This Row],[moving_time]]-(60*60*Table2[[#This Row],[Appoggio_ore]]))/60,1),"")</f>
        <v/>
      </c>
      <c r="J514" s="5" t="str">
        <f>IF(Table2[[#This Row],[moving_time]]&lt;&gt;"",FLOOR(Table2[[#This Row],[moving_time]]/(60*60),1),"")</f>
        <v/>
      </c>
      <c r="K5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4" t="str">
        <f>IF(AND(Table2[[#This Row],[Appoggio]]&lt;&gt;"",C524&lt;&gt;""),_xlfn.CONCAT("date",C524,"moving_time",C515,"distance",Table2[[#This Row],[Appoggio]],"elevation",C517,"type",C518),"")</f>
        <v/>
      </c>
      <c r="M514" t="str">
        <f>IF(Table2[[#This Row],[date_to_pivot]]&lt;&gt;"",C518,"")</f>
        <v/>
      </c>
      <c r="N514" t="str">
        <f>IF(Table2[[#This Row],[date_to_pivot]]&lt;&gt;"",Table2[[#This Row],[Appoggio]],"")</f>
        <v/>
      </c>
      <c r="O514" t="str">
        <f>IF(Table2[[#This Row],[date_to_pivot]]&lt;&gt;"",C517,"")</f>
        <v/>
      </c>
      <c r="P514" t="str">
        <f>IF(Table2[[#This Row],[date_to_pivot]]&lt;&gt;"",C515,"")</f>
        <v/>
      </c>
    </row>
    <row r="515" spans="2:16" x14ac:dyDescent="0.2">
      <c r="B515" t="s">
        <v>254</v>
      </c>
      <c r="C515" t="str" cm="1">
        <f t="array" ref="C5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15" t="str">
        <f>IF(ISNUMBER(SEARCH("start_date_local",Table2[[#This Row],[JSON]])),MID(Table2[[#This Row],[JSON]],SEARCH("start_date_local",Table2[[#This Row],[JSON]])+LEN("start_date_local")+4,10), "")</f>
        <v/>
      </c>
      <c r="E5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5" s="5" t="str">
        <f>IF(Table2[[#This Row],[moving_time]]&lt;&gt;"",FLOOR((Table2[[#This Row],[moving_time]]-(60*60*Table2[[#This Row],[Appoggio_ore]]))-(60*Table2[[#This Row],[Appoggio_ minuti]]),1),"")</f>
        <v/>
      </c>
      <c r="I515" s="5" t="str">
        <f>IF(Table2[[#This Row],[moving_time]]&lt;&gt;"",FLOOR((Table2[[#This Row],[moving_time]]-(60*60*Table2[[#This Row],[Appoggio_ore]]))/60,1),"")</f>
        <v/>
      </c>
      <c r="J515" s="5" t="str">
        <f>IF(Table2[[#This Row],[moving_time]]&lt;&gt;"",FLOOR(Table2[[#This Row],[moving_time]]/(60*60),1),"")</f>
        <v/>
      </c>
      <c r="K5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5" t="str">
        <f>IF(AND(Table2[[#This Row],[Appoggio]]&lt;&gt;"",C525&lt;&gt;""),_xlfn.CONCAT("date",C525,"moving_time",C516,"distance",Table2[[#This Row],[Appoggio]],"elevation",C518,"type",C519),"")</f>
        <v/>
      </c>
      <c r="M515" t="str">
        <f>IF(Table2[[#This Row],[date_to_pivot]]&lt;&gt;"",C519,"")</f>
        <v/>
      </c>
      <c r="N515" t="str">
        <f>IF(Table2[[#This Row],[date_to_pivot]]&lt;&gt;"",Table2[[#This Row],[Appoggio]],"")</f>
        <v/>
      </c>
      <c r="O515" t="str">
        <f>IF(Table2[[#This Row],[date_to_pivot]]&lt;&gt;"",C518,"")</f>
        <v/>
      </c>
      <c r="P515" t="str">
        <f>IF(Table2[[#This Row],[date_to_pivot]]&lt;&gt;"",C516,"")</f>
        <v/>
      </c>
    </row>
    <row r="516" spans="2:16" x14ac:dyDescent="0.2">
      <c r="B516" t="s">
        <v>255</v>
      </c>
      <c r="C516" t="str" cm="1">
        <f t="array" ref="C5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16" t="str">
        <f>IF(ISNUMBER(SEARCH("start_date_local",Table2[[#This Row],[JSON]])),MID(Table2[[#This Row],[JSON]],SEARCH("start_date_local",Table2[[#This Row],[JSON]])+LEN("start_date_local")+4,10), "")</f>
        <v/>
      </c>
      <c r="E5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6" s="5" t="str">
        <f>IF(Table2[[#This Row],[moving_time]]&lt;&gt;"",FLOOR((Table2[[#This Row],[moving_time]]-(60*60*Table2[[#This Row],[Appoggio_ore]]))-(60*Table2[[#This Row],[Appoggio_ minuti]]),1),"")</f>
        <v/>
      </c>
      <c r="I516" s="5" t="str">
        <f>IF(Table2[[#This Row],[moving_time]]&lt;&gt;"",FLOOR((Table2[[#This Row],[moving_time]]-(60*60*Table2[[#This Row],[Appoggio_ore]]))/60,1),"")</f>
        <v/>
      </c>
      <c r="J516" s="5" t="str">
        <f>IF(Table2[[#This Row],[moving_time]]&lt;&gt;"",FLOOR(Table2[[#This Row],[moving_time]]/(60*60),1),"")</f>
        <v/>
      </c>
      <c r="K5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6" t="str">
        <f>IF(AND(Table2[[#This Row],[Appoggio]]&lt;&gt;"",C526&lt;&gt;""),_xlfn.CONCAT("date",C526,"moving_time",C517,"distance",Table2[[#This Row],[Appoggio]],"elevation",C519,"type",C520),"")</f>
        <v/>
      </c>
      <c r="M516" t="str">
        <f>IF(Table2[[#This Row],[date_to_pivot]]&lt;&gt;"",C520,"")</f>
        <v/>
      </c>
      <c r="N516" t="str">
        <f>IF(Table2[[#This Row],[date_to_pivot]]&lt;&gt;"",Table2[[#This Row],[Appoggio]],"")</f>
        <v/>
      </c>
      <c r="O516" t="str">
        <f>IF(Table2[[#This Row],[date_to_pivot]]&lt;&gt;"",C519,"")</f>
        <v/>
      </c>
      <c r="P516" t="str">
        <f>IF(Table2[[#This Row],[date_to_pivot]]&lt;&gt;"",C517,"")</f>
        <v/>
      </c>
    </row>
    <row r="517" spans="2:16" x14ac:dyDescent="0.2">
      <c r="B517" t="s">
        <v>256</v>
      </c>
      <c r="C517" t="str" cm="1">
        <f t="array" ref="C5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2020-06-10</v>
      </c>
      <c r="D517" t="str">
        <f>IF(ISNUMBER(SEARCH("start_date_local",Table2[[#This Row],[JSON]])),MID(Table2[[#This Row],[JSON]],SEARCH("start_date_local",Table2[[#This Row],[JSON]])+LEN("start_date_local")+4,10), "")</f>
        <v>2020-06-10</v>
      </c>
      <c r="E5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7" s="5" t="str">
        <f>IF(Table2[[#This Row],[moving_time]]&lt;&gt;"",FLOOR((Table2[[#This Row],[moving_time]]-(60*60*Table2[[#This Row],[Appoggio_ore]]))-(60*Table2[[#This Row],[Appoggio_ minuti]]),1),"")</f>
        <v/>
      </c>
      <c r="I517" s="5" t="str">
        <f>IF(Table2[[#This Row],[moving_time]]&lt;&gt;"",FLOOR((Table2[[#This Row],[moving_time]]-(60*60*Table2[[#This Row],[Appoggio_ore]]))/60,1),"")</f>
        <v/>
      </c>
      <c r="J517" s="5" t="str">
        <f>IF(Table2[[#This Row],[moving_time]]&lt;&gt;"",FLOOR(Table2[[#This Row],[moving_time]]/(60*60),1),"")</f>
        <v/>
      </c>
      <c r="K5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7" t="str">
        <f>IF(AND(Table2[[#This Row],[Appoggio]]&lt;&gt;"",C527&lt;&gt;""),_xlfn.CONCAT("date",C527,"moving_time",C518,"distance",Table2[[#This Row],[Appoggio]],"elevation",C520,"type",C521),"")</f>
        <v/>
      </c>
      <c r="M517" t="str">
        <f>IF(Table2[[#This Row],[date_to_pivot]]&lt;&gt;"",C521,"")</f>
        <v/>
      </c>
      <c r="N517" t="str">
        <f>IF(Table2[[#This Row],[date_to_pivot]]&lt;&gt;"",Table2[[#This Row],[Appoggio]],"")</f>
        <v/>
      </c>
      <c r="O517" t="str">
        <f>IF(Table2[[#This Row],[date_to_pivot]]&lt;&gt;"",C520,"")</f>
        <v/>
      </c>
      <c r="P517" t="str">
        <f>IF(Table2[[#This Row],[date_to_pivot]]&lt;&gt;"",C518,"")</f>
        <v/>
      </c>
    </row>
    <row r="518" spans="2:16" x14ac:dyDescent="0.2">
      <c r="B518" t="s">
        <v>19</v>
      </c>
      <c r="C518" t="str" cm="1">
        <f t="array" ref="C5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18" t="str">
        <f>IF(ISNUMBER(SEARCH("start_date_local",Table2[[#This Row],[JSON]])),MID(Table2[[#This Row],[JSON]],SEARCH("start_date_local",Table2[[#This Row],[JSON]])+LEN("start_date_local")+4,10), "")</f>
        <v/>
      </c>
      <c r="E5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8" s="5" t="str">
        <f>IF(Table2[[#This Row],[moving_time]]&lt;&gt;"",FLOOR((Table2[[#This Row],[moving_time]]-(60*60*Table2[[#This Row],[Appoggio_ore]]))-(60*Table2[[#This Row],[Appoggio_ minuti]]),1),"")</f>
        <v/>
      </c>
      <c r="I518" s="5" t="str">
        <f>IF(Table2[[#This Row],[moving_time]]&lt;&gt;"",FLOOR((Table2[[#This Row],[moving_time]]-(60*60*Table2[[#This Row],[Appoggio_ore]]))/60,1),"")</f>
        <v/>
      </c>
      <c r="J518" s="5" t="str">
        <f>IF(Table2[[#This Row],[moving_time]]&lt;&gt;"",FLOOR(Table2[[#This Row],[moving_time]]/(60*60),1),"")</f>
        <v/>
      </c>
      <c r="K5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8" t="str">
        <f>IF(AND(Table2[[#This Row],[Appoggio]]&lt;&gt;"",C528&lt;&gt;""),_xlfn.CONCAT("date",C528,"moving_time",C519,"distance",Table2[[#This Row],[Appoggio]],"elevation",C521,"type",C522),"")</f>
        <v/>
      </c>
      <c r="M518" t="str">
        <f>IF(Table2[[#This Row],[date_to_pivot]]&lt;&gt;"",C522,"")</f>
        <v/>
      </c>
      <c r="N518" t="str">
        <f>IF(Table2[[#This Row],[date_to_pivot]]&lt;&gt;"",Table2[[#This Row],[Appoggio]],"")</f>
        <v/>
      </c>
      <c r="O518" t="str">
        <f>IF(Table2[[#This Row],[date_to_pivot]]&lt;&gt;"",C521,"")</f>
        <v/>
      </c>
      <c r="P518" t="str">
        <f>IF(Table2[[#This Row],[date_to_pivot]]&lt;&gt;"",C519,"")</f>
        <v/>
      </c>
    </row>
    <row r="519" spans="2:16" x14ac:dyDescent="0.2">
      <c r="B519" t="s">
        <v>20</v>
      </c>
      <c r="C519" t="str" cm="1">
        <f t="array" ref="C5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19" t="str">
        <f>IF(ISNUMBER(SEARCH("start_date_local",Table2[[#This Row],[JSON]])),MID(Table2[[#This Row],[JSON]],SEARCH("start_date_local",Table2[[#This Row],[JSON]])+LEN("start_date_local")+4,10), "")</f>
        <v/>
      </c>
      <c r="E5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19" s="5" t="str">
        <f>IF(Table2[[#This Row],[moving_time]]&lt;&gt;"",FLOOR((Table2[[#This Row],[moving_time]]-(60*60*Table2[[#This Row],[Appoggio_ore]]))-(60*Table2[[#This Row],[Appoggio_ minuti]]),1),"")</f>
        <v/>
      </c>
      <c r="I519" s="5" t="str">
        <f>IF(Table2[[#This Row],[moving_time]]&lt;&gt;"",FLOOR((Table2[[#This Row],[moving_time]]-(60*60*Table2[[#This Row],[Appoggio_ore]]))/60,1),"")</f>
        <v/>
      </c>
      <c r="J519" s="5" t="str">
        <f>IF(Table2[[#This Row],[moving_time]]&lt;&gt;"",FLOOR(Table2[[#This Row],[moving_time]]/(60*60),1),"")</f>
        <v/>
      </c>
      <c r="K5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19" t="str">
        <f>IF(AND(Table2[[#This Row],[Appoggio]]&lt;&gt;"",C529&lt;&gt;""),_xlfn.CONCAT("date",C529,"moving_time",C520,"distance",Table2[[#This Row],[Appoggio]],"elevation",C522,"type",C523),"")</f>
        <v/>
      </c>
      <c r="M519" t="str">
        <f>IF(Table2[[#This Row],[date_to_pivot]]&lt;&gt;"",C523,"")</f>
        <v/>
      </c>
      <c r="N519" t="str">
        <f>IF(Table2[[#This Row],[date_to_pivot]]&lt;&gt;"",Table2[[#This Row],[Appoggio]],"")</f>
        <v/>
      </c>
      <c r="O519" t="str">
        <f>IF(Table2[[#This Row],[date_to_pivot]]&lt;&gt;"",C522,"")</f>
        <v/>
      </c>
      <c r="P519" t="str">
        <f>IF(Table2[[#This Row],[date_to_pivot]]&lt;&gt;"",C520,"")</f>
        <v/>
      </c>
    </row>
    <row r="520" spans="2:16" x14ac:dyDescent="0.2">
      <c r="B520" t="s">
        <v>21</v>
      </c>
      <c r="C520" t="str" cm="1">
        <f t="array" ref="C5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20" t="str">
        <f>IF(ISNUMBER(SEARCH("start_date_local",Table2[[#This Row],[JSON]])),MID(Table2[[#This Row],[JSON]],SEARCH("start_date_local",Table2[[#This Row],[JSON]])+LEN("start_date_local")+4,10), "")</f>
        <v/>
      </c>
      <c r="E5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0" s="5" t="str">
        <f>IF(Table2[[#This Row],[moving_time]]&lt;&gt;"",FLOOR((Table2[[#This Row],[moving_time]]-(60*60*Table2[[#This Row],[Appoggio_ore]]))-(60*Table2[[#This Row],[Appoggio_ minuti]]),1),"")</f>
        <v/>
      </c>
      <c r="I520" s="5" t="str">
        <f>IF(Table2[[#This Row],[moving_time]]&lt;&gt;"",FLOOR((Table2[[#This Row],[moving_time]]-(60*60*Table2[[#This Row],[Appoggio_ore]]))/60,1),"")</f>
        <v/>
      </c>
      <c r="J520" s="5" t="str">
        <f>IF(Table2[[#This Row],[moving_time]]&lt;&gt;"",FLOOR(Table2[[#This Row],[moving_time]]/(60*60),1),"")</f>
        <v/>
      </c>
      <c r="K5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0" t="str">
        <f>IF(AND(Table2[[#This Row],[Appoggio]]&lt;&gt;"",C530&lt;&gt;""),_xlfn.CONCAT("date",C530,"moving_time",C521,"distance",Table2[[#This Row],[Appoggio]],"elevation",C523,"type",C524),"")</f>
        <v/>
      </c>
      <c r="M520" t="str">
        <f>IF(Table2[[#This Row],[date_to_pivot]]&lt;&gt;"",C524,"")</f>
        <v/>
      </c>
      <c r="N520" t="str">
        <f>IF(Table2[[#This Row],[date_to_pivot]]&lt;&gt;"",Table2[[#This Row],[Appoggio]],"")</f>
        <v/>
      </c>
      <c r="O520" t="str">
        <f>IF(Table2[[#This Row],[date_to_pivot]]&lt;&gt;"",C523,"")</f>
        <v/>
      </c>
      <c r="P520" t="str">
        <f>IF(Table2[[#This Row],[date_to_pivot]]&lt;&gt;"",C521,"")</f>
        <v/>
      </c>
    </row>
    <row r="521" spans="2:16" x14ac:dyDescent="0.2">
      <c r="B521" s="1">
        <v>45540938</v>
      </c>
      <c r="C521" s="1" t="str" cm="1">
        <f t="array" ref="C5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21" t="str">
        <f>IF(ISNUMBER(SEARCH("start_date_local",Table2[[#This Row],[JSON]])),MID(Table2[[#This Row],[JSON]],SEARCH("start_date_local",Table2[[#This Row],[JSON]])+LEN("start_date_local")+4,10), "")</f>
        <v/>
      </c>
      <c r="E5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1" s="5" t="str">
        <f>IF(Table2[[#This Row],[moving_time]]&lt;&gt;"",FLOOR((Table2[[#This Row],[moving_time]]-(60*60*Table2[[#This Row],[Appoggio_ore]]))-(60*Table2[[#This Row],[Appoggio_ minuti]]),1),"")</f>
        <v/>
      </c>
      <c r="I521" s="5" t="str">
        <f>IF(Table2[[#This Row],[moving_time]]&lt;&gt;"",FLOOR((Table2[[#This Row],[moving_time]]-(60*60*Table2[[#This Row],[Appoggio_ore]]))/60,1),"")</f>
        <v/>
      </c>
      <c r="J521" s="5" t="str">
        <f>IF(Table2[[#This Row],[moving_time]]&lt;&gt;"",FLOOR(Table2[[#This Row],[moving_time]]/(60*60),1),"")</f>
        <v/>
      </c>
      <c r="K5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1" t="str">
        <f>IF(AND(Table2[[#This Row],[Appoggio]]&lt;&gt;"",C531&lt;&gt;""),_xlfn.CONCAT("date",C531,"moving_time",C522,"distance",Table2[[#This Row],[Appoggio]],"elevation",C524,"type",C525),"")</f>
        <v/>
      </c>
      <c r="M521" t="str">
        <f>IF(Table2[[#This Row],[date_to_pivot]]&lt;&gt;"",C525,"")</f>
        <v/>
      </c>
      <c r="N521" t="str">
        <f>IF(Table2[[#This Row],[date_to_pivot]]&lt;&gt;"",Table2[[#This Row],[Appoggio]],"")</f>
        <v/>
      </c>
      <c r="O521" t="str">
        <f>IF(Table2[[#This Row],[date_to_pivot]]&lt;&gt;"",C524,"")</f>
        <v/>
      </c>
      <c r="P521" t="str">
        <f>IF(Table2[[#This Row],[date_to_pivot]]&lt;&gt;"",C522,"")</f>
        <v/>
      </c>
    </row>
    <row r="522" spans="2:16" x14ac:dyDescent="0.2">
      <c r="B522" s="2">
        <v>10882057</v>
      </c>
      <c r="C522" s="2" t="str" cm="1">
        <f t="array" ref="C5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22" t="str">
        <f>IF(ISNUMBER(SEARCH("start_date_local",Table2[[#This Row],[JSON]])),MID(Table2[[#This Row],[JSON]],SEARCH("start_date_local",Table2[[#This Row],[JSON]])+LEN("start_date_local")+4,10), "")</f>
        <v/>
      </c>
      <c r="E5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2" s="5" t="str">
        <f>IF(Table2[[#This Row],[moving_time]]&lt;&gt;"",FLOOR((Table2[[#This Row],[moving_time]]-(60*60*Table2[[#This Row],[Appoggio_ore]]))-(60*Table2[[#This Row],[Appoggio_ minuti]]),1),"")</f>
        <v/>
      </c>
      <c r="I522" s="5" t="str">
        <f>IF(Table2[[#This Row],[moving_time]]&lt;&gt;"",FLOOR((Table2[[#This Row],[moving_time]]-(60*60*Table2[[#This Row],[Appoggio_ore]]))/60,1),"")</f>
        <v/>
      </c>
      <c r="J522" s="5" t="str">
        <f>IF(Table2[[#This Row],[moving_time]]&lt;&gt;"",FLOOR(Table2[[#This Row],[moving_time]]/(60*60),1),"")</f>
        <v/>
      </c>
      <c r="K5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2" t="str">
        <f>IF(AND(Table2[[#This Row],[Appoggio]]&lt;&gt;"",C532&lt;&gt;""),_xlfn.CONCAT("date",C532,"moving_time",C523,"distance",Table2[[#This Row],[Appoggio]],"elevation",C525,"type",C526),"")</f>
        <v/>
      </c>
      <c r="M522" t="str">
        <f>IF(Table2[[#This Row],[date_to_pivot]]&lt;&gt;"",C526,"")</f>
        <v/>
      </c>
      <c r="N522" t="str">
        <f>IF(Table2[[#This Row],[date_to_pivot]]&lt;&gt;"",Table2[[#This Row],[Appoggio]],"")</f>
        <v/>
      </c>
      <c r="O522" t="str">
        <f>IF(Table2[[#This Row],[date_to_pivot]]&lt;&gt;"",C525,"")</f>
        <v/>
      </c>
      <c r="P522" t="str">
        <f>IF(Table2[[#This Row],[date_to_pivot]]&lt;&gt;"",C523,"")</f>
        <v/>
      </c>
    </row>
    <row r="523" spans="2:16" x14ac:dyDescent="0.2">
      <c r="B523" t="s">
        <v>22</v>
      </c>
      <c r="C523" t="str" cm="1">
        <f t="array" ref="C5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23" t="str">
        <f>IF(ISNUMBER(SEARCH("start_date_local",Table2[[#This Row],[JSON]])),MID(Table2[[#This Row],[JSON]],SEARCH("start_date_local",Table2[[#This Row],[JSON]])+LEN("start_date_local")+4,10), "")</f>
        <v/>
      </c>
      <c r="E5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3" s="5" t="str">
        <f>IF(Table2[[#This Row],[moving_time]]&lt;&gt;"",FLOOR((Table2[[#This Row],[moving_time]]-(60*60*Table2[[#This Row],[Appoggio_ore]]))-(60*Table2[[#This Row],[Appoggio_ minuti]]),1),"")</f>
        <v/>
      </c>
      <c r="I523" s="5" t="str">
        <f>IF(Table2[[#This Row],[moving_time]]&lt;&gt;"",FLOOR((Table2[[#This Row],[moving_time]]-(60*60*Table2[[#This Row],[Appoggio_ore]]))/60,1),"")</f>
        <v/>
      </c>
      <c r="J523" s="5" t="str">
        <f>IF(Table2[[#This Row],[moving_time]]&lt;&gt;"",FLOOR(Table2[[#This Row],[moving_time]]/(60*60),1),"")</f>
        <v/>
      </c>
      <c r="K5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3" t="str">
        <f>IF(AND(Table2[[#This Row],[Appoggio]]&lt;&gt;"",C533&lt;&gt;""),_xlfn.CONCAT("date",C533,"moving_time",C524,"distance",Table2[[#This Row],[Appoggio]],"elevation",C526,"type",C527),"")</f>
        <v/>
      </c>
      <c r="M523" t="str">
        <f>IF(Table2[[#This Row],[date_to_pivot]]&lt;&gt;"",C527,"")</f>
        <v/>
      </c>
      <c r="N523" t="str">
        <f>IF(Table2[[#This Row],[date_to_pivot]]&lt;&gt;"",Table2[[#This Row],[Appoggio]],"")</f>
        <v/>
      </c>
      <c r="O523" t="str">
        <f>IF(Table2[[#This Row],[date_to_pivot]]&lt;&gt;"",C526,"")</f>
        <v/>
      </c>
      <c r="P523" t="str">
        <f>IF(Table2[[#This Row],[date_to_pivot]]&lt;&gt;"",C524,"")</f>
        <v/>
      </c>
    </row>
    <row r="524" spans="2:16" x14ac:dyDescent="0.2">
      <c r="B524" t="s">
        <v>23</v>
      </c>
      <c r="C524" t="str" cm="1">
        <f t="array" ref="C5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24" t="str">
        <f>IF(ISNUMBER(SEARCH("start_date_local",Table2[[#This Row],[JSON]])),MID(Table2[[#This Row],[JSON]],SEARCH("start_date_local",Table2[[#This Row],[JSON]])+LEN("start_date_local")+4,10), "")</f>
        <v/>
      </c>
      <c r="E5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4" s="5" t="str">
        <f>IF(Table2[[#This Row],[moving_time]]&lt;&gt;"",FLOOR((Table2[[#This Row],[moving_time]]-(60*60*Table2[[#This Row],[Appoggio_ore]]))-(60*Table2[[#This Row],[Appoggio_ minuti]]),1),"")</f>
        <v/>
      </c>
      <c r="I524" s="5" t="str">
        <f>IF(Table2[[#This Row],[moving_time]]&lt;&gt;"",FLOOR((Table2[[#This Row],[moving_time]]-(60*60*Table2[[#This Row],[Appoggio_ore]]))/60,1),"")</f>
        <v/>
      </c>
      <c r="J524" s="5" t="str">
        <f>IF(Table2[[#This Row],[moving_time]]&lt;&gt;"",FLOOR(Table2[[#This Row],[moving_time]]/(60*60),1),"")</f>
        <v/>
      </c>
      <c r="K5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4" t="str">
        <f>IF(AND(Table2[[#This Row],[Appoggio]]&lt;&gt;"",C534&lt;&gt;""),_xlfn.CONCAT("date",C534,"moving_time",C525,"distance",Table2[[#This Row],[Appoggio]],"elevation",C527,"type",C528),"")</f>
        <v/>
      </c>
      <c r="M524" t="str">
        <f>IF(Table2[[#This Row],[date_to_pivot]]&lt;&gt;"",C528,"")</f>
        <v/>
      </c>
      <c r="N524" t="str">
        <f>IF(Table2[[#This Row],[date_to_pivot]]&lt;&gt;"",Table2[[#This Row],[Appoggio]],"")</f>
        <v/>
      </c>
      <c r="O524" t="str">
        <f>IF(Table2[[#This Row],[date_to_pivot]]&lt;&gt;"",C527,"")</f>
        <v/>
      </c>
      <c r="P524" t="str">
        <f>IF(Table2[[#This Row],[date_to_pivot]]&lt;&gt;"",C525,"")</f>
        <v/>
      </c>
    </row>
    <row r="525" spans="2:16" x14ac:dyDescent="0.2">
      <c r="B525" s="1">
        <v>45541485</v>
      </c>
      <c r="C525" s="1" t="str" cm="1">
        <f t="array" ref="C5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25" t="str">
        <f>IF(ISNUMBER(SEARCH("start_date_local",Table2[[#This Row],[JSON]])),MID(Table2[[#This Row],[JSON]],SEARCH("start_date_local",Table2[[#This Row],[JSON]])+LEN("start_date_local")+4,10), "")</f>
        <v/>
      </c>
      <c r="E5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5" s="5" t="str">
        <f>IF(Table2[[#This Row],[moving_time]]&lt;&gt;"",FLOOR((Table2[[#This Row],[moving_time]]-(60*60*Table2[[#This Row],[Appoggio_ore]]))-(60*Table2[[#This Row],[Appoggio_ minuti]]),1),"")</f>
        <v/>
      </c>
      <c r="I525" s="5" t="str">
        <f>IF(Table2[[#This Row],[moving_time]]&lt;&gt;"",FLOOR((Table2[[#This Row],[moving_time]]-(60*60*Table2[[#This Row],[Appoggio_ore]]))/60,1),"")</f>
        <v/>
      </c>
      <c r="J525" s="5" t="str">
        <f>IF(Table2[[#This Row],[moving_time]]&lt;&gt;"",FLOOR(Table2[[#This Row],[moving_time]]/(60*60),1),"")</f>
        <v/>
      </c>
      <c r="K5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5" t="str">
        <f>IF(AND(Table2[[#This Row],[Appoggio]]&lt;&gt;"",C535&lt;&gt;""),_xlfn.CONCAT("date",C535,"moving_time",C526,"distance",Table2[[#This Row],[Appoggio]],"elevation",C528,"type",C529),"")</f>
        <v/>
      </c>
      <c r="M525" t="str">
        <f>IF(Table2[[#This Row],[date_to_pivot]]&lt;&gt;"",C529,"")</f>
        <v/>
      </c>
      <c r="N525" t="str">
        <f>IF(Table2[[#This Row],[date_to_pivot]]&lt;&gt;"",Table2[[#This Row],[Appoggio]],"")</f>
        <v/>
      </c>
      <c r="O525" t="str">
        <f>IF(Table2[[#This Row],[date_to_pivot]]&lt;&gt;"",C528,"")</f>
        <v/>
      </c>
      <c r="P525" t="str">
        <f>IF(Table2[[#This Row],[date_to_pivot]]&lt;&gt;"",C526,"")</f>
        <v/>
      </c>
    </row>
    <row r="526" spans="2:16" x14ac:dyDescent="0.2">
      <c r="B526" s="2">
        <v>10881703</v>
      </c>
      <c r="C526" s="2" t="str" cm="1">
        <f t="array" ref="C5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26" t="str">
        <f>IF(ISNUMBER(SEARCH("start_date_local",Table2[[#This Row],[JSON]])),MID(Table2[[#This Row],[JSON]],SEARCH("start_date_local",Table2[[#This Row],[JSON]])+LEN("start_date_local")+4,10), "")</f>
        <v/>
      </c>
      <c r="E5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6" s="5" t="str">
        <f>IF(Table2[[#This Row],[moving_time]]&lt;&gt;"",FLOOR((Table2[[#This Row],[moving_time]]-(60*60*Table2[[#This Row],[Appoggio_ore]]))-(60*Table2[[#This Row],[Appoggio_ minuti]]),1),"")</f>
        <v/>
      </c>
      <c r="I526" s="5" t="str">
        <f>IF(Table2[[#This Row],[moving_time]]&lt;&gt;"",FLOOR((Table2[[#This Row],[moving_time]]-(60*60*Table2[[#This Row],[Appoggio_ore]]))/60,1),"")</f>
        <v/>
      </c>
      <c r="J526" s="5" t="str">
        <f>IF(Table2[[#This Row],[moving_time]]&lt;&gt;"",FLOOR(Table2[[#This Row],[moving_time]]/(60*60),1),"")</f>
        <v/>
      </c>
      <c r="K5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6" t="str">
        <f>IF(AND(Table2[[#This Row],[Appoggio]]&lt;&gt;"",C536&lt;&gt;""),_xlfn.CONCAT("date",C536,"moving_time",C527,"distance",Table2[[#This Row],[Appoggio]],"elevation",C529,"type",C530),"")</f>
        <v/>
      </c>
      <c r="M526" t="str">
        <f>IF(Table2[[#This Row],[date_to_pivot]]&lt;&gt;"",C530,"")</f>
        <v/>
      </c>
      <c r="N526" t="str">
        <f>IF(Table2[[#This Row],[date_to_pivot]]&lt;&gt;"",Table2[[#This Row],[Appoggio]],"")</f>
        <v/>
      </c>
      <c r="O526" t="str">
        <f>IF(Table2[[#This Row],[date_to_pivot]]&lt;&gt;"",C529,"")</f>
        <v/>
      </c>
      <c r="P526" t="str">
        <f>IF(Table2[[#This Row],[date_to_pivot]]&lt;&gt;"",C527,"")</f>
        <v/>
      </c>
    </row>
    <row r="527" spans="2:16" x14ac:dyDescent="0.2">
      <c r="B527" t="s">
        <v>22</v>
      </c>
      <c r="C527" t="str" cm="1">
        <f t="array" ref="C5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27" t="str">
        <f>IF(ISNUMBER(SEARCH("start_date_local",Table2[[#This Row],[JSON]])),MID(Table2[[#This Row],[JSON]],SEARCH("start_date_local",Table2[[#This Row],[JSON]])+LEN("start_date_local")+4,10), "")</f>
        <v/>
      </c>
      <c r="E5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7" s="5" t="str">
        <f>IF(Table2[[#This Row],[moving_time]]&lt;&gt;"",FLOOR((Table2[[#This Row],[moving_time]]-(60*60*Table2[[#This Row],[Appoggio_ore]]))-(60*Table2[[#This Row],[Appoggio_ minuti]]),1),"")</f>
        <v/>
      </c>
      <c r="I527" s="5" t="str">
        <f>IF(Table2[[#This Row],[moving_time]]&lt;&gt;"",FLOOR((Table2[[#This Row],[moving_time]]-(60*60*Table2[[#This Row],[Appoggio_ore]]))/60,1),"")</f>
        <v/>
      </c>
      <c r="J527" s="5" t="str">
        <f>IF(Table2[[#This Row],[moving_time]]&lt;&gt;"",FLOOR(Table2[[#This Row],[moving_time]]/(60*60),1),"")</f>
        <v/>
      </c>
      <c r="K5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7" t="str">
        <f>IF(AND(Table2[[#This Row],[Appoggio]]&lt;&gt;"",C537&lt;&gt;""),_xlfn.CONCAT("date",C537,"moving_time",C528,"distance",Table2[[#This Row],[Appoggio]],"elevation",C530,"type",C531),"")</f>
        <v/>
      </c>
      <c r="M527" t="str">
        <f>IF(Table2[[#This Row],[date_to_pivot]]&lt;&gt;"",C531,"")</f>
        <v/>
      </c>
      <c r="N527" t="str">
        <f>IF(Table2[[#This Row],[date_to_pivot]]&lt;&gt;"",Table2[[#This Row],[Appoggio]],"")</f>
        <v/>
      </c>
      <c r="O527" t="str">
        <f>IF(Table2[[#This Row],[date_to_pivot]]&lt;&gt;"",C530,"")</f>
        <v/>
      </c>
      <c r="P527" t="str">
        <f>IF(Table2[[#This Row],[date_to_pivot]]&lt;&gt;"",C528,"")</f>
        <v/>
      </c>
    </row>
    <row r="528" spans="2:16" x14ac:dyDescent="0.2">
      <c r="B528" t="s">
        <v>24</v>
      </c>
      <c r="C528" t="str" cm="1">
        <f t="array" ref="C5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28" t="str">
        <f>IF(ISNUMBER(SEARCH("start_date_local",Table2[[#This Row],[JSON]])),MID(Table2[[#This Row],[JSON]],SEARCH("start_date_local",Table2[[#This Row],[JSON]])+LEN("start_date_local")+4,10), "")</f>
        <v/>
      </c>
      <c r="E5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8" s="5" t="str">
        <f>IF(Table2[[#This Row],[moving_time]]&lt;&gt;"",FLOOR((Table2[[#This Row],[moving_time]]-(60*60*Table2[[#This Row],[Appoggio_ore]]))-(60*Table2[[#This Row],[Appoggio_ minuti]]),1),"")</f>
        <v/>
      </c>
      <c r="I528" s="5" t="str">
        <f>IF(Table2[[#This Row],[moving_time]]&lt;&gt;"",FLOOR((Table2[[#This Row],[moving_time]]-(60*60*Table2[[#This Row],[Appoggio_ore]]))/60,1),"")</f>
        <v/>
      </c>
      <c r="J528" s="5" t="str">
        <f>IF(Table2[[#This Row],[moving_time]]&lt;&gt;"",FLOOR(Table2[[#This Row],[moving_time]]/(60*60),1),"")</f>
        <v/>
      </c>
      <c r="K5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8" t="str">
        <f>IF(AND(Table2[[#This Row],[Appoggio]]&lt;&gt;"",C538&lt;&gt;""),_xlfn.CONCAT("date",C538,"moving_time",C529,"distance",Table2[[#This Row],[Appoggio]],"elevation",C531,"type",C532),"")</f>
        <v/>
      </c>
      <c r="M528" t="str">
        <f>IF(Table2[[#This Row],[date_to_pivot]]&lt;&gt;"",C532,"")</f>
        <v/>
      </c>
      <c r="N528" t="str">
        <f>IF(Table2[[#This Row],[date_to_pivot]]&lt;&gt;"",Table2[[#This Row],[Appoggio]],"")</f>
        <v/>
      </c>
      <c r="O528" t="str">
        <f>IF(Table2[[#This Row],[date_to_pivot]]&lt;&gt;"",C531,"")</f>
        <v/>
      </c>
      <c r="P528" t="str">
        <f>IF(Table2[[#This Row],[date_to_pivot]]&lt;&gt;"",C529,"")</f>
        <v/>
      </c>
    </row>
    <row r="529" spans="2:16" x14ac:dyDescent="0.2">
      <c r="B529" t="s">
        <v>25</v>
      </c>
      <c r="C529" t="str" cm="1">
        <f t="array" ref="C5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29" t="str">
        <f>IF(ISNUMBER(SEARCH("start_date_local",Table2[[#This Row],[JSON]])),MID(Table2[[#This Row],[JSON]],SEARCH("start_date_local",Table2[[#This Row],[JSON]])+LEN("start_date_local")+4,10), "")</f>
        <v/>
      </c>
      <c r="E5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29" s="5" t="str">
        <f>IF(Table2[[#This Row],[moving_time]]&lt;&gt;"",FLOOR((Table2[[#This Row],[moving_time]]-(60*60*Table2[[#This Row],[Appoggio_ore]]))-(60*Table2[[#This Row],[Appoggio_ minuti]]),1),"")</f>
        <v/>
      </c>
      <c r="I529" s="5" t="str">
        <f>IF(Table2[[#This Row],[moving_time]]&lt;&gt;"",FLOOR((Table2[[#This Row],[moving_time]]-(60*60*Table2[[#This Row],[Appoggio_ore]]))/60,1),"")</f>
        <v/>
      </c>
      <c r="J529" s="5" t="str">
        <f>IF(Table2[[#This Row],[moving_time]]&lt;&gt;"",FLOOR(Table2[[#This Row],[moving_time]]/(60*60),1),"")</f>
        <v/>
      </c>
      <c r="K5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29" t="str">
        <f>IF(AND(Table2[[#This Row],[Appoggio]]&lt;&gt;"",C539&lt;&gt;""),_xlfn.CONCAT("date",C539,"moving_time",C530,"distance",Table2[[#This Row],[Appoggio]],"elevation",C532,"type",C533),"")</f>
        <v/>
      </c>
      <c r="M529" t="str">
        <f>IF(Table2[[#This Row],[date_to_pivot]]&lt;&gt;"",C533,"")</f>
        <v/>
      </c>
      <c r="N529" t="str">
        <f>IF(Table2[[#This Row],[date_to_pivot]]&lt;&gt;"",Table2[[#This Row],[Appoggio]],"")</f>
        <v/>
      </c>
      <c r="O529" t="str">
        <f>IF(Table2[[#This Row],[date_to_pivot]]&lt;&gt;"",C532,"")</f>
        <v/>
      </c>
      <c r="P529" t="str">
        <f>IF(Table2[[#This Row],[date_to_pivot]]&lt;&gt;"",C530,"")</f>
        <v/>
      </c>
    </row>
    <row r="530" spans="2:16" x14ac:dyDescent="0.2">
      <c r="B530" t="s">
        <v>26</v>
      </c>
      <c r="C530" t="str" cm="1">
        <f t="array" ref="C5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30" t="str">
        <f>IF(ISNUMBER(SEARCH("start_date_local",Table2[[#This Row],[JSON]])),MID(Table2[[#This Row],[JSON]],SEARCH("start_date_local",Table2[[#This Row],[JSON]])+LEN("start_date_local")+4,10), "")</f>
        <v/>
      </c>
      <c r="E5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0" s="5" t="str">
        <f>IF(Table2[[#This Row],[moving_time]]&lt;&gt;"",FLOOR((Table2[[#This Row],[moving_time]]-(60*60*Table2[[#This Row],[Appoggio_ore]]))-(60*Table2[[#This Row],[Appoggio_ minuti]]),1),"")</f>
        <v/>
      </c>
      <c r="I530" s="5" t="str">
        <f>IF(Table2[[#This Row],[moving_time]]&lt;&gt;"",FLOOR((Table2[[#This Row],[moving_time]]-(60*60*Table2[[#This Row],[Appoggio_ore]]))/60,1),"")</f>
        <v/>
      </c>
      <c r="J530" s="5" t="str">
        <f>IF(Table2[[#This Row],[moving_time]]&lt;&gt;"",FLOOR(Table2[[#This Row],[moving_time]]/(60*60),1),"")</f>
        <v/>
      </c>
      <c r="K5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0" t="str">
        <f>IF(AND(Table2[[#This Row],[Appoggio]]&lt;&gt;"",C540&lt;&gt;""),_xlfn.CONCAT("date",C540,"moving_time",C531,"distance",Table2[[#This Row],[Appoggio]],"elevation",C533,"type",C534),"")</f>
        <v/>
      </c>
      <c r="M530" t="str">
        <f>IF(Table2[[#This Row],[date_to_pivot]]&lt;&gt;"",C534,"")</f>
        <v/>
      </c>
      <c r="N530" t="str">
        <f>IF(Table2[[#This Row],[date_to_pivot]]&lt;&gt;"",Table2[[#This Row],[Appoggio]],"")</f>
        <v/>
      </c>
      <c r="O530" t="str">
        <f>IF(Table2[[#This Row],[date_to_pivot]]&lt;&gt;"",C533,"")</f>
        <v/>
      </c>
      <c r="P530" t="str">
        <f>IF(Table2[[#This Row],[date_to_pivot]]&lt;&gt;"",C531,"")</f>
        <v/>
      </c>
    </row>
    <row r="531" spans="2:16" x14ac:dyDescent="0.2">
      <c r="B531" t="s">
        <v>257</v>
      </c>
      <c r="C531" t="str" cm="1">
        <f t="array" ref="C5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31" t="str">
        <f>IF(ISNUMBER(SEARCH("start_date_local",Table2[[#This Row],[JSON]])),MID(Table2[[#This Row],[JSON]],SEARCH("start_date_local",Table2[[#This Row],[JSON]])+LEN("start_date_local")+4,10), "")</f>
        <v/>
      </c>
      <c r="E5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1" s="5" t="str">
        <f>IF(Table2[[#This Row],[moving_time]]&lt;&gt;"",FLOOR((Table2[[#This Row],[moving_time]]-(60*60*Table2[[#This Row],[Appoggio_ore]]))-(60*Table2[[#This Row],[Appoggio_ minuti]]),1),"")</f>
        <v/>
      </c>
      <c r="I531" s="5" t="str">
        <f>IF(Table2[[#This Row],[moving_time]]&lt;&gt;"",FLOOR((Table2[[#This Row],[moving_time]]-(60*60*Table2[[#This Row],[Appoggio_ore]]))/60,1),"")</f>
        <v/>
      </c>
      <c r="J531" s="5" t="str">
        <f>IF(Table2[[#This Row],[moving_time]]&lt;&gt;"",FLOOR(Table2[[#This Row],[moving_time]]/(60*60),1),"")</f>
        <v/>
      </c>
      <c r="K5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1" t="str">
        <f>IF(AND(Table2[[#This Row],[Appoggio]]&lt;&gt;"",C541&lt;&gt;""),_xlfn.CONCAT("date",C541,"moving_time",C532,"distance",Table2[[#This Row],[Appoggio]],"elevation",C534,"type",C535),"")</f>
        <v/>
      </c>
      <c r="M531" t="str">
        <f>IF(Table2[[#This Row],[date_to_pivot]]&lt;&gt;"",C535,"")</f>
        <v/>
      </c>
      <c r="N531" t="str">
        <f>IF(Table2[[#This Row],[date_to_pivot]]&lt;&gt;"",Table2[[#This Row],[Appoggio]],"")</f>
        <v/>
      </c>
      <c r="O531" t="str">
        <f>IF(Table2[[#This Row],[date_to_pivot]]&lt;&gt;"",C534,"")</f>
        <v/>
      </c>
      <c r="P531" t="str">
        <f>IF(Table2[[#This Row],[date_to_pivot]]&lt;&gt;"",C532,"")</f>
        <v/>
      </c>
    </row>
    <row r="532" spans="2:16" x14ac:dyDescent="0.2">
      <c r="B532" t="s">
        <v>258</v>
      </c>
      <c r="C532" t="str" cm="1">
        <f t="array" ref="C5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32" t="str">
        <f>IF(ISNUMBER(SEARCH("start_date_local",Table2[[#This Row],[JSON]])),MID(Table2[[#This Row],[JSON]],SEARCH("start_date_local",Table2[[#This Row],[JSON]])+LEN("start_date_local")+4,10), "")</f>
        <v/>
      </c>
      <c r="E5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2" s="5" t="str">
        <f>IF(Table2[[#This Row],[moving_time]]&lt;&gt;"",FLOOR((Table2[[#This Row],[moving_time]]-(60*60*Table2[[#This Row],[Appoggio_ore]]))-(60*Table2[[#This Row],[Appoggio_ minuti]]),1),"")</f>
        <v/>
      </c>
      <c r="I532" s="5" t="str">
        <f>IF(Table2[[#This Row],[moving_time]]&lt;&gt;"",FLOOR((Table2[[#This Row],[moving_time]]-(60*60*Table2[[#This Row],[Appoggio_ore]]))/60,1),"")</f>
        <v/>
      </c>
      <c r="J532" s="5" t="str">
        <f>IF(Table2[[#This Row],[moving_time]]&lt;&gt;"",FLOOR(Table2[[#This Row],[moving_time]]/(60*60),1),"")</f>
        <v/>
      </c>
      <c r="K5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2" t="str">
        <f>IF(AND(Table2[[#This Row],[Appoggio]]&lt;&gt;"",C542&lt;&gt;""),_xlfn.CONCAT("date",C542,"moving_time",C533,"distance",Table2[[#This Row],[Appoggio]],"elevation",C535,"type",C536),"")</f>
        <v/>
      </c>
      <c r="M532" t="str">
        <f>IF(Table2[[#This Row],[date_to_pivot]]&lt;&gt;"",C536,"")</f>
        <v/>
      </c>
      <c r="N532" t="str">
        <f>IF(Table2[[#This Row],[date_to_pivot]]&lt;&gt;"",Table2[[#This Row],[Appoggio]],"")</f>
        <v/>
      </c>
      <c r="O532" t="str">
        <f>IF(Table2[[#This Row],[date_to_pivot]]&lt;&gt;"",C535,"")</f>
        <v/>
      </c>
      <c r="P532" t="str">
        <f>IF(Table2[[#This Row],[date_to_pivot]]&lt;&gt;"",C533,"")</f>
        <v/>
      </c>
    </row>
    <row r="533" spans="2:16" x14ac:dyDescent="0.2">
      <c r="B533" t="s">
        <v>259</v>
      </c>
      <c r="C533" t="str" cm="1">
        <f t="array" ref="C5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33" t="str">
        <f>IF(ISNUMBER(SEARCH("start_date_local",Table2[[#This Row],[JSON]])),MID(Table2[[#This Row],[JSON]],SEARCH("start_date_local",Table2[[#This Row],[JSON]])+LEN("start_date_local")+4,10), "")</f>
        <v/>
      </c>
      <c r="E5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3" s="5" t="str">
        <f>IF(Table2[[#This Row],[moving_time]]&lt;&gt;"",FLOOR((Table2[[#This Row],[moving_time]]-(60*60*Table2[[#This Row],[Appoggio_ore]]))-(60*Table2[[#This Row],[Appoggio_ minuti]]),1),"")</f>
        <v/>
      </c>
      <c r="I533" s="5" t="str">
        <f>IF(Table2[[#This Row],[moving_time]]&lt;&gt;"",FLOOR((Table2[[#This Row],[moving_time]]-(60*60*Table2[[#This Row],[Appoggio_ore]]))/60,1),"")</f>
        <v/>
      </c>
      <c r="J533" s="5" t="str">
        <f>IF(Table2[[#This Row],[moving_time]]&lt;&gt;"",FLOOR(Table2[[#This Row],[moving_time]]/(60*60),1),"")</f>
        <v/>
      </c>
      <c r="K5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3" t="str">
        <f>IF(AND(Table2[[#This Row],[Appoggio]]&lt;&gt;"",C543&lt;&gt;""),_xlfn.CONCAT("date",C543,"moving_time",C534,"distance",Table2[[#This Row],[Appoggio]],"elevation",C536,"type",C537),"")</f>
        <v/>
      </c>
      <c r="M533" t="str">
        <f>IF(Table2[[#This Row],[date_to_pivot]]&lt;&gt;"",C537,"")</f>
        <v/>
      </c>
      <c r="N533" t="str">
        <f>IF(Table2[[#This Row],[date_to_pivot]]&lt;&gt;"",Table2[[#This Row],[Appoggio]],"")</f>
        <v/>
      </c>
      <c r="O533" t="str">
        <f>IF(Table2[[#This Row],[date_to_pivot]]&lt;&gt;"",C536,"")</f>
        <v/>
      </c>
      <c r="P533" t="str">
        <f>IF(Table2[[#This Row],[date_to_pivot]]&lt;&gt;"",C534,"")</f>
        <v/>
      </c>
    </row>
    <row r="534" spans="2:16" x14ac:dyDescent="0.2">
      <c r="B534" t="s">
        <v>260</v>
      </c>
      <c r="C534" t="str" cm="1">
        <f t="array" ref="C5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34" t="str">
        <f>IF(ISNUMBER(SEARCH("start_date_local",Table2[[#This Row],[JSON]])),MID(Table2[[#This Row],[JSON]],SEARCH("start_date_local",Table2[[#This Row],[JSON]])+LEN("start_date_local")+4,10), "")</f>
        <v/>
      </c>
      <c r="E5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4" s="5" t="str">
        <f>IF(Table2[[#This Row],[moving_time]]&lt;&gt;"",FLOOR((Table2[[#This Row],[moving_time]]-(60*60*Table2[[#This Row],[Appoggio_ore]]))-(60*Table2[[#This Row],[Appoggio_ minuti]]),1),"")</f>
        <v/>
      </c>
      <c r="I534" s="5" t="str">
        <f>IF(Table2[[#This Row],[moving_time]]&lt;&gt;"",FLOOR((Table2[[#This Row],[moving_time]]-(60*60*Table2[[#This Row],[Appoggio_ore]]))/60,1),"")</f>
        <v/>
      </c>
      <c r="J534" s="5" t="str">
        <f>IF(Table2[[#This Row],[moving_time]]&lt;&gt;"",FLOOR(Table2[[#This Row],[moving_time]]/(60*60),1),"")</f>
        <v/>
      </c>
      <c r="K5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4" t="str">
        <f>IF(AND(Table2[[#This Row],[Appoggio]]&lt;&gt;"",C544&lt;&gt;""),_xlfn.CONCAT("date",C544,"moving_time",C535,"distance",Table2[[#This Row],[Appoggio]],"elevation",C537,"type",C538),"")</f>
        <v/>
      </c>
      <c r="M534" t="str">
        <f>IF(Table2[[#This Row],[date_to_pivot]]&lt;&gt;"",C538,"")</f>
        <v/>
      </c>
      <c r="N534" t="str">
        <f>IF(Table2[[#This Row],[date_to_pivot]]&lt;&gt;"",Table2[[#This Row],[Appoggio]],"")</f>
        <v/>
      </c>
      <c r="O534" t="str">
        <f>IF(Table2[[#This Row],[date_to_pivot]]&lt;&gt;"",C537,"")</f>
        <v/>
      </c>
      <c r="P534" t="str">
        <f>IF(Table2[[#This Row],[date_to_pivot]]&lt;&gt;"",C535,"")</f>
        <v/>
      </c>
    </row>
    <row r="535" spans="2:16" x14ac:dyDescent="0.2">
      <c r="B535" t="s">
        <v>84</v>
      </c>
      <c r="C535" t="str" cm="1">
        <f t="array" ref="C5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35" t="str">
        <f>IF(ISNUMBER(SEARCH("start_date_local",Table2[[#This Row],[JSON]])),MID(Table2[[#This Row],[JSON]],SEARCH("start_date_local",Table2[[#This Row],[JSON]])+LEN("start_date_local")+4,10), "")</f>
        <v/>
      </c>
      <c r="E5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5" s="5" t="str">
        <f>IF(Table2[[#This Row],[moving_time]]&lt;&gt;"",FLOOR((Table2[[#This Row],[moving_time]]-(60*60*Table2[[#This Row],[Appoggio_ore]]))-(60*Table2[[#This Row],[Appoggio_ minuti]]),1),"")</f>
        <v/>
      </c>
      <c r="I535" s="5" t="str">
        <f>IF(Table2[[#This Row],[moving_time]]&lt;&gt;"",FLOOR((Table2[[#This Row],[moving_time]]-(60*60*Table2[[#This Row],[Appoggio_ore]]))/60,1),"")</f>
        <v/>
      </c>
      <c r="J535" s="5" t="str">
        <f>IF(Table2[[#This Row],[moving_time]]&lt;&gt;"",FLOOR(Table2[[#This Row],[moving_time]]/(60*60),1),"")</f>
        <v/>
      </c>
      <c r="K5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5" t="str">
        <f>IF(AND(Table2[[#This Row],[Appoggio]]&lt;&gt;"",C545&lt;&gt;""),_xlfn.CONCAT("date",C545,"moving_time",C536,"distance",Table2[[#This Row],[Appoggio]],"elevation",C538,"type",C539),"")</f>
        <v/>
      </c>
      <c r="M535" t="str">
        <f>IF(Table2[[#This Row],[date_to_pivot]]&lt;&gt;"",C539,"")</f>
        <v/>
      </c>
      <c r="N535" t="str">
        <f>IF(Table2[[#This Row],[date_to_pivot]]&lt;&gt;"",Table2[[#This Row],[Appoggio]],"")</f>
        <v/>
      </c>
      <c r="O535" t="str">
        <f>IF(Table2[[#This Row],[date_to_pivot]]&lt;&gt;"",C538,"")</f>
        <v/>
      </c>
      <c r="P535" t="str">
        <f>IF(Table2[[#This Row],[date_to_pivot]]&lt;&gt;"",C536,"")</f>
        <v/>
      </c>
    </row>
    <row r="536" spans="2:16" x14ac:dyDescent="0.2">
      <c r="B536" t="s">
        <v>32</v>
      </c>
      <c r="C536" t="str" cm="1">
        <f t="array" ref="C5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36" t="str">
        <f>IF(ISNUMBER(SEARCH("start_date_local",Table2[[#This Row],[JSON]])),MID(Table2[[#This Row],[JSON]],SEARCH("start_date_local",Table2[[#This Row],[JSON]])+LEN("start_date_local")+4,10), "")</f>
        <v/>
      </c>
      <c r="E5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6" s="5" t="str">
        <f>IF(Table2[[#This Row],[moving_time]]&lt;&gt;"",FLOOR((Table2[[#This Row],[moving_time]]-(60*60*Table2[[#This Row],[Appoggio_ore]]))-(60*Table2[[#This Row],[Appoggio_ minuti]]),1),"")</f>
        <v/>
      </c>
      <c r="I536" s="5" t="str">
        <f>IF(Table2[[#This Row],[moving_time]]&lt;&gt;"",FLOOR((Table2[[#This Row],[moving_time]]-(60*60*Table2[[#This Row],[Appoggio_ore]]))/60,1),"")</f>
        <v/>
      </c>
      <c r="J536" s="5" t="str">
        <f>IF(Table2[[#This Row],[moving_time]]&lt;&gt;"",FLOOR(Table2[[#This Row],[moving_time]]/(60*60),1),"")</f>
        <v/>
      </c>
      <c r="K5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6" t="str">
        <f>IF(AND(Table2[[#This Row],[Appoggio]]&lt;&gt;"",C546&lt;&gt;""),_xlfn.CONCAT("date",C546,"moving_time",C537,"distance",Table2[[#This Row],[Appoggio]],"elevation",C539,"type",C540),"")</f>
        <v/>
      </c>
      <c r="M536" t="str">
        <f>IF(Table2[[#This Row],[date_to_pivot]]&lt;&gt;"",C540,"")</f>
        <v/>
      </c>
      <c r="N536" t="str">
        <f>IF(Table2[[#This Row],[date_to_pivot]]&lt;&gt;"",Table2[[#This Row],[Appoggio]],"")</f>
        <v/>
      </c>
      <c r="O536" t="str">
        <f>IF(Table2[[#This Row],[date_to_pivot]]&lt;&gt;"",C539,"")</f>
        <v/>
      </c>
      <c r="P536" t="str">
        <f>IF(Table2[[#This Row],[date_to_pivot]]&lt;&gt;"",C537,"")</f>
        <v/>
      </c>
    </row>
    <row r="537" spans="2:16" x14ac:dyDescent="0.2">
      <c r="B537" t="s">
        <v>33</v>
      </c>
      <c r="C537" t="str" cm="1">
        <f t="array" ref="C5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37" t="str">
        <f>IF(ISNUMBER(SEARCH("start_date_local",Table2[[#This Row],[JSON]])),MID(Table2[[#This Row],[JSON]],SEARCH("start_date_local",Table2[[#This Row],[JSON]])+LEN("start_date_local")+4,10), "")</f>
        <v/>
      </c>
      <c r="E5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7" s="5" t="str">
        <f>IF(Table2[[#This Row],[moving_time]]&lt;&gt;"",FLOOR((Table2[[#This Row],[moving_time]]-(60*60*Table2[[#This Row],[Appoggio_ore]]))-(60*Table2[[#This Row],[Appoggio_ minuti]]),1),"")</f>
        <v/>
      </c>
      <c r="I537" s="5" t="str">
        <f>IF(Table2[[#This Row],[moving_time]]&lt;&gt;"",FLOOR((Table2[[#This Row],[moving_time]]-(60*60*Table2[[#This Row],[Appoggio_ore]]))/60,1),"")</f>
        <v/>
      </c>
      <c r="J537" s="5" t="str">
        <f>IF(Table2[[#This Row],[moving_time]]&lt;&gt;"",FLOOR(Table2[[#This Row],[moving_time]]/(60*60),1),"")</f>
        <v/>
      </c>
      <c r="K5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7" t="str">
        <f>IF(AND(Table2[[#This Row],[Appoggio]]&lt;&gt;"",C547&lt;&gt;""),_xlfn.CONCAT("date",C547,"moving_time",C538,"distance",Table2[[#This Row],[Appoggio]],"elevation",C540,"type",C541),"")</f>
        <v/>
      </c>
      <c r="M537" t="str">
        <f>IF(Table2[[#This Row],[date_to_pivot]]&lt;&gt;"",C541,"")</f>
        <v/>
      </c>
      <c r="N537" t="str">
        <f>IF(Table2[[#This Row],[date_to_pivot]]&lt;&gt;"",Table2[[#This Row],[Appoggio]],"")</f>
        <v/>
      </c>
      <c r="O537" t="str">
        <f>IF(Table2[[#This Row],[date_to_pivot]]&lt;&gt;"",C540,"")</f>
        <v/>
      </c>
      <c r="P537" t="str">
        <f>IF(Table2[[#This Row],[date_to_pivot]]&lt;&gt;"",C538,"")</f>
        <v/>
      </c>
    </row>
    <row r="538" spans="2:16" x14ac:dyDescent="0.2">
      <c r="B538" t="s">
        <v>34</v>
      </c>
      <c r="C538" t="str" cm="1">
        <f t="array" ref="C5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38" t="str">
        <f>IF(ISNUMBER(SEARCH("start_date_local",Table2[[#This Row],[JSON]])),MID(Table2[[#This Row],[JSON]],SEARCH("start_date_local",Table2[[#This Row],[JSON]])+LEN("start_date_local")+4,10), "")</f>
        <v/>
      </c>
      <c r="E5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8" s="5" t="str">
        <f>IF(Table2[[#This Row],[moving_time]]&lt;&gt;"",FLOOR((Table2[[#This Row],[moving_time]]-(60*60*Table2[[#This Row],[Appoggio_ore]]))-(60*Table2[[#This Row],[Appoggio_ minuti]]),1),"")</f>
        <v/>
      </c>
      <c r="I538" s="5" t="str">
        <f>IF(Table2[[#This Row],[moving_time]]&lt;&gt;"",FLOOR((Table2[[#This Row],[moving_time]]-(60*60*Table2[[#This Row],[Appoggio_ore]]))/60,1),"")</f>
        <v/>
      </c>
      <c r="J538" s="5" t="str">
        <f>IF(Table2[[#This Row],[moving_time]]&lt;&gt;"",FLOOR(Table2[[#This Row],[moving_time]]/(60*60),1),"")</f>
        <v/>
      </c>
      <c r="K5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8" t="str">
        <f>IF(AND(Table2[[#This Row],[Appoggio]]&lt;&gt;"",C548&lt;&gt;""),_xlfn.CONCAT("date",C548,"moving_time",C539,"distance",Table2[[#This Row],[Appoggio]],"elevation",C541,"type",C542),"")</f>
        <v/>
      </c>
      <c r="M538" t="str">
        <f>IF(Table2[[#This Row],[date_to_pivot]]&lt;&gt;"",C542,"")</f>
        <v/>
      </c>
      <c r="N538" t="str">
        <f>IF(Table2[[#This Row],[date_to_pivot]]&lt;&gt;"",Table2[[#This Row],[Appoggio]],"")</f>
        <v/>
      </c>
      <c r="O538" t="str">
        <f>IF(Table2[[#This Row],[date_to_pivot]]&lt;&gt;"",C541,"")</f>
        <v/>
      </c>
      <c r="P538" t="str">
        <f>IF(Table2[[#This Row],[date_to_pivot]]&lt;&gt;"",C539,"")</f>
        <v/>
      </c>
    </row>
    <row r="539" spans="2:16" x14ac:dyDescent="0.2">
      <c r="B539" t="s">
        <v>261</v>
      </c>
      <c r="C539" t="str" cm="1">
        <f t="array" ref="C5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39" t="str">
        <f>IF(ISNUMBER(SEARCH("start_date_local",Table2[[#This Row],[JSON]])),MID(Table2[[#This Row],[JSON]],SEARCH("start_date_local",Table2[[#This Row],[JSON]])+LEN("start_date_local")+4,10), "")</f>
        <v/>
      </c>
      <c r="E5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39" s="5" t="str">
        <f>IF(Table2[[#This Row],[moving_time]]&lt;&gt;"",FLOOR((Table2[[#This Row],[moving_time]]-(60*60*Table2[[#This Row],[Appoggio_ore]]))-(60*Table2[[#This Row],[Appoggio_ minuti]]),1),"")</f>
        <v/>
      </c>
      <c r="I539" s="5" t="str">
        <f>IF(Table2[[#This Row],[moving_time]]&lt;&gt;"",FLOOR((Table2[[#This Row],[moving_time]]-(60*60*Table2[[#This Row],[Appoggio_ore]]))/60,1),"")</f>
        <v/>
      </c>
      <c r="J539" s="5" t="str">
        <f>IF(Table2[[#This Row],[moving_time]]&lt;&gt;"",FLOOR(Table2[[#This Row],[moving_time]]/(60*60),1),"")</f>
        <v/>
      </c>
      <c r="K5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39" t="str">
        <f>IF(AND(Table2[[#This Row],[Appoggio]]&lt;&gt;"",C549&lt;&gt;""),_xlfn.CONCAT("date",C549,"moving_time",C540,"distance",Table2[[#This Row],[Appoggio]],"elevation",C542,"type",C543),"")</f>
        <v/>
      </c>
      <c r="M539" t="str">
        <f>IF(Table2[[#This Row],[date_to_pivot]]&lt;&gt;"",C543,"")</f>
        <v/>
      </c>
      <c r="N539" t="str">
        <f>IF(Table2[[#This Row],[date_to_pivot]]&lt;&gt;"",Table2[[#This Row],[Appoggio]],"")</f>
        <v/>
      </c>
      <c r="O539" t="str">
        <f>IF(Table2[[#This Row],[date_to_pivot]]&lt;&gt;"",C542,"")</f>
        <v/>
      </c>
      <c r="P539" t="str">
        <f>IF(Table2[[#This Row],[date_to_pivot]]&lt;&gt;"",C540,"")</f>
        <v/>
      </c>
    </row>
    <row r="540" spans="2:16" x14ac:dyDescent="0.2">
      <c r="B540" t="s">
        <v>262</v>
      </c>
      <c r="C540" t="str" cm="1">
        <f t="array" ref="C5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40" t="str">
        <f>IF(ISNUMBER(SEARCH("start_date_local",Table2[[#This Row],[JSON]])),MID(Table2[[#This Row],[JSON]],SEARCH("start_date_local",Table2[[#This Row],[JSON]])+LEN("start_date_local")+4,10), "")</f>
        <v/>
      </c>
      <c r="E5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0" s="5" t="str">
        <f>IF(Table2[[#This Row],[moving_time]]&lt;&gt;"",FLOOR((Table2[[#This Row],[moving_time]]-(60*60*Table2[[#This Row],[Appoggio_ore]]))-(60*Table2[[#This Row],[Appoggio_ minuti]]),1),"")</f>
        <v/>
      </c>
      <c r="I540" s="5" t="str">
        <f>IF(Table2[[#This Row],[moving_time]]&lt;&gt;"",FLOOR((Table2[[#This Row],[moving_time]]-(60*60*Table2[[#This Row],[Appoggio_ore]]))/60,1),"")</f>
        <v/>
      </c>
      <c r="J540" s="5" t="str">
        <f>IF(Table2[[#This Row],[moving_time]]&lt;&gt;"",FLOOR(Table2[[#This Row],[moving_time]]/(60*60),1),"")</f>
        <v/>
      </c>
      <c r="K5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0" t="str">
        <f>IF(AND(Table2[[#This Row],[Appoggio]]&lt;&gt;"",C550&lt;&gt;""),_xlfn.CONCAT("date",C550,"moving_time",C541,"distance",Table2[[#This Row],[Appoggio]],"elevation",C543,"type",C544),"")</f>
        <v/>
      </c>
      <c r="M540" t="str">
        <f>IF(Table2[[#This Row],[date_to_pivot]]&lt;&gt;"",C544,"")</f>
        <v/>
      </c>
      <c r="N540" t="str">
        <f>IF(Table2[[#This Row],[date_to_pivot]]&lt;&gt;"",Table2[[#This Row],[Appoggio]],"")</f>
        <v/>
      </c>
      <c r="O540" t="str">
        <f>IF(Table2[[#This Row],[date_to_pivot]]&lt;&gt;"",C543,"")</f>
        <v/>
      </c>
      <c r="P540" t="str">
        <f>IF(Table2[[#This Row],[date_to_pivot]]&lt;&gt;"",C541,"")</f>
        <v/>
      </c>
    </row>
    <row r="541" spans="2:16" x14ac:dyDescent="0.2">
      <c r="B541" t="s">
        <v>37</v>
      </c>
      <c r="C541" t="str" cm="1">
        <f t="array" ref="C5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41" t="str">
        <f>IF(ISNUMBER(SEARCH("start_date_local",Table2[[#This Row],[JSON]])),MID(Table2[[#This Row],[JSON]],SEARCH("start_date_local",Table2[[#This Row],[JSON]])+LEN("start_date_local")+4,10), "")</f>
        <v/>
      </c>
      <c r="E5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1" s="5" t="str">
        <f>IF(Table2[[#This Row],[moving_time]]&lt;&gt;"",FLOOR((Table2[[#This Row],[moving_time]]-(60*60*Table2[[#This Row],[Appoggio_ore]]))-(60*Table2[[#This Row],[Appoggio_ minuti]]),1),"")</f>
        <v/>
      </c>
      <c r="I541" s="5" t="str">
        <f>IF(Table2[[#This Row],[moving_time]]&lt;&gt;"",FLOOR((Table2[[#This Row],[moving_time]]-(60*60*Table2[[#This Row],[Appoggio_ore]]))/60,1),"")</f>
        <v/>
      </c>
      <c r="J541" s="5" t="str">
        <f>IF(Table2[[#This Row],[moving_time]]&lt;&gt;"",FLOOR(Table2[[#This Row],[moving_time]]/(60*60),1),"")</f>
        <v/>
      </c>
      <c r="K5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1" t="str">
        <f>IF(AND(Table2[[#This Row],[Appoggio]]&lt;&gt;"",C551&lt;&gt;""),_xlfn.CONCAT("date",C551,"moving_time",C542,"distance",Table2[[#This Row],[Appoggio]],"elevation",C544,"type",C545),"")</f>
        <v/>
      </c>
      <c r="M541" t="str">
        <f>IF(Table2[[#This Row],[date_to_pivot]]&lt;&gt;"",C545,"")</f>
        <v/>
      </c>
      <c r="N541" t="str">
        <f>IF(Table2[[#This Row],[date_to_pivot]]&lt;&gt;"",Table2[[#This Row],[Appoggio]],"")</f>
        <v/>
      </c>
      <c r="O541" t="str">
        <f>IF(Table2[[#This Row],[date_to_pivot]]&lt;&gt;"",C544,"")</f>
        <v/>
      </c>
      <c r="P541" t="str">
        <f>IF(Table2[[#This Row],[date_to_pivot]]&lt;&gt;"",C542,"")</f>
        <v/>
      </c>
    </row>
    <row r="542" spans="2:16" x14ac:dyDescent="0.2">
      <c r="B542" t="s">
        <v>6</v>
      </c>
      <c r="C542" t="str" cm="1">
        <f t="array" ref="C5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42" t="str">
        <f>IF(ISNUMBER(SEARCH("start_date_local",Table2[[#This Row],[JSON]])),MID(Table2[[#This Row],[JSON]],SEARCH("start_date_local",Table2[[#This Row],[JSON]])+LEN("start_date_local")+4,10), "")</f>
        <v/>
      </c>
      <c r="E5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2" s="5" t="str">
        <f>IF(Table2[[#This Row],[moving_time]]&lt;&gt;"",FLOOR((Table2[[#This Row],[moving_time]]-(60*60*Table2[[#This Row],[Appoggio_ore]]))-(60*Table2[[#This Row],[Appoggio_ minuti]]),1),"")</f>
        <v/>
      </c>
      <c r="I542" s="5" t="str">
        <f>IF(Table2[[#This Row],[moving_time]]&lt;&gt;"",FLOOR((Table2[[#This Row],[moving_time]]-(60*60*Table2[[#This Row],[Appoggio_ore]]))/60,1),"")</f>
        <v/>
      </c>
      <c r="J542" s="5" t="str">
        <f>IF(Table2[[#This Row],[moving_time]]&lt;&gt;"",FLOOR(Table2[[#This Row],[moving_time]]/(60*60),1),"")</f>
        <v/>
      </c>
      <c r="K5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2" t="str">
        <f>IF(AND(Table2[[#This Row],[Appoggio]]&lt;&gt;"",C552&lt;&gt;""),_xlfn.CONCAT("date",C552,"moving_time",C543,"distance",Table2[[#This Row],[Appoggio]],"elevation",C545,"type",C546),"")</f>
        <v/>
      </c>
      <c r="M542" t="str">
        <f>IF(Table2[[#This Row],[date_to_pivot]]&lt;&gt;"",C546,"")</f>
        <v/>
      </c>
      <c r="N542" t="str">
        <f>IF(Table2[[#This Row],[date_to_pivot]]&lt;&gt;"",Table2[[#This Row],[Appoggio]],"")</f>
        <v/>
      </c>
      <c r="O542" t="str">
        <f>IF(Table2[[#This Row],[date_to_pivot]]&lt;&gt;"",C545,"")</f>
        <v/>
      </c>
      <c r="P542" t="str">
        <f>IF(Table2[[#This Row],[date_to_pivot]]&lt;&gt;"",C543,"")</f>
        <v/>
      </c>
    </row>
    <row r="543" spans="2:16" x14ac:dyDescent="0.2">
      <c r="B543" t="s">
        <v>38</v>
      </c>
      <c r="C543" t="str" cm="1">
        <f t="array" ref="C5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43" t="str">
        <f>IF(ISNUMBER(SEARCH("start_date_local",Table2[[#This Row],[JSON]])),MID(Table2[[#This Row],[JSON]],SEARCH("start_date_local",Table2[[#This Row],[JSON]])+LEN("start_date_local")+4,10), "")</f>
        <v/>
      </c>
      <c r="E5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3" s="5" t="str">
        <f>IF(Table2[[#This Row],[moving_time]]&lt;&gt;"",FLOOR((Table2[[#This Row],[moving_time]]-(60*60*Table2[[#This Row],[Appoggio_ore]]))-(60*Table2[[#This Row],[Appoggio_ minuti]]),1),"")</f>
        <v/>
      </c>
      <c r="I543" s="5" t="str">
        <f>IF(Table2[[#This Row],[moving_time]]&lt;&gt;"",FLOOR((Table2[[#This Row],[moving_time]]-(60*60*Table2[[#This Row],[Appoggio_ore]]))/60,1),"")</f>
        <v/>
      </c>
      <c r="J543" s="5" t="str">
        <f>IF(Table2[[#This Row],[moving_time]]&lt;&gt;"",FLOOR(Table2[[#This Row],[moving_time]]/(60*60),1),"")</f>
        <v/>
      </c>
      <c r="K5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3" t="str">
        <f>IF(AND(Table2[[#This Row],[Appoggio]]&lt;&gt;"",C553&lt;&gt;""),_xlfn.CONCAT("date",C553,"moving_time",C544,"distance",Table2[[#This Row],[Appoggio]],"elevation",C546,"type",C547),"")</f>
        <v/>
      </c>
      <c r="M543" t="str">
        <f>IF(Table2[[#This Row],[date_to_pivot]]&lt;&gt;"",C547,"")</f>
        <v/>
      </c>
      <c r="N543" t="str">
        <f>IF(Table2[[#This Row],[date_to_pivot]]&lt;&gt;"",Table2[[#This Row],[Appoggio]],"")</f>
        <v/>
      </c>
      <c r="O543" t="str">
        <f>IF(Table2[[#This Row],[date_to_pivot]]&lt;&gt;"",C546,"")</f>
        <v/>
      </c>
      <c r="P543" t="str">
        <f>IF(Table2[[#This Row],[date_to_pivot]]&lt;&gt;"",C544,"")</f>
        <v/>
      </c>
    </row>
    <row r="544" spans="2:16" x14ac:dyDescent="0.2">
      <c r="B544" t="s">
        <v>39</v>
      </c>
      <c r="C544" t="str" cm="1">
        <f t="array" ref="C5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44" t="str">
        <f>IF(ISNUMBER(SEARCH("start_date_local",Table2[[#This Row],[JSON]])),MID(Table2[[#This Row],[JSON]],SEARCH("start_date_local",Table2[[#This Row],[JSON]])+LEN("start_date_local")+4,10), "")</f>
        <v/>
      </c>
      <c r="E5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4" s="5" t="str">
        <f>IF(Table2[[#This Row],[moving_time]]&lt;&gt;"",FLOOR((Table2[[#This Row],[moving_time]]-(60*60*Table2[[#This Row],[Appoggio_ore]]))-(60*Table2[[#This Row],[Appoggio_ minuti]]),1),"")</f>
        <v/>
      </c>
      <c r="I544" s="5" t="str">
        <f>IF(Table2[[#This Row],[moving_time]]&lt;&gt;"",FLOOR((Table2[[#This Row],[moving_time]]-(60*60*Table2[[#This Row],[Appoggio_ore]]))/60,1),"")</f>
        <v/>
      </c>
      <c r="J544" s="5" t="str">
        <f>IF(Table2[[#This Row],[moving_time]]&lt;&gt;"",FLOOR(Table2[[#This Row],[moving_time]]/(60*60),1),"")</f>
        <v/>
      </c>
      <c r="K5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4" t="str">
        <f>IF(AND(Table2[[#This Row],[Appoggio]]&lt;&gt;"",C554&lt;&gt;""),_xlfn.CONCAT("date",C554,"moving_time",C545,"distance",Table2[[#This Row],[Appoggio]],"elevation",C547,"type",C548),"")</f>
        <v/>
      </c>
      <c r="M544" t="str">
        <f>IF(Table2[[#This Row],[date_to_pivot]]&lt;&gt;"",C548,"")</f>
        <v/>
      </c>
      <c r="N544" t="str">
        <f>IF(Table2[[#This Row],[date_to_pivot]]&lt;&gt;"",Table2[[#This Row],[Appoggio]],"")</f>
        <v/>
      </c>
      <c r="O544" t="str">
        <f>IF(Table2[[#This Row],[date_to_pivot]]&lt;&gt;"",C547,"")</f>
        <v/>
      </c>
      <c r="P544" t="str">
        <f>IF(Table2[[#This Row],[date_to_pivot]]&lt;&gt;"",C545,"")</f>
        <v/>
      </c>
    </row>
    <row r="545" spans="2:16" x14ac:dyDescent="0.2">
      <c r="B545" t="s">
        <v>40</v>
      </c>
      <c r="C545" t="str" cm="1">
        <f t="array" ref="C5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45" t="str">
        <f>IF(ISNUMBER(SEARCH("start_date_local",Table2[[#This Row],[JSON]])),MID(Table2[[#This Row],[JSON]],SEARCH("start_date_local",Table2[[#This Row],[JSON]])+LEN("start_date_local")+4,10), "")</f>
        <v/>
      </c>
      <c r="E5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5" s="5" t="str">
        <f>IF(Table2[[#This Row],[moving_time]]&lt;&gt;"",FLOOR((Table2[[#This Row],[moving_time]]-(60*60*Table2[[#This Row],[Appoggio_ore]]))-(60*Table2[[#This Row],[Appoggio_ minuti]]),1),"")</f>
        <v/>
      </c>
      <c r="I545" s="5" t="str">
        <f>IF(Table2[[#This Row],[moving_time]]&lt;&gt;"",FLOOR((Table2[[#This Row],[moving_time]]-(60*60*Table2[[#This Row],[Appoggio_ore]]))/60,1),"")</f>
        <v/>
      </c>
      <c r="J545" s="5" t="str">
        <f>IF(Table2[[#This Row],[moving_time]]&lt;&gt;"",FLOOR(Table2[[#This Row],[moving_time]]/(60*60),1),"")</f>
        <v/>
      </c>
      <c r="K5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5" t="str">
        <f>IF(AND(Table2[[#This Row],[Appoggio]]&lt;&gt;"",C555&lt;&gt;""),_xlfn.CONCAT("date",C555,"moving_time",C546,"distance",Table2[[#This Row],[Appoggio]],"elevation",C548,"type",C549),"")</f>
        <v/>
      </c>
      <c r="M545" t="str">
        <f>IF(Table2[[#This Row],[date_to_pivot]]&lt;&gt;"",C549,"")</f>
        <v/>
      </c>
      <c r="N545" t="str">
        <f>IF(Table2[[#This Row],[date_to_pivot]]&lt;&gt;"",Table2[[#This Row],[Appoggio]],"")</f>
        <v/>
      </c>
      <c r="O545" t="str">
        <f>IF(Table2[[#This Row],[date_to_pivot]]&lt;&gt;"",C548,"")</f>
        <v/>
      </c>
      <c r="P545" t="str">
        <f>IF(Table2[[#This Row],[date_to_pivot]]&lt;&gt;"",C546,"")</f>
        <v/>
      </c>
    </row>
    <row r="546" spans="2:16" x14ac:dyDescent="0.2">
      <c r="B546" t="s">
        <v>41</v>
      </c>
      <c r="C546" t="str" cm="1">
        <f t="array" ref="C5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46" t="str">
        <f>IF(ISNUMBER(SEARCH("start_date_local",Table2[[#This Row],[JSON]])),MID(Table2[[#This Row],[JSON]],SEARCH("start_date_local",Table2[[#This Row],[JSON]])+LEN("start_date_local")+4,10), "")</f>
        <v/>
      </c>
      <c r="E5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6" s="5" t="str">
        <f>IF(Table2[[#This Row],[moving_time]]&lt;&gt;"",FLOOR((Table2[[#This Row],[moving_time]]-(60*60*Table2[[#This Row],[Appoggio_ore]]))-(60*Table2[[#This Row],[Appoggio_ minuti]]),1),"")</f>
        <v/>
      </c>
      <c r="I546" s="5" t="str">
        <f>IF(Table2[[#This Row],[moving_time]]&lt;&gt;"",FLOOR((Table2[[#This Row],[moving_time]]-(60*60*Table2[[#This Row],[Appoggio_ore]]))/60,1),"")</f>
        <v/>
      </c>
      <c r="J546" s="5" t="str">
        <f>IF(Table2[[#This Row],[moving_time]]&lt;&gt;"",FLOOR(Table2[[#This Row],[moving_time]]/(60*60),1),"")</f>
        <v/>
      </c>
      <c r="K5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6" t="str">
        <f>IF(AND(Table2[[#This Row],[Appoggio]]&lt;&gt;"",C556&lt;&gt;""),_xlfn.CONCAT("date",C556,"moving_time",C547,"distance",Table2[[#This Row],[Appoggio]],"elevation",C549,"type",C550),"")</f>
        <v/>
      </c>
      <c r="M546" t="str">
        <f>IF(Table2[[#This Row],[date_to_pivot]]&lt;&gt;"",C550,"")</f>
        <v/>
      </c>
      <c r="N546" t="str">
        <f>IF(Table2[[#This Row],[date_to_pivot]]&lt;&gt;"",Table2[[#This Row],[Appoggio]],"")</f>
        <v/>
      </c>
      <c r="O546" t="str">
        <f>IF(Table2[[#This Row],[date_to_pivot]]&lt;&gt;"",C549,"")</f>
        <v/>
      </c>
      <c r="P546" t="str">
        <f>IF(Table2[[#This Row],[date_to_pivot]]&lt;&gt;"",C547,"")</f>
        <v/>
      </c>
    </row>
    <row r="547" spans="2:16" x14ac:dyDescent="0.2">
      <c r="B547" t="s">
        <v>42</v>
      </c>
      <c r="C547" t="str" cm="1">
        <f t="array" ref="C5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47" t="str">
        <f>IF(ISNUMBER(SEARCH("start_date_local",Table2[[#This Row],[JSON]])),MID(Table2[[#This Row],[JSON]],SEARCH("start_date_local",Table2[[#This Row],[JSON]])+LEN("start_date_local")+4,10), "")</f>
        <v/>
      </c>
      <c r="E5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7" s="5" t="str">
        <f>IF(Table2[[#This Row],[moving_time]]&lt;&gt;"",FLOOR((Table2[[#This Row],[moving_time]]-(60*60*Table2[[#This Row],[Appoggio_ore]]))-(60*Table2[[#This Row],[Appoggio_ minuti]]),1),"")</f>
        <v/>
      </c>
      <c r="I547" s="5" t="str">
        <f>IF(Table2[[#This Row],[moving_time]]&lt;&gt;"",FLOOR((Table2[[#This Row],[moving_time]]-(60*60*Table2[[#This Row],[Appoggio_ore]]))/60,1),"")</f>
        <v/>
      </c>
      <c r="J547" s="5" t="str">
        <f>IF(Table2[[#This Row],[moving_time]]&lt;&gt;"",FLOOR(Table2[[#This Row],[moving_time]]/(60*60),1),"")</f>
        <v/>
      </c>
      <c r="K5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7" t="str">
        <f>IF(AND(Table2[[#This Row],[Appoggio]]&lt;&gt;"",C557&lt;&gt;""),_xlfn.CONCAT("date",C557,"moving_time",C548,"distance",Table2[[#This Row],[Appoggio]],"elevation",C550,"type",C551),"")</f>
        <v/>
      </c>
      <c r="M547" t="str">
        <f>IF(Table2[[#This Row],[date_to_pivot]]&lt;&gt;"",C551,"")</f>
        <v/>
      </c>
      <c r="N547" t="str">
        <f>IF(Table2[[#This Row],[date_to_pivot]]&lt;&gt;"",Table2[[#This Row],[Appoggio]],"")</f>
        <v/>
      </c>
      <c r="O547" t="str">
        <f>IF(Table2[[#This Row],[date_to_pivot]]&lt;&gt;"",C550,"")</f>
        <v/>
      </c>
      <c r="P547" t="str">
        <f>IF(Table2[[#This Row],[date_to_pivot]]&lt;&gt;"",C548,"")</f>
        <v/>
      </c>
    </row>
    <row r="548" spans="2:16" x14ac:dyDescent="0.2">
      <c r="B548" t="s">
        <v>43</v>
      </c>
      <c r="C548" t="str" cm="1">
        <f t="array" ref="C5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48" t="str">
        <f>IF(ISNUMBER(SEARCH("start_date_local",Table2[[#This Row],[JSON]])),MID(Table2[[#This Row],[JSON]],SEARCH("start_date_local",Table2[[#This Row],[JSON]])+LEN("start_date_local")+4,10), "")</f>
        <v/>
      </c>
      <c r="E5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8" s="5" t="str">
        <f>IF(Table2[[#This Row],[moving_time]]&lt;&gt;"",FLOOR((Table2[[#This Row],[moving_time]]-(60*60*Table2[[#This Row],[Appoggio_ore]]))-(60*Table2[[#This Row],[Appoggio_ minuti]]),1),"")</f>
        <v/>
      </c>
      <c r="I548" s="5" t="str">
        <f>IF(Table2[[#This Row],[moving_time]]&lt;&gt;"",FLOOR((Table2[[#This Row],[moving_time]]-(60*60*Table2[[#This Row],[Appoggio_ore]]))/60,1),"")</f>
        <v/>
      </c>
      <c r="J548" s="5" t="str">
        <f>IF(Table2[[#This Row],[moving_time]]&lt;&gt;"",FLOOR(Table2[[#This Row],[moving_time]]/(60*60),1),"")</f>
        <v/>
      </c>
      <c r="K5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8" t="str">
        <f>IF(AND(Table2[[#This Row],[Appoggio]]&lt;&gt;"",C558&lt;&gt;""),_xlfn.CONCAT("date",C558,"moving_time",C549,"distance",Table2[[#This Row],[Appoggio]],"elevation",C551,"type",C552),"")</f>
        <v/>
      </c>
      <c r="M548" t="str">
        <f>IF(Table2[[#This Row],[date_to_pivot]]&lt;&gt;"",C552,"")</f>
        <v/>
      </c>
      <c r="N548" t="str">
        <f>IF(Table2[[#This Row],[date_to_pivot]]&lt;&gt;"",Table2[[#This Row],[Appoggio]],"")</f>
        <v/>
      </c>
      <c r="O548" t="str">
        <f>IF(Table2[[#This Row],[date_to_pivot]]&lt;&gt;"",C551,"")</f>
        <v/>
      </c>
      <c r="P548" t="str">
        <f>IF(Table2[[#This Row],[date_to_pivot]]&lt;&gt;"",C549,"")</f>
        <v/>
      </c>
    </row>
    <row r="549" spans="2:16" x14ac:dyDescent="0.2">
      <c r="B549" t="s">
        <v>44</v>
      </c>
      <c r="C549" t="str" cm="1">
        <f t="array" ref="C5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49" t="str">
        <f>IF(ISNUMBER(SEARCH("start_date_local",Table2[[#This Row],[JSON]])),MID(Table2[[#This Row],[JSON]],SEARCH("start_date_local",Table2[[#This Row],[JSON]])+LEN("start_date_local")+4,10), "")</f>
        <v/>
      </c>
      <c r="E5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49" s="5" t="str">
        <f>IF(Table2[[#This Row],[moving_time]]&lt;&gt;"",FLOOR((Table2[[#This Row],[moving_time]]-(60*60*Table2[[#This Row],[Appoggio_ore]]))-(60*Table2[[#This Row],[Appoggio_ minuti]]),1),"")</f>
        <v/>
      </c>
      <c r="I549" s="5" t="str">
        <f>IF(Table2[[#This Row],[moving_time]]&lt;&gt;"",FLOOR((Table2[[#This Row],[moving_time]]-(60*60*Table2[[#This Row],[Appoggio_ore]]))/60,1),"")</f>
        <v/>
      </c>
      <c r="J549" s="5" t="str">
        <f>IF(Table2[[#This Row],[moving_time]]&lt;&gt;"",FLOOR(Table2[[#This Row],[moving_time]]/(60*60),1),"")</f>
        <v/>
      </c>
      <c r="K5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49" t="str">
        <f>IF(AND(Table2[[#This Row],[Appoggio]]&lt;&gt;"",C559&lt;&gt;""),_xlfn.CONCAT("date",C559,"moving_time",C550,"distance",Table2[[#This Row],[Appoggio]],"elevation",C552,"type",C553),"")</f>
        <v/>
      </c>
      <c r="M549" t="str">
        <f>IF(Table2[[#This Row],[date_to_pivot]]&lt;&gt;"",C553,"")</f>
        <v/>
      </c>
      <c r="N549" t="str">
        <f>IF(Table2[[#This Row],[date_to_pivot]]&lt;&gt;"",Table2[[#This Row],[Appoggio]],"")</f>
        <v/>
      </c>
      <c r="O549" t="str">
        <f>IF(Table2[[#This Row],[date_to_pivot]]&lt;&gt;"",C552,"")</f>
        <v/>
      </c>
      <c r="P549" t="str">
        <f>IF(Table2[[#This Row],[date_to_pivot]]&lt;&gt;"",C550,"")</f>
        <v/>
      </c>
    </row>
    <row r="550" spans="2:16" x14ac:dyDescent="0.2">
      <c r="B550" t="s">
        <v>45</v>
      </c>
      <c r="C550" t="str" cm="1">
        <f t="array" ref="C5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50" t="str">
        <f>IF(ISNUMBER(SEARCH("start_date_local",Table2[[#This Row],[JSON]])),MID(Table2[[#This Row],[JSON]],SEARCH("start_date_local",Table2[[#This Row],[JSON]])+LEN("start_date_local")+4,10), "")</f>
        <v/>
      </c>
      <c r="E5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0" s="5" t="str">
        <f>IF(Table2[[#This Row],[moving_time]]&lt;&gt;"",FLOOR((Table2[[#This Row],[moving_time]]-(60*60*Table2[[#This Row],[Appoggio_ore]]))-(60*Table2[[#This Row],[Appoggio_ minuti]]),1),"")</f>
        <v/>
      </c>
      <c r="I550" s="5" t="str">
        <f>IF(Table2[[#This Row],[moving_time]]&lt;&gt;"",FLOOR((Table2[[#This Row],[moving_time]]-(60*60*Table2[[#This Row],[Appoggio_ore]]))/60,1),"")</f>
        <v/>
      </c>
      <c r="J550" s="5" t="str">
        <f>IF(Table2[[#This Row],[moving_time]]&lt;&gt;"",FLOOR(Table2[[#This Row],[moving_time]]/(60*60),1),"")</f>
        <v/>
      </c>
      <c r="K5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0" t="str">
        <f>IF(AND(Table2[[#This Row],[Appoggio]]&lt;&gt;"",C560&lt;&gt;""),_xlfn.CONCAT("date",C560,"moving_time",C551,"distance",Table2[[#This Row],[Appoggio]],"elevation",C553,"type",C554),"")</f>
        <v/>
      </c>
      <c r="M550" t="str">
        <f>IF(Table2[[#This Row],[date_to_pivot]]&lt;&gt;"",C554,"")</f>
        <v/>
      </c>
      <c r="N550" t="str">
        <f>IF(Table2[[#This Row],[date_to_pivot]]&lt;&gt;"",Table2[[#This Row],[Appoggio]],"")</f>
        <v/>
      </c>
      <c r="O550" t="str">
        <f>IF(Table2[[#This Row],[date_to_pivot]]&lt;&gt;"",C553,"")</f>
        <v/>
      </c>
      <c r="P550" t="str">
        <f>IF(Table2[[#This Row],[date_to_pivot]]&lt;&gt;"",C551,"")</f>
        <v/>
      </c>
    </row>
    <row r="551" spans="2:16" x14ac:dyDescent="0.2">
      <c r="B551" t="s">
        <v>263</v>
      </c>
      <c r="C551" t="str" cm="1">
        <f t="array" ref="C5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51" t="str">
        <f>IF(ISNUMBER(SEARCH("start_date_local",Table2[[#This Row],[JSON]])),MID(Table2[[#This Row],[JSON]],SEARCH("start_date_local",Table2[[#This Row],[JSON]])+LEN("start_date_local")+4,10), "")</f>
        <v/>
      </c>
      <c r="E5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1" s="5" t="str">
        <f>IF(Table2[[#This Row],[moving_time]]&lt;&gt;"",FLOOR((Table2[[#This Row],[moving_time]]-(60*60*Table2[[#This Row],[Appoggio_ore]]))-(60*Table2[[#This Row],[Appoggio_ minuti]]),1),"")</f>
        <v/>
      </c>
      <c r="I551" s="5" t="str">
        <f>IF(Table2[[#This Row],[moving_time]]&lt;&gt;"",FLOOR((Table2[[#This Row],[moving_time]]-(60*60*Table2[[#This Row],[Appoggio_ore]]))/60,1),"")</f>
        <v/>
      </c>
      <c r="J551" s="5" t="str">
        <f>IF(Table2[[#This Row],[moving_time]]&lt;&gt;"",FLOOR(Table2[[#This Row],[moving_time]]/(60*60),1),"")</f>
        <v/>
      </c>
      <c r="K5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1" t="str">
        <f>IF(AND(Table2[[#This Row],[Appoggio]]&lt;&gt;"",C561&lt;&gt;""),_xlfn.CONCAT("date",C561,"moving_time",C552,"distance",Table2[[#This Row],[Appoggio]],"elevation",C554,"type",C555),"")</f>
        <v/>
      </c>
      <c r="M551" t="str">
        <f>IF(Table2[[#This Row],[date_to_pivot]]&lt;&gt;"",C555,"")</f>
        <v/>
      </c>
      <c r="N551" t="str">
        <f>IF(Table2[[#This Row],[date_to_pivot]]&lt;&gt;"",Table2[[#This Row],[Appoggio]],"")</f>
        <v/>
      </c>
      <c r="O551" t="str">
        <f>IF(Table2[[#This Row],[date_to_pivot]]&lt;&gt;"",C554,"")</f>
        <v/>
      </c>
      <c r="P551" t="str">
        <f>IF(Table2[[#This Row],[date_to_pivot]]&lt;&gt;"",C552,"")</f>
        <v/>
      </c>
    </row>
    <row r="552" spans="2:16" x14ac:dyDescent="0.2">
      <c r="B552" t="s">
        <v>264</v>
      </c>
      <c r="C552" t="str" cm="1">
        <f t="array" ref="C5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52" t="str">
        <f>IF(ISNUMBER(SEARCH("start_date_local",Table2[[#This Row],[JSON]])),MID(Table2[[#This Row],[JSON]],SEARCH("start_date_local",Table2[[#This Row],[JSON]])+LEN("start_date_local")+4,10), "")</f>
        <v/>
      </c>
      <c r="E5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2" s="5" t="str">
        <f>IF(Table2[[#This Row],[moving_time]]&lt;&gt;"",FLOOR((Table2[[#This Row],[moving_time]]-(60*60*Table2[[#This Row],[Appoggio_ore]]))-(60*Table2[[#This Row],[Appoggio_ minuti]]),1),"")</f>
        <v/>
      </c>
      <c r="I552" s="5" t="str">
        <f>IF(Table2[[#This Row],[moving_time]]&lt;&gt;"",FLOOR((Table2[[#This Row],[moving_time]]-(60*60*Table2[[#This Row],[Appoggio_ore]]))/60,1),"")</f>
        <v/>
      </c>
      <c r="J552" s="5" t="str">
        <f>IF(Table2[[#This Row],[moving_time]]&lt;&gt;"",FLOOR(Table2[[#This Row],[moving_time]]/(60*60),1),"")</f>
        <v/>
      </c>
      <c r="K5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2" t="str">
        <f>IF(AND(Table2[[#This Row],[Appoggio]]&lt;&gt;"",C562&lt;&gt;""),_xlfn.CONCAT("date",C562,"moving_time",C553,"distance",Table2[[#This Row],[Appoggio]],"elevation",C555,"type",C556),"")</f>
        <v/>
      </c>
      <c r="M552" t="str">
        <f>IF(Table2[[#This Row],[date_to_pivot]]&lt;&gt;"",C556,"")</f>
        <v/>
      </c>
      <c r="N552" t="str">
        <f>IF(Table2[[#This Row],[date_to_pivot]]&lt;&gt;"",Table2[[#This Row],[Appoggio]],"")</f>
        <v/>
      </c>
      <c r="O552" t="str">
        <f>IF(Table2[[#This Row],[date_to_pivot]]&lt;&gt;"",C555,"")</f>
        <v/>
      </c>
      <c r="P552" t="str">
        <f>IF(Table2[[#This Row],[date_to_pivot]]&lt;&gt;"",C553,"")</f>
        <v/>
      </c>
    </row>
    <row r="553" spans="2:16" x14ac:dyDescent="0.2">
      <c r="B553" t="s">
        <v>265</v>
      </c>
      <c r="C553" t="str" cm="1">
        <f t="array" ref="C5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53" t="str">
        <f>IF(ISNUMBER(SEARCH("start_date_local",Table2[[#This Row],[JSON]])),MID(Table2[[#This Row],[JSON]],SEARCH("start_date_local",Table2[[#This Row],[JSON]])+LEN("start_date_local")+4,10), "")</f>
        <v/>
      </c>
      <c r="E5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3" s="5" t="str">
        <f>IF(Table2[[#This Row],[moving_time]]&lt;&gt;"",FLOOR((Table2[[#This Row],[moving_time]]-(60*60*Table2[[#This Row],[Appoggio_ore]]))-(60*Table2[[#This Row],[Appoggio_ minuti]]),1),"")</f>
        <v/>
      </c>
      <c r="I553" s="5" t="str">
        <f>IF(Table2[[#This Row],[moving_time]]&lt;&gt;"",FLOOR((Table2[[#This Row],[moving_time]]-(60*60*Table2[[#This Row],[Appoggio_ore]]))/60,1),"")</f>
        <v/>
      </c>
      <c r="J553" s="5" t="str">
        <f>IF(Table2[[#This Row],[moving_time]]&lt;&gt;"",FLOOR(Table2[[#This Row],[moving_time]]/(60*60),1),"")</f>
        <v/>
      </c>
      <c r="K5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3" t="str">
        <f>IF(AND(Table2[[#This Row],[Appoggio]]&lt;&gt;"",C563&lt;&gt;""),_xlfn.CONCAT("date",C563,"moving_time",C554,"distance",Table2[[#This Row],[Appoggio]],"elevation",C556,"type",C557),"")</f>
        <v/>
      </c>
      <c r="M553" t="str">
        <f>IF(Table2[[#This Row],[date_to_pivot]]&lt;&gt;"",C557,"")</f>
        <v/>
      </c>
      <c r="N553" t="str">
        <f>IF(Table2[[#This Row],[date_to_pivot]]&lt;&gt;"",Table2[[#This Row],[Appoggio]],"")</f>
        <v/>
      </c>
      <c r="O553" t="str">
        <f>IF(Table2[[#This Row],[date_to_pivot]]&lt;&gt;"",C556,"")</f>
        <v/>
      </c>
      <c r="P553" t="str">
        <f>IF(Table2[[#This Row],[date_to_pivot]]&lt;&gt;"",C554,"")</f>
        <v/>
      </c>
    </row>
    <row r="554" spans="2:16" x14ac:dyDescent="0.2">
      <c r="B554" t="s">
        <v>266</v>
      </c>
      <c r="C554" t="str" cm="1">
        <f t="array" ref="C5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54" t="str">
        <f>IF(ISNUMBER(SEARCH("start_date_local",Table2[[#This Row],[JSON]])),MID(Table2[[#This Row],[JSON]],SEARCH("start_date_local",Table2[[#This Row],[JSON]])+LEN("start_date_local")+4,10), "")</f>
        <v/>
      </c>
      <c r="E5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4" s="5" t="str">
        <f>IF(Table2[[#This Row],[moving_time]]&lt;&gt;"",FLOOR((Table2[[#This Row],[moving_time]]-(60*60*Table2[[#This Row],[Appoggio_ore]]))-(60*Table2[[#This Row],[Appoggio_ minuti]]),1),"")</f>
        <v/>
      </c>
      <c r="I554" s="5" t="str">
        <f>IF(Table2[[#This Row],[moving_time]]&lt;&gt;"",FLOOR((Table2[[#This Row],[moving_time]]-(60*60*Table2[[#This Row],[Appoggio_ore]]))/60,1),"")</f>
        <v/>
      </c>
      <c r="J554" s="5" t="str">
        <f>IF(Table2[[#This Row],[moving_time]]&lt;&gt;"",FLOOR(Table2[[#This Row],[moving_time]]/(60*60),1),"")</f>
        <v/>
      </c>
      <c r="K5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4" t="str">
        <f>IF(AND(Table2[[#This Row],[Appoggio]]&lt;&gt;"",C564&lt;&gt;""),_xlfn.CONCAT("date",C564,"moving_time",C555,"distance",Table2[[#This Row],[Appoggio]],"elevation",C557,"type",C558),"")</f>
        <v/>
      </c>
      <c r="M554" t="str">
        <f>IF(Table2[[#This Row],[date_to_pivot]]&lt;&gt;"",C558,"")</f>
        <v/>
      </c>
      <c r="N554" t="str">
        <f>IF(Table2[[#This Row],[date_to_pivot]]&lt;&gt;"",Table2[[#This Row],[Appoggio]],"")</f>
        <v/>
      </c>
      <c r="O554" t="str">
        <f>IF(Table2[[#This Row],[date_to_pivot]]&lt;&gt;"",C557,"")</f>
        <v/>
      </c>
      <c r="P554" t="str">
        <f>IF(Table2[[#This Row],[date_to_pivot]]&lt;&gt;"",C555,"")</f>
        <v/>
      </c>
    </row>
    <row r="555" spans="2:16" x14ac:dyDescent="0.2">
      <c r="B555" t="s">
        <v>267</v>
      </c>
      <c r="C555" t="str" cm="1">
        <f t="array" ref="C5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55" t="str">
        <f>IF(ISNUMBER(SEARCH("start_date_local",Table2[[#This Row],[JSON]])),MID(Table2[[#This Row],[JSON]],SEARCH("start_date_local",Table2[[#This Row],[JSON]])+LEN("start_date_local")+4,10), "")</f>
        <v/>
      </c>
      <c r="E5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5" s="5" t="str">
        <f>IF(Table2[[#This Row],[moving_time]]&lt;&gt;"",FLOOR((Table2[[#This Row],[moving_time]]-(60*60*Table2[[#This Row],[Appoggio_ore]]))-(60*Table2[[#This Row],[Appoggio_ minuti]]),1),"")</f>
        <v/>
      </c>
      <c r="I555" s="5" t="str">
        <f>IF(Table2[[#This Row],[moving_time]]&lt;&gt;"",FLOOR((Table2[[#This Row],[moving_time]]-(60*60*Table2[[#This Row],[Appoggio_ore]]))/60,1),"")</f>
        <v/>
      </c>
      <c r="J555" s="5" t="str">
        <f>IF(Table2[[#This Row],[moving_time]]&lt;&gt;"",FLOOR(Table2[[#This Row],[moving_time]]/(60*60),1),"")</f>
        <v/>
      </c>
      <c r="K5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5" t="str">
        <f>IF(AND(Table2[[#This Row],[Appoggio]]&lt;&gt;"",C565&lt;&gt;""),_xlfn.CONCAT("date",C565,"moving_time",C556,"distance",Table2[[#This Row],[Appoggio]],"elevation",C558,"type",C559),"")</f>
        <v/>
      </c>
      <c r="M555" t="str">
        <f>IF(Table2[[#This Row],[date_to_pivot]]&lt;&gt;"",C559,"")</f>
        <v/>
      </c>
      <c r="N555" t="str">
        <f>IF(Table2[[#This Row],[date_to_pivot]]&lt;&gt;"",Table2[[#This Row],[Appoggio]],"")</f>
        <v/>
      </c>
      <c r="O555" t="str">
        <f>IF(Table2[[#This Row],[date_to_pivot]]&lt;&gt;"",C558,"")</f>
        <v/>
      </c>
      <c r="P555" t="str">
        <f>IF(Table2[[#This Row],[date_to_pivot]]&lt;&gt;"",C556,"")</f>
        <v/>
      </c>
    </row>
    <row r="556" spans="2:16" x14ac:dyDescent="0.2">
      <c r="B556" t="s">
        <v>268</v>
      </c>
      <c r="C556" t="str" cm="1">
        <f t="array" ref="C5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56" t="str">
        <f>IF(ISNUMBER(SEARCH("start_date_local",Table2[[#This Row],[JSON]])),MID(Table2[[#This Row],[JSON]],SEARCH("start_date_local",Table2[[#This Row],[JSON]])+LEN("start_date_local")+4,10), "")</f>
        <v/>
      </c>
      <c r="E5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6" s="5" t="str">
        <f>IF(Table2[[#This Row],[moving_time]]&lt;&gt;"",FLOOR((Table2[[#This Row],[moving_time]]-(60*60*Table2[[#This Row],[Appoggio_ore]]))-(60*Table2[[#This Row],[Appoggio_ minuti]]),1),"")</f>
        <v/>
      </c>
      <c r="I556" s="5" t="str">
        <f>IF(Table2[[#This Row],[moving_time]]&lt;&gt;"",FLOOR((Table2[[#This Row],[moving_time]]-(60*60*Table2[[#This Row],[Appoggio_ore]]))/60,1),"")</f>
        <v/>
      </c>
      <c r="J556" s="5" t="str">
        <f>IF(Table2[[#This Row],[moving_time]]&lt;&gt;"",FLOOR(Table2[[#This Row],[moving_time]]/(60*60),1),"")</f>
        <v/>
      </c>
      <c r="K5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6" t="str">
        <f>IF(AND(Table2[[#This Row],[Appoggio]]&lt;&gt;"",C566&lt;&gt;""),_xlfn.CONCAT("date",C566,"moving_time",C557,"distance",Table2[[#This Row],[Appoggio]],"elevation",C559,"type",C560),"")</f>
        <v/>
      </c>
      <c r="M556" t="str">
        <f>IF(Table2[[#This Row],[date_to_pivot]]&lt;&gt;"",C560,"")</f>
        <v/>
      </c>
      <c r="N556" t="str">
        <f>IF(Table2[[#This Row],[date_to_pivot]]&lt;&gt;"",Table2[[#This Row],[Appoggio]],"")</f>
        <v/>
      </c>
      <c r="O556" t="str">
        <f>IF(Table2[[#This Row],[date_to_pivot]]&lt;&gt;"",C559,"")</f>
        <v/>
      </c>
      <c r="P556" t="str">
        <f>IF(Table2[[#This Row],[date_to_pivot]]&lt;&gt;"",C557,"")</f>
        <v/>
      </c>
    </row>
    <row r="557" spans="2:16" x14ac:dyDescent="0.2">
      <c r="B557" t="s">
        <v>151</v>
      </c>
      <c r="C557" t="str" cm="1">
        <f t="array" ref="C5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57" t="str">
        <f>IF(ISNUMBER(SEARCH("start_date_local",Table2[[#This Row],[JSON]])),MID(Table2[[#This Row],[JSON]],SEARCH("start_date_local",Table2[[#This Row],[JSON]])+LEN("start_date_local")+4,10), "")</f>
        <v/>
      </c>
      <c r="E5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7" s="5" t="str">
        <f>IF(Table2[[#This Row],[moving_time]]&lt;&gt;"",FLOOR((Table2[[#This Row],[moving_time]]-(60*60*Table2[[#This Row],[Appoggio_ore]]))-(60*Table2[[#This Row],[Appoggio_ minuti]]),1),"")</f>
        <v/>
      </c>
      <c r="I557" s="5" t="str">
        <f>IF(Table2[[#This Row],[moving_time]]&lt;&gt;"",FLOOR((Table2[[#This Row],[moving_time]]-(60*60*Table2[[#This Row],[Appoggio_ore]]))/60,1),"")</f>
        <v/>
      </c>
      <c r="J557" s="5" t="str">
        <f>IF(Table2[[#This Row],[moving_time]]&lt;&gt;"",FLOOR(Table2[[#This Row],[moving_time]]/(60*60),1),"")</f>
        <v/>
      </c>
      <c r="K5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7" t="str">
        <f>IF(AND(Table2[[#This Row],[Appoggio]]&lt;&gt;"",C567&lt;&gt;""),_xlfn.CONCAT("date",C567,"moving_time",C558,"distance",Table2[[#This Row],[Appoggio]],"elevation",C560,"type",C561),"")</f>
        <v/>
      </c>
      <c r="M557" t="str">
        <f>IF(Table2[[#This Row],[date_to_pivot]]&lt;&gt;"",C561,"")</f>
        <v/>
      </c>
      <c r="N557" t="str">
        <f>IF(Table2[[#This Row],[date_to_pivot]]&lt;&gt;"",Table2[[#This Row],[Appoggio]],"")</f>
        <v/>
      </c>
      <c r="O557" t="str">
        <f>IF(Table2[[#This Row],[date_to_pivot]]&lt;&gt;"",C560,"")</f>
        <v/>
      </c>
      <c r="P557" t="str">
        <f>IF(Table2[[#This Row],[date_to_pivot]]&lt;&gt;"",C558,"")</f>
        <v/>
      </c>
    </row>
    <row r="558" spans="2:16" x14ac:dyDescent="0.2">
      <c r="B558" t="s">
        <v>55</v>
      </c>
      <c r="C558" t="str" cm="1">
        <f t="array" ref="C5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58" t="str">
        <f>IF(ISNUMBER(SEARCH("start_date_local",Table2[[#This Row],[JSON]])),MID(Table2[[#This Row],[JSON]],SEARCH("start_date_local",Table2[[#This Row],[JSON]])+LEN("start_date_local")+4,10), "")</f>
        <v/>
      </c>
      <c r="E5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8" s="5" t="str">
        <f>IF(Table2[[#This Row],[moving_time]]&lt;&gt;"",FLOOR((Table2[[#This Row],[moving_time]]-(60*60*Table2[[#This Row],[Appoggio_ore]]))-(60*Table2[[#This Row],[Appoggio_ minuti]]),1),"")</f>
        <v/>
      </c>
      <c r="I558" s="5" t="str">
        <f>IF(Table2[[#This Row],[moving_time]]&lt;&gt;"",FLOOR((Table2[[#This Row],[moving_time]]-(60*60*Table2[[#This Row],[Appoggio_ore]]))/60,1),"")</f>
        <v/>
      </c>
      <c r="J558" s="5" t="str">
        <f>IF(Table2[[#This Row],[moving_time]]&lt;&gt;"",FLOOR(Table2[[#This Row],[moving_time]]/(60*60),1),"")</f>
        <v/>
      </c>
      <c r="K5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8" t="str">
        <f>IF(AND(Table2[[#This Row],[Appoggio]]&lt;&gt;"",C568&lt;&gt;""),_xlfn.CONCAT("date",C568,"moving_time",C559,"distance",Table2[[#This Row],[Appoggio]],"elevation",C561,"type",C562),"")</f>
        <v/>
      </c>
      <c r="M558" t="str">
        <f>IF(Table2[[#This Row],[date_to_pivot]]&lt;&gt;"",C562,"")</f>
        <v/>
      </c>
      <c r="N558" t="str">
        <f>IF(Table2[[#This Row],[date_to_pivot]]&lt;&gt;"",Table2[[#This Row],[Appoggio]],"")</f>
        <v/>
      </c>
      <c r="O558" t="str">
        <f>IF(Table2[[#This Row],[date_to_pivot]]&lt;&gt;"",C561,"")</f>
        <v/>
      </c>
      <c r="P558" t="str">
        <f>IF(Table2[[#This Row],[date_to_pivot]]&lt;&gt;"",C559,"")</f>
        <v/>
      </c>
    </row>
    <row r="559" spans="2:16" x14ac:dyDescent="0.2">
      <c r="B559" t="s">
        <v>269</v>
      </c>
      <c r="C559" t="str" cm="1">
        <f t="array" ref="C5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59" t="str">
        <f>IF(ISNUMBER(SEARCH("start_date_local",Table2[[#This Row],[JSON]])),MID(Table2[[#This Row],[JSON]],SEARCH("start_date_local",Table2[[#This Row],[JSON]])+LEN("start_date_local")+4,10), "")</f>
        <v/>
      </c>
      <c r="E5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59" s="5" t="str">
        <f>IF(Table2[[#This Row],[moving_time]]&lt;&gt;"",FLOOR((Table2[[#This Row],[moving_time]]-(60*60*Table2[[#This Row],[Appoggio_ore]]))-(60*Table2[[#This Row],[Appoggio_ minuti]]),1),"")</f>
        <v/>
      </c>
      <c r="I559" s="5" t="str">
        <f>IF(Table2[[#This Row],[moving_time]]&lt;&gt;"",FLOOR((Table2[[#This Row],[moving_time]]-(60*60*Table2[[#This Row],[Appoggio_ore]]))/60,1),"")</f>
        <v/>
      </c>
      <c r="J559" s="5" t="str">
        <f>IF(Table2[[#This Row],[moving_time]]&lt;&gt;"",FLOOR(Table2[[#This Row],[moving_time]]/(60*60),1),"")</f>
        <v/>
      </c>
      <c r="K5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59" t="str">
        <f>IF(AND(Table2[[#This Row],[Appoggio]]&lt;&gt;"",C569&lt;&gt;""),_xlfn.CONCAT("date",C569,"moving_time",C560,"distance",Table2[[#This Row],[Appoggio]],"elevation",C562,"type",C563),"")</f>
        <v/>
      </c>
      <c r="M559" t="str">
        <f>IF(Table2[[#This Row],[date_to_pivot]]&lt;&gt;"",C563,"")</f>
        <v/>
      </c>
      <c r="N559" t="str">
        <f>IF(Table2[[#This Row],[date_to_pivot]]&lt;&gt;"",Table2[[#This Row],[Appoggio]],"")</f>
        <v/>
      </c>
      <c r="O559" t="str">
        <f>IF(Table2[[#This Row],[date_to_pivot]]&lt;&gt;"",C562,"")</f>
        <v/>
      </c>
      <c r="P559" t="str">
        <f>IF(Table2[[#This Row],[date_to_pivot]]&lt;&gt;"",C560,"")</f>
        <v/>
      </c>
    </row>
    <row r="560" spans="2:16" x14ac:dyDescent="0.2">
      <c r="B560" t="s">
        <v>242</v>
      </c>
      <c r="C560" t="str" cm="1">
        <f t="array" ref="C5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60" t="str">
        <f>IF(ISNUMBER(SEARCH("start_date_local",Table2[[#This Row],[JSON]])),MID(Table2[[#This Row],[JSON]],SEARCH("start_date_local",Table2[[#This Row],[JSON]])+LEN("start_date_local")+4,10), "")</f>
        <v/>
      </c>
      <c r="E5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0" s="5" t="str">
        <f>IF(Table2[[#This Row],[moving_time]]&lt;&gt;"",FLOOR((Table2[[#This Row],[moving_time]]-(60*60*Table2[[#This Row],[Appoggio_ore]]))-(60*Table2[[#This Row],[Appoggio_ minuti]]),1),"")</f>
        <v/>
      </c>
      <c r="I560" s="5" t="str">
        <f>IF(Table2[[#This Row],[moving_time]]&lt;&gt;"",FLOOR((Table2[[#This Row],[moving_time]]-(60*60*Table2[[#This Row],[Appoggio_ore]]))/60,1),"")</f>
        <v/>
      </c>
      <c r="J560" s="5" t="str">
        <f>IF(Table2[[#This Row],[moving_time]]&lt;&gt;"",FLOOR(Table2[[#This Row],[moving_time]]/(60*60),1),"")</f>
        <v/>
      </c>
      <c r="K5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0" t="str">
        <f>IF(AND(Table2[[#This Row],[Appoggio]]&lt;&gt;"",C570&lt;&gt;""),_xlfn.CONCAT("date",C570,"moving_time",C561,"distance",Table2[[#This Row],[Appoggio]],"elevation",C563,"type",C564),"")</f>
        <v/>
      </c>
      <c r="M560" t="str">
        <f>IF(Table2[[#This Row],[date_to_pivot]]&lt;&gt;"",C564,"")</f>
        <v/>
      </c>
      <c r="N560" t="str">
        <f>IF(Table2[[#This Row],[date_to_pivot]]&lt;&gt;"",Table2[[#This Row],[Appoggio]],"")</f>
        <v/>
      </c>
      <c r="O560" t="str">
        <f>IF(Table2[[#This Row],[date_to_pivot]]&lt;&gt;"",C563,"")</f>
        <v/>
      </c>
      <c r="P560" t="str">
        <f>IF(Table2[[#This Row],[date_to_pivot]]&lt;&gt;"",C561,"")</f>
        <v/>
      </c>
    </row>
    <row r="561" spans="2:16" x14ac:dyDescent="0.2">
      <c r="B561" t="s">
        <v>58</v>
      </c>
      <c r="C561" t="str" cm="1">
        <f t="array" ref="C5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61" t="str">
        <f>IF(ISNUMBER(SEARCH("start_date_local",Table2[[#This Row],[JSON]])),MID(Table2[[#This Row],[JSON]],SEARCH("start_date_local",Table2[[#This Row],[JSON]])+LEN("start_date_local")+4,10), "")</f>
        <v/>
      </c>
      <c r="E5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1" s="5" t="str">
        <f>IF(Table2[[#This Row],[moving_time]]&lt;&gt;"",FLOOR((Table2[[#This Row],[moving_time]]-(60*60*Table2[[#This Row],[Appoggio_ore]]))-(60*Table2[[#This Row],[Appoggio_ minuti]]),1),"")</f>
        <v/>
      </c>
      <c r="I561" s="5" t="str">
        <f>IF(Table2[[#This Row],[moving_time]]&lt;&gt;"",FLOOR((Table2[[#This Row],[moving_time]]-(60*60*Table2[[#This Row],[Appoggio_ore]]))/60,1),"")</f>
        <v/>
      </c>
      <c r="J561" s="5" t="str">
        <f>IF(Table2[[#This Row],[moving_time]]&lt;&gt;"",FLOOR(Table2[[#This Row],[moving_time]]/(60*60),1),"")</f>
        <v/>
      </c>
      <c r="K5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1" t="str">
        <f>IF(AND(Table2[[#This Row],[Appoggio]]&lt;&gt;"",C571&lt;&gt;""),_xlfn.CONCAT("date",C571,"moving_time",C562,"distance",Table2[[#This Row],[Appoggio]],"elevation",C564,"type",C565),"")</f>
        <v/>
      </c>
      <c r="M561" t="str">
        <f>IF(Table2[[#This Row],[date_to_pivot]]&lt;&gt;"",C565,"")</f>
        <v/>
      </c>
      <c r="N561" t="str">
        <f>IF(Table2[[#This Row],[date_to_pivot]]&lt;&gt;"",Table2[[#This Row],[Appoggio]],"")</f>
        <v/>
      </c>
      <c r="O561" t="str">
        <f>IF(Table2[[#This Row],[date_to_pivot]]&lt;&gt;"",C564,"")</f>
        <v/>
      </c>
      <c r="P561" t="str">
        <f>IF(Table2[[#This Row],[date_to_pivot]]&lt;&gt;"",C562,"")</f>
        <v/>
      </c>
    </row>
    <row r="562" spans="2:16" x14ac:dyDescent="0.2">
      <c r="B562" t="s">
        <v>59</v>
      </c>
      <c r="C562" t="str" cm="1">
        <f t="array" ref="C5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62" t="str">
        <f>IF(ISNUMBER(SEARCH("start_date_local",Table2[[#This Row],[JSON]])),MID(Table2[[#This Row],[JSON]],SEARCH("start_date_local",Table2[[#This Row],[JSON]])+LEN("start_date_local")+4,10), "")</f>
        <v/>
      </c>
      <c r="E5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2" s="5" t="str">
        <f>IF(Table2[[#This Row],[moving_time]]&lt;&gt;"",FLOOR((Table2[[#This Row],[moving_time]]-(60*60*Table2[[#This Row],[Appoggio_ore]]))-(60*Table2[[#This Row],[Appoggio_ minuti]]),1),"")</f>
        <v/>
      </c>
      <c r="I562" s="5" t="str">
        <f>IF(Table2[[#This Row],[moving_time]]&lt;&gt;"",FLOOR((Table2[[#This Row],[moving_time]]-(60*60*Table2[[#This Row],[Appoggio_ore]]))/60,1),"")</f>
        <v/>
      </c>
      <c r="J562" s="5" t="str">
        <f>IF(Table2[[#This Row],[moving_time]]&lt;&gt;"",FLOOR(Table2[[#This Row],[moving_time]]/(60*60),1),"")</f>
        <v/>
      </c>
      <c r="K5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2" t="str">
        <f>IF(AND(Table2[[#This Row],[Appoggio]]&lt;&gt;"",C572&lt;&gt;""),_xlfn.CONCAT("date",C572,"moving_time",C563,"distance",Table2[[#This Row],[Appoggio]],"elevation",C565,"type",C566),"")</f>
        <v/>
      </c>
      <c r="M562" t="str">
        <f>IF(Table2[[#This Row],[date_to_pivot]]&lt;&gt;"",C566,"")</f>
        <v/>
      </c>
      <c r="N562" t="str">
        <f>IF(Table2[[#This Row],[date_to_pivot]]&lt;&gt;"",Table2[[#This Row],[Appoggio]],"")</f>
        <v/>
      </c>
      <c r="O562" t="str">
        <f>IF(Table2[[#This Row],[date_to_pivot]]&lt;&gt;"",C565,"")</f>
        <v/>
      </c>
      <c r="P562" t="str">
        <f>IF(Table2[[#This Row],[date_to_pivot]]&lt;&gt;"",C563,"")</f>
        <v/>
      </c>
    </row>
    <row r="563" spans="2:16" x14ac:dyDescent="0.2">
      <c r="B563" t="s">
        <v>270</v>
      </c>
      <c r="C563" t="str" cm="1">
        <f t="array" ref="C5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63" t="str">
        <f>IF(ISNUMBER(SEARCH("start_date_local",Table2[[#This Row],[JSON]])),MID(Table2[[#This Row],[JSON]],SEARCH("start_date_local",Table2[[#This Row],[JSON]])+LEN("start_date_local")+4,10), "")</f>
        <v/>
      </c>
      <c r="E5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3" s="5" t="str">
        <f>IF(Table2[[#This Row],[moving_time]]&lt;&gt;"",FLOOR((Table2[[#This Row],[moving_time]]-(60*60*Table2[[#This Row],[Appoggio_ore]]))-(60*Table2[[#This Row],[Appoggio_ minuti]]),1),"")</f>
        <v/>
      </c>
      <c r="I563" s="5" t="str">
        <f>IF(Table2[[#This Row],[moving_time]]&lt;&gt;"",FLOOR((Table2[[#This Row],[moving_time]]-(60*60*Table2[[#This Row],[Appoggio_ore]]))/60,1),"")</f>
        <v/>
      </c>
      <c r="J563" s="5" t="str">
        <f>IF(Table2[[#This Row],[moving_time]]&lt;&gt;"",FLOOR(Table2[[#This Row],[moving_time]]/(60*60),1),"")</f>
        <v/>
      </c>
      <c r="K5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3" t="str">
        <f>IF(AND(Table2[[#This Row],[Appoggio]]&lt;&gt;"",C573&lt;&gt;""),_xlfn.CONCAT("date",C573,"moving_time",C564,"distance",Table2[[#This Row],[Appoggio]],"elevation",C566,"type",C567),"")</f>
        <v/>
      </c>
      <c r="M563" t="str">
        <f>IF(Table2[[#This Row],[date_to_pivot]]&lt;&gt;"",C567,"")</f>
        <v/>
      </c>
      <c r="N563" t="str">
        <f>IF(Table2[[#This Row],[date_to_pivot]]&lt;&gt;"",Table2[[#This Row],[Appoggio]],"")</f>
        <v/>
      </c>
      <c r="O563" t="str">
        <f>IF(Table2[[#This Row],[date_to_pivot]]&lt;&gt;"",C566,"")</f>
        <v/>
      </c>
      <c r="P563" t="str">
        <f>IF(Table2[[#This Row],[date_to_pivot]]&lt;&gt;"",C564,"")</f>
        <v/>
      </c>
    </row>
    <row r="564" spans="2:16" x14ac:dyDescent="0.2">
      <c r="B564" t="s">
        <v>271</v>
      </c>
      <c r="C564" t="str" cm="1">
        <f t="array" ref="C5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64" t="str">
        <f>IF(ISNUMBER(SEARCH("start_date_local",Table2[[#This Row],[JSON]])),MID(Table2[[#This Row],[JSON]],SEARCH("start_date_local",Table2[[#This Row],[JSON]])+LEN("start_date_local")+4,10), "")</f>
        <v/>
      </c>
      <c r="E5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4" s="5" t="str">
        <f>IF(Table2[[#This Row],[moving_time]]&lt;&gt;"",FLOOR((Table2[[#This Row],[moving_time]]-(60*60*Table2[[#This Row],[Appoggio_ore]]))-(60*Table2[[#This Row],[Appoggio_ minuti]]),1),"")</f>
        <v/>
      </c>
      <c r="I564" s="5" t="str">
        <f>IF(Table2[[#This Row],[moving_time]]&lt;&gt;"",FLOOR((Table2[[#This Row],[moving_time]]-(60*60*Table2[[#This Row],[Appoggio_ore]]))/60,1),"")</f>
        <v/>
      </c>
      <c r="J564" s="5" t="str">
        <f>IF(Table2[[#This Row],[moving_time]]&lt;&gt;"",FLOOR(Table2[[#This Row],[moving_time]]/(60*60),1),"")</f>
        <v/>
      </c>
      <c r="K5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4" t="str">
        <f>IF(AND(Table2[[#This Row],[Appoggio]]&lt;&gt;"",C574&lt;&gt;""),_xlfn.CONCAT("date",C574,"moving_time",C565,"distance",Table2[[#This Row],[Appoggio]],"elevation",C567,"type",C568),"")</f>
        <v/>
      </c>
      <c r="M564" t="str">
        <f>IF(Table2[[#This Row],[date_to_pivot]]&lt;&gt;"",C568,"")</f>
        <v/>
      </c>
      <c r="N564" t="str">
        <f>IF(Table2[[#This Row],[date_to_pivot]]&lt;&gt;"",Table2[[#This Row],[Appoggio]],"")</f>
        <v/>
      </c>
      <c r="O564" t="str">
        <f>IF(Table2[[#This Row],[date_to_pivot]]&lt;&gt;"",C567,"")</f>
        <v/>
      </c>
      <c r="P564" t="str">
        <f>IF(Table2[[#This Row],[date_to_pivot]]&lt;&gt;"",C565,"")</f>
        <v/>
      </c>
    </row>
    <row r="565" spans="2:16" x14ac:dyDescent="0.2">
      <c r="B565" t="s">
        <v>95</v>
      </c>
      <c r="C565" t="str" cm="1">
        <f t="array" ref="C5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65" t="str">
        <f>IF(ISNUMBER(SEARCH("start_date_local",Table2[[#This Row],[JSON]])),MID(Table2[[#This Row],[JSON]],SEARCH("start_date_local",Table2[[#This Row],[JSON]])+LEN("start_date_local")+4,10), "")</f>
        <v/>
      </c>
      <c r="E5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5" s="5" t="str">
        <f>IF(Table2[[#This Row],[moving_time]]&lt;&gt;"",FLOOR((Table2[[#This Row],[moving_time]]-(60*60*Table2[[#This Row],[Appoggio_ore]]))-(60*Table2[[#This Row],[Appoggio_ minuti]]),1),"")</f>
        <v/>
      </c>
      <c r="I565" s="5" t="str">
        <f>IF(Table2[[#This Row],[moving_time]]&lt;&gt;"",FLOOR((Table2[[#This Row],[moving_time]]-(60*60*Table2[[#This Row],[Appoggio_ore]]))/60,1),"")</f>
        <v/>
      </c>
      <c r="J565" s="5" t="str">
        <f>IF(Table2[[#This Row],[moving_time]]&lt;&gt;"",FLOOR(Table2[[#This Row],[moving_time]]/(60*60),1),"")</f>
        <v/>
      </c>
      <c r="K5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5" t="str">
        <f>IF(AND(Table2[[#This Row],[Appoggio]]&lt;&gt;"",C575&lt;&gt;""),_xlfn.CONCAT("date",C575,"moving_time",C566,"distance",Table2[[#This Row],[Appoggio]],"elevation",C568,"type",C569),"")</f>
        <v/>
      </c>
      <c r="M565" t="str">
        <f>IF(Table2[[#This Row],[date_to_pivot]]&lt;&gt;"",C569,"")</f>
        <v/>
      </c>
      <c r="N565" t="str">
        <f>IF(Table2[[#This Row],[date_to_pivot]]&lt;&gt;"",Table2[[#This Row],[Appoggio]],"")</f>
        <v/>
      </c>
      <c r="O565" t="str">
        <f>IF(Table2[[#This Row],[date_to_pivot]]&lt;&gt;"",C568,"")</f>
        <v/>
      </c>
      <c r="P565" t="str">
        <f>IF(Table2[[#This Row],[date_to_pivot]]&lt;&gt;"",C566,"")</f>
        <v/>
      </c>
    </row>
    <row r="566" spans="2:16" x14ac:dyDescent="0.2">
      <c r="B566" t="s">
        <v>96</v>
      </c>
      <c r="C566" t="str" cm="1">
        <f t="array" ref="C5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66" t="str">
        <f>IF(ISNUMBER(SEARCH("start_date_local",Table2[[#This Row],[JSON]])),MID(Table2[[#This Row],[JSON]],SEARCH("start_date_local",Table2[[#This Row],[JSON]])+LEN("start_date_local")+4,10), "")</f>
        <v/>
      </c>
      <c r="E5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6" s="5" t="str">
        <f>IF(Table2[[#This Row],[moving_time]]&lt;&gt;"",FLOOR((Table2[[#This Row],[moving_time]]-(60*60*Table2[[#This Row],[Appoggio_ore]]))-(60*Table2[[#This Row],[Appoggio_ minuti]]),1),"")</f>
        <v/>
      </c>
      <c r="I566" s="5" t="str">
        <f>IF(Table2[[#This Row],[moving_time]]&lt;&gt;"",FLOOR((Table2[[#This Row],[moving_time]]-(60*60*Table2[[#This Row],[Appoggio_ore]]))/60,1),"")</f>
        <v/>
      </c>
      <c r="J566" s="5" t="str">
        <f>IF(Table2[[#This Row],[moving_time]]&lt;&gt;"",FLOOR(Table2[[#This Row],[moving_time]]/(60*60),1),"")</f>
        <v/>
      </c>
      <c r="K5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6" t="str">
        <f>IF(AND(Table2[[#This Row],[Appoggio]]&lt;&gt;"",C576&lt;&gt;""),_xlfn.CONCAT("date",C576,"moving_time",C567,"distance",Table2[[#This Row],[Appoggio]],"elevation",C569,"type",C570),"")</f>
        <v/>
      </c>
      <c r="M566" t="str">
        <f>IF(Table2[[#This Row],[date_to_pivot]]&lt;&gt;"",C570,"")</f>
        <v/>
      </c>
      <c r="N566" t="str">
        <f>IF(Table2[[#This Row],[date_to_pivot]]&lt;&gt;"",Table2[[#This Row],[Appoggio]],"")</f>
        <v/>
      </c>
      <c r="O566" t="str">
        <f>IF(Table2[[#This Row],[date_to_pivot]]&lt;&gt;"",C569,"")</f>
        <v/>
      </c>
      <c r="P566" t="str">
        <f>IF(Table2[[#This Row],[date_to_pivot]]&lt;&gt;"",C567,"")</f>
        <v/>
      </c>
    </row>
    <row r="567" spans="2:16" x14ac:dyDescent="0.2">
      <c r="B567" t="s">
        <v>65</v>
      </c>
      <c r="C567" t="str" cm="1">
        <f t="array" ref="C5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67" t="str">
        <f>IF(ISNUMBER(SEARCH("start_date_local",Table2[[#This Row],[JSON]])),MID(Table2[[#This Row],[JSON]],SEARCH("start_date_local",Table2[[#This Row],[JSON]])+LEN("start_date_local")+4,10), "")</f>
        <v/>
      </c>
      <c r="E5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7" s="5" t="str">
        <f>IF(Table2[[#This Row],[moving_time]]&lt;&gt;"",FLOOR((Table2[[#This Row],[moving_time]]-(60*60*Table2[[#This Row],[Appoggio_ore]]))-(60*Table2[[#This Row],[Appoggio_ minuti]]),1),"")</f>
        <v/>
      </c>
      <c r="I567" s="5" t="str">
        <f>IF(Table2[[#This Row],[moving_time]]&lt;&gt;"",FLOOR((Table2[[#This Row],[moving_time]]-(60*60*Table2[[#This Row],[Appoggio_ore]]))/60,1),"")</f>
        <v/>
      </c>
      <c r="J567" s="5" t="str">
        <f>IF(Table2[[#This Row],[moving_time]]&lt;&gt;"",FLOOR(Table2[[#This Row],[moving_time]]/(60*60),1),"")</f>
        <v/>
      </c>
      <c r="K5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7" t="str">
        <f>IF(AND(Table2[[#This Row],[Appoggio]]&lt;&gt;"",C577&lt;&gt;""),_xlfn.CONCAT("date",C577,"moving_time",C568,"distance",Table2[[#This Row],[Appoggio]],"elevation",C570,"type",C571),"")</f>
        <v/>
      </c>
      <c r="M567" t="str">
        <f>IF(Table2[[#This Row],[date_to_pivot]]&lt;&gt;"",C571,"")</f>
        <v/>
      </c>
      <c r="N567" t="str">
        <f>IF(Table2[[#This Row],[date_to_pivot]]&lt;&gt;"",Table2[[#This Row],[Appoggio]],"")</f>
        <v/>
      </c>
      <c r="O567" t="str">
        <f>IF(Table2[[#This Row],[date_to_pivot]]&lt;&gt;"",C570,"")</f>
        <v/>
      </c>
      <c r="P567" t="str">
        <f>IF(Table2[[#This Row],[date_to_pivot]]&lt;&gt;"",C568,"")</f>
        <v/>
      </c>
    </row>
    <row r="568" spans="2:16" x14ac:dyDescent="0.2">
      <c r="B568" t="s">
        <v>272</v>
      </c>
      <c r="C568" t="str" cm="1">
        <f t="array" ref="C5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68" t="str">
        <f>IF(ISNUMBER(SEARCH("start_date_local",Table2[[#This Row],[JSON]])),MID(Table2[[#This Row],[JSON]],SEARCH("start_date_local",Table2[[#This Row],[JSON]])+LEN("start_date_local")+4,10), "")</f>
        <v/>
      </c>
      <c r="E5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8" s="5" t="str">
        <f>IF(Table2[[#This Row],[moving_time]]&lt;&gt;"",FLOOR((Table2[[#This Row],[moving_time]]-(60*60*Table2[[#This Row],[Appoggio_ore]]))-(60*Table2[[#This Row],[Appoggio_ minuti]]),1),"")</f>
        <v/>
      </c>
      <c r="I568" s="5" t="str">
        <f>IF(Table2[[#This Row],[moving_time]]&lt;&gt;"",FLOOR((Table2[[#This Row],[moving_time]]-(60*60*Table2[[#This Row],[Appoggio_ore]]))/60,1),"")</f>
        <v/>
      </c>
      <c r="J568" s="5" t="str">
        <f>IF(Table2[[#This Row],[moving_time]]&lt;&gt;"",FLOOR(Table2[[#This Row],[moving_time]]/(60*60),1),"")</f>
        <v/>
      </c>
      <c r="K5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8" t="str">
        <f>IF(AND(Table2[[#This Row],[Appoggio]]&lt;&gt;"",C578&lt;&gt;""),_xlfn.CONCAT("date",C578,"moving_time",C569,"distance",Table2[[#This Row],[Appoggio]],"elevation",C571,"type",C572),"")</f>
        <v/>
      </c>
      <c r="M568" t="str">
        <f>IF(Table2[[#This Row],[date_to_pivot]]&lt;&gt;"",C572,"")</f>
        <v/>
      </c>
      <c r="N568" t="str">
        <f>IF(Table2[[#This Row],[date_to_pivot]]&lt;&gt;"",Table2[[#This Row],[Appoggio]],"")</f>
        <v/>
      </c>
      <c r="O568" t="str">
        <f>IF(Table2[[#This Row],[date_to_pivot]]&lt;&gt;"",C571,"")</f>
        <v/>
      </c>
      <c r="P568" t="str">
        <f>IF(Table2[[#This Row],[date_to_pivot]]&lt;&gt;"",C569,"")</f>
        <v/>
      </c>
    </row>
    <row r="569" spans="2:16" x14ac:dyDescent="0.2">
      <c r="B569" t="s">
        <v>67</v>
      </c>
      <c r="C569" t="str" cm="1">
        <f t="array" ref="C5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69" t="str">
        <f>IF(ISNUMBER(SEARCH("start_date_local",Table2[[#This Row],[JSON]])),MID(Table2[[#This Row],[JSON]],SEARCH("start_date_local",Table2[[#This Row],[JSON]])+LEN("start_date_local")+4,10), "")</f>
        <v/>
      </c>
      <c r="E5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69" s="5" t="str">
        <f>IF(Table2[[#This Row],[moving_time]]&lt;&gt;"",FLOOR((Table2[[#This Row],[moving_time]]-(60*60*Table2[[#This Row],[Appoggio_ore]]))-(60*Table2[[#This Row],[Appoggio_ minuti]]),1),"")</f>
        <v/>
      </c>
      <c r="I569" s="5" t="str">
        <f>IF(Table2[[#This Row],[moving_time]]&lt;&gt;"",FLOOR((Table2[[#This Row],[moving_time]]-(60*60*Table2[[#This Row],[Appoggio_ore]]))/60,1),"")</f>
        <v/>
      </c>
      <c r="J569" s="5" t="str">
        <f>IF(Table2[[#This Row],[moving_time]]&lt;&gt;"",FLOOR(Table2[[#This Row],[moving_time]]/(60*60),1),"")</f>
        <v/>
      </c>
      <c r="K5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69" t="str">
        <f>IF(AND(Table2[[#This Row],[Appoggio]]&lt;&gt;"",C579&lt;&gt;""),_xlfn.CONCAT("date",C579,"moving_time",C570,"distance",Table2[[#This Row],[Appoggio]],"elevation",C572,"type",C573),"")</f>
        <v/>
      </c>
      <c r="M569" t="str">
        <f>IF(Table2[[#This Row],[date_to_pivot]]&lt;&gt;"",C573,"")</f>
        <v/>
      </c>
      <c r="N569" t="str">
        <f>IF(Table2[[#This Row],[date_to_pivot]]&lt;&gt;"",Table2[[#This Row],[Appoggio]],"")</f>
        <v/>
      </c>
      <c r="O569" t="str">
        <f>IF(Table2[[#This Row],[date_to_pivot]]&lt;&gt;"",C572,"")</f>
        <v/>
      </c>
      <c r="P569" t="str">
        <f>IF(Table2[[#This Row],[date_to_pivot]]&lt;&gt;"",C570,"")</f>
        <v/>
      </c>
    </row>
    <row r="570" spans="2:16" x14ac:dyDescent="0.2">
      <c r="B570" t="s">
        <v>1</v>
      </c>
      <c r="C570" t="str" cm="1">
        <f t="array" ref="C5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70" t="str">
        <f>IF(ISNUMBER(SEARCH("start_date_local",Table2[[#This Row],[JSON]])),MID(Table2[[#This Row],[JSON]],SEARCH("start_date_local",Table2[[#This Row],[JSON]])+LEN("start_date_local")+4,10), "")</f>
        <v/>
      </c>
      <c r="E5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0" s="5" t="str">
        <f>IF(Table2[[#This Row],[moving_time]]&lt;&gt;"",FLOOR((Table2[[#This Row],[moving_time]]-(60*60*Table2[[#This Row],[Appoggio_ore]]))-(60*Table2[[#This Row],[Appoggio_ minuti]]),1),"")</f>
        <v/>
      </c>
      <c r="I570" s="5" t="str">
        <f>IF(Table2[[#This Row],[moving_time]]&lt;&gt;"",FLOOR((Table2[[#This Row],[moving_time]]-(60*60*Table2[[#This Row],[Appoggio_ore]]))/60,1),"")</f>
        <v/>
      </c>
      <c r="J570" s="5" t="str">
        <f>IF(Table2[[#This Row],[moving_time]]&lt;&gt;"",FLOOR(Table2[[#This Row],[moving_time]]/(60*60),1),"")</f>
        <v/>
      </c>
      <c r="K5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0" t="str">
        <f>IF(AND(Table2[[#This Row],[Appoggio]]&lt;&gt;"",C580&lt;&gt;""),_xlfn.CONCAT("date",C580,"moving_time",C571,"distance",Table2[[#This Row],[Appoggio]],"elevation",C573,"type",C574),"")</f>
        <v/>
      </c>
      <c r="M570" t="str">
        <f>IF(Table2[[#This Row],[date_to_pivot]]&lt;&gt;"",C574,"")</f>
        <v/>
      </c>
      <c r="N570" t="str">
        <f>IF(Table2[[#This Row],[date_to_pivot]]&lt;&gt;"",Table2[[#This Row],[Appoggio]],"")</f>
        <v/>
      </c>
      <c r="O570" t="str">
        <f>IF(Table2[[#This Row],[date_to_pivot]]&lt;&gt;"",C573,"")</f>
        <v/>
      </c>
      <c r="P570" t="str">
        <f>IF(Table2[[#This Row],[date_to_pivot]]&lt;&gt;"",C571,"")</f>
        <v/>
      </c>
    </row>
    <row r="571" spans="2:16" x14ac:dyDescent="0.2">
      <c r="B571" t="s">
        <v>2</v>
      </c>
      <c r="C571" t="str" cm="1">
        <f t="array" ref="C5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71" t="str">
        <f>IF(ISNUMBER(SEARCH("start_date_local",Table2[[#This Row],[JSON]])),MID(Table2[[#This Row],[JSON]],SEARCH("start_date_local",Table2[[#This Row],[JSON]])+LEN("start_date_local")+4,10), "")</f>
        <v/>
      </c>
      <c r="E5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1" s="5" t="str">
        <f>IF(Table2[[#This Row],[moving_time]]&lt;&gt;"",FLOOR((Table2[[#This Row],[moving_time]]-(60*60*Table2[[#This Row],[Appoggio_ore]]))-(60*Table2[[#This Row],[Appoggio_ minuti]]),1),"")</f>
        <v/>
      </c>
      <c r="I571" s="5" t="str">
        <f>IF(Table2[[#This Row],[moving_time]]&lt;&gt;"",FLOOR((Table2[[#This Row],[moving_time]]-(60*60*Table2[[#This Row],[Appoggio_ore]]))/60,1),"")</f>
        <v/>
      </c>
      <c r="J571" s="5" t="str">
        <f>IF(Table2[[#This Row],[moving_time]]&lt;&gt;"",FLOOR(Table2[[#This Row],[moving_time]]/(60*60),1),"")</f>
        <v/>
      </c>
      <c r="K5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1" t="str">
        <f>IF(AND(Table2[[#This Row],[Appoggio]]&lt;&gt;"",C581&lt;&gt;""),_xlfn.CONCAT("date",C581,"moving_time",C572,"distance",Table2[[#This Row],[Appoggio]],"elevation",C574,"type",C575),"")</f>
        <v/>
      </c>
      <c r="M571" t="str">
        <f>IF(Table2[[#This Row],[date_to_pivot]]&lt;&gt;"",C575,"")</f>
        <v/>
      </c>
      <c r="N571" t="str">
        <f>IF(Table2[[#This Row],[date_to_pivot]]&lt;&gt;"",Table2[[#This Row],[Appoggio]],"")</f>
        <v/>
      </c>
      <c r="O571" t="str">
        <f>IF(Table2[[#This Row],[date_to_pivot]]&lt;&gt;"",C574,"")</f>
        <v/>
      </c>
      <c r="P571" t="str">
        <f>IF(Table2[[#This Row],[date_to_pivot]]&lt;&gt;"",C572,"")</f>
        <v/>
      </c>
    </row>
    <row r="572" spans="2:16" x14ac:dyDescent="0.2">
      <c r="B572" t="s">
        <v>3</v>
      </c>
      <c r="C572" t="str" cm="1">
        <f t="array" ref="C5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72" t="str">
        <f>IF(ISNUMBER(SEARCH("start_date_local",Table2[[#This Row],[JSON]])),MID(Table2[[#This Row],[JSON]],SEARCH("start_date_local",Table2[[#This Row],[JSON]])+LEN("start_date_local")+4,10), "")</f>
        <v/>
      </c>
      <c r="E5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2" s="5" t="str">
        <f>IF(Table2[[#This Row],[moving_time]]&lt;&gt;"",FLOOR((Table2[[#This Row],[moving_time]]-(60*60*Table2[[#This Row],[Appoggio_ore]]))-(60*Table2[[#This Row],[Appoggio_ minuti]]),1),"")</f>
        <v/>
      </c>
      <c r="I572" s="5" t="str">
        <f>IF(Table2[[#This Row],[moving_time]]&lt;&gt;"",FLOOR((Table2[[#This Row],[moving_time]]-(60*60*Table2[[#This Row],[Appoggio_ore]]))/60,1),"")</f>
        <v/>
      </c>
      <c r="J572" s="5" t="str">
        <f>IF(Table2[[#This Row],[moving_time]]&lt;&gt;"",FLOOR(Table2[[#This Row],[moving_time]]/(60*60),1),"")</f>
        <v/>
      </c>
      <c r="K5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2" t="str">
        <f>IF(AND(Table2[[#This Row],[Appoggio]]&lt;&gt;"",C582&lt;&gt;""),_xlfn.CONCAT("date",C582,"moving_time",C573,"distance",Table2[[#This Row],[Appoggio]],"elevation",C575,"type",C576),"")</f>
        <v/>
      </c>
      <c r="M572" t="str">
        <f>IF(Table2[[#This Row],[date_to_pivot]]&lt;&gt;"",C576,"")</f>
        <v/>
      </c>
      <c r="N572" t="str">
        <f>IF(Table2[[#This Row],[date_to_pivot]]&lt;&gt;"",Table2[[#This Row],[Appoggio]],"")</f>
        <v/>
      </c>
      <c r="O572" t="str">
        <f>IF(Table2[[#This Row],[date_to_pivot]]&lt;&gt;"",C575,"")</f>
        <v/>
      </c>
      <c r="P572" t="str">
        <f>IF(Table2[[#This Row],[date_to_pivot]]&lt;&gt;"",C573,"")</f>
        <v/>
      </c>
    </row>
    <row r="573" spans="2:16" x14ac:dyDescent="0.2">
      <c r="B573" t="s">
        <v>4</v>
      </c>
      <c r="C573" t="str" cm="1">
        <f t="array" ref="C5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73" t="str">
        <f>IF(ISNUMBER(SEARCH("start_date_local",Table2[[#This Row],[JSON]])),MID(Table2[[#This Row],[JSON]],SEARCH("start_date_local",Table2[[#This Row],[JSON]])+LEN("start_date_local")+4,10), "")</f>
        <v/>
      </c>
      <c r="E5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3" s="5" t="str">
        <f>IF(Table2[[#This Row],[moving_time]]&lt;&gt;"",FLOOR((Table2[[#This Row],[moving_time]]-(60*60*Table2[[#This Row],[Appoggio_ore]]))-(60*Table2[[#This Row],[Appoggio_ minuti]]),1),"")</f>
        <v/>
      </c>
      <c r="I573" s="5" t="str">
        <f>IF(Table2[[#This Row],[moving_time]]&lt;&gt;"",FLOOR((Table2[[#This Row],[moving_time]]-(60*60*Table2[[#This Row],[Appoggio_ore]]))/60,1),"")</f>
        <v/>
      </c>
      <c r="J573" s="5" t="str">
        <f>IF(Table2[[#This Row],[moving_time]]&lt;&gt;"",FLOOR(Table2[[#This Row],[moving_time]]/(60*60),1),"")</f>
        <v/>
      </c>
      <c r="K5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3" t="str">
        <f>IF(AND(Table2[[#This Row],[Appoggio]]&lt;&gt;"",C583&lt;&gt;""),_xlfn.CONCAT("date",C583,"moving_time",C574,"distance",Table2[[#This Row],[Appoggio]],"elevation",C576,"type",C577),"")</f>
        <v/>
      </c>
      <c r="M573" t="str">
        <f>IF(Table2[[#This Row],[date_to_pivot]]&lt;&gt;"",C577,"")</f>
        <v/>
      </c>
      <c r="N573" t="str">
        <f>IF(Table2[[#This Row],[date_to_pivot]]&lt;&gt;"",Table2[[#This Row],[Appoggio]],"")</f>
        <v/>
      </c>
      <c r="O573" t="str">
        <f>IF(Table2[[#This Row],[date_to_pivot]]&lt;&gt;"",C576,"")</f>
        <v/>
      </c>
      <c r="P573" t="str">
        <f>IF(Table2[[#This Row],[date_to_pivot]]&lt;&gt;"",C574,"")</f>
        <v/>
      </c>
    </row>
    <row r="574" spans="2:16" x14ac:dyDescent="0.2">
      <c r="B574" t="s">
        <v>5</v>
      </c>
      <c r="C574" t="str" cm="1">
        <f t="array" ref="C5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74" t="str">
        <f>IF(ISNUMBER(SEARCH("start_date_local",Table2[[#This Row],[JSON]])),MID(Table2[[#This Row],[JSON]],SEARCH("start_date_local",Table2[[#This Row],[JSON]])+LEN("start_date_local")+4,10), "")</f>
        <v/>
      </c>
      <c r="E5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4" s="5" t="str">
        <f>IF(Table2[[#This Row],[moving_time]]&lt;&gt;"",FLOOR((Table2[[#This Row],[moving_time]]-(60*60*Table2[[#This Row],[Appoggio_ore]]))-(60*Table2[[#This Row],[Appoggio_ minuti]]),1),"")</f>
        <v/>
      </c>
      <c r="I574" s="5" t="str">
        <f>IF(Table2[[#This Row],[moving_time]]&lt;&gt;"",FLOOR((Table2[[#This Row],[moving_time]]-(60*60*Table2[[#This Row],[Appoggio_ore]]))/60,1),"")</f>
        <v/>
      </c>
      <c r="J574" s="5" t="str">
        <f>IF(Table2[[#This Row],[moving_time]]&lt;&gt;"",FLOOR(Table2[[#This Row],[moving_time]]/(60*60),1),"")</f>
        <v/>
      </c>
      <c r="K5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4" t="str">
        <f>IF(AND(Table2[[#This Row],[Appoggio]]&lt;&gt;"",C584&lt;&gt;""),_xlfn.CONCAT("date",C584,"moving_time",C575,"distance",Table2[[#This Row],[Appoggio]],"elevation",C577,"type",C578),"")</f>
        <v/>
      </c>
      <c r="M574" t="str">
        <f>IF(Table2[[#This Row],[date_to_pivot]]&lt;&gt;"",C578,"")</f>
        <v/>
      </c>
      <c r="N574" t="str">
        <f>IF(Table2[[#This Row],[date_to_pivot]]&lt;&gt;"",Table2[[#This Row],[Appoggio]],"")</f>
        <v/>
      </c>
      <c r="O574" t="str">
        <f>IF(Table2[[#This Row],[date_to_pivot]]&lt;&gt;"",C577,"")</f>
        <v/>
      </c>
      <c r="P574" t="str">
        <f>IF(Table2[[#This Row],[date_to_pivot]]&lt;&gt;"",C575,"")</f>
        <v/>
      </c>
    </row>
    <row r="575" spans="2:16" x14ac:dyDescent="0.2">
      <c r="B575" t="s">
        <v>6</v>
      </c>
      <c r="C575" t="str" cm="1">
        <f t="array" ref="C5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75" t="str">
        <f>IF(ISNUMBER(SEARCH("start_date_local",Table2[[#This Row],[JSON]])),MID(Table2[[#This Row],[JSON]],SEARCH("start_date_local",Table2[[#This Row],[JSON]])+LEN("start_date_local")+4,10), "")</f>
        <v/>
      </c>
      <c r="E5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5" s="5" t="str">
        <f>IF(Table2[[#This Row],[moving_time]]&lt;&gt;"",FLOOR((Table2[[#This Row],[moving_time]]-(60*60*Table2[[#This Row],[Appoggio_ore]]))-(60*Table2[[#This Row],[Appoggio_ minuti]]),1),"")</f>
        <v/>
      </c>
      <c r="I575" s="5" t="str">
        <f>IF(Table2[[#This Row],[moving_time]]&lt;&gt;"",FLOOR((Table2[[#This Row],[moving_time]]-(60*60*Table2[[#This Row],[Appoggio_ore]]))/60,1),"")</f>
        <v/>
      </c>
      <c r="J575" s="5" t="str">
        <f>IF(Table2[[#This Row],[moving_time]]&lt;&gt;"",FLOOR(Table2[[#This Row],[moving_time]]/(60*60),1),"")</f>
        <v/>
      </c>
      <c r="K5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5" t="str">
        <f>IF(AND(Table2[[#This Row],[Appoggio]]&lt;&gt;"",C585&lt;&gt;""),_xlfn.CONCAT("date",C585,"moving_time",C576,"distance",Table2[[#This Row],[Appoggio]],"elevation",C578,"type",C579),"")</f>
        <v/>
      </c>
      <c r="M575" t="str">
        <f>IF(Table2[[#This Row],[date_to_pivot]]&lt;&gt;"",C579,"")</f>
        <v/>
      </c>
      <c r="N575" t="str">
        <f>IF(Table2[[#This Row],[date_to_pivot]]&lt;&gt;"",Table2[[#This Row],[Appoggio]],"")</f>
        <v/>
      </c>
      <c r="O575" t="str">
        <f>IF(Table2[[#This Row],[date_to_pivot]]&lt;&gt;"",C578,"")</f>
        <v/>
      </c>
      <c r="P575" t="str">
        <f>IF(Table2[[#This Row],[date_to_pivot]]&lt;&gt;"",C576,"")</f>
        <v/>
      </c>
    </row>
    <row r="576" spans="2:16" x14ac:dyDescent="0.2">
      <c r="B576" t="s">
        <v>273</v>
      </c>
      <c r="C576" t="str" cm="1">
        <f t="array" ref="C5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76" t="str">
        <f>IF(ISNUMBER(SEARCH("start_date_local",Table2[[#This Row],[JSON]])),MID(Table2[[#This Row],[JSON]],SEARCH("start_date_local",Table2[[#This Row],[JSON]])+LEN("start_date_local")+4,10), "")</f>
        <v/>
      </c>
      <c r="E5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6" s="5" t="str">
        <f>IF(Table2[[#This Row],[moving_time]]&lt;&gt;"",FLOOR((Table2[[#This Row],[moving_time]]-(60*60*Table2[[#This Row],[Appoggio_ore]]))-(60*Table2[[#This Row],[Appoggio_ minuti]]),1),"")</f>
        <v/>
      </c>
      <c r="I576" s="5" t="str">
        <f>IF(Table2[[#This Row],[moving_time]]&lt;&gt;"",FLOOR((Table2[[#This Row],[moving_time]]-(60*60*Table2[[#This Row],[Appoggio_ore]]))/60,1),"")</f>
        <v/>
      </c>
      <c r="J576" s="5" t="str">
        <f>IF(Table2[[#This Row],[moving_time]]&lt;&gt;"",FLOOR(Table2[[#This Row],[moving_time]]/(60*60),1),"")</f>
        <v/>
      </c>
      <c r="K5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6" t="str">
        <f>IF(AND(Table2[[#This Row],[Appoggio]]&lt;&gt;"",C586&lt;&gt;""),_xlfn.CONCAT("date",C586,"moving_time",C577,"distance",Table2[[#This Row],[Appoggio]],"elevation",C579,"type",C580),"")</f>
        <v/>
      </c>
      <c r="M576" t="str">
        <f>IF(Table2[[#This Row],[date_to_pivot]]&lt;&gt;"",C580,"")</f>
        <v/>
      </c>
      <c r="N576" t="str">
        <f>IF(Table2[[#This Row],[date_to_pivot]]&lt;&gt;"",Table2[[#This Row],[Appoggio]],"")</f>
        <v/>
      </c>
      <c r="O576" t="str">
        <f>IF(Table2[[#This Row],[date_to_pivot]]&lt;&gt;"",C579,"")</f>
        <v/>
      </c>
      <c r="P576" t="str">
        <f>IF(Table2[[#This Row],[date_to_pivot]]&lt;&gt;"",C577,"")</f>
        <v/>
      </c>
    </row>
    <row r="577" spans="2:16" x14ac:dyDescent="0.2">
      <c r="B577" t="s">
        <v>274</v>
      </c>
      <c r="C577" t="str" cm="1">
        <f t="array" ref="C5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18166.0</v>
      </c>
      <c r="D577" t="str">
        <f>IF(ISNUMBER(SEARCH("start_date_local",Table2[[#This Row],[JSON]])),MID(Table2[[#This Row],[JSON]],SEARCH("start_date_local",Table2[[#This Row],[JSON]])+LEN("start_date_local")+4,10), "")</f>
        <v/>
      </c>
      <c r="E5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18166.0</v>
      </c>
      <c r="G5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7" s="5" t="str">
        <f>IF(Table2[[#This Row],[moving_time]]&lt;&gt;"",FLOOR((Table2[[#This Row],[moving_time]]-(60*60*Table2[[#This Row],[Appoggio_ore]]))-(60*Table2[[#This Row],[Appoggio_ minuti]]),1),"")</f>
        <v/>
      </c>
      <c r="I577" s="5" t="str">
        <f>IF(Table2[[#This Row],[moving_time]]&lt;&gt;"",FLOOR((Table2[[#This Row],[moving_time]]-(60*60*Table2[[#This Row],[Appoggio_ore]]))/60,1),"")</f>
        <v/>
      </c>
      <c r="J577" s="5" t="str">
        <f>IF(Table2[[#This Row],[moving_time]]&lt;&gt;"",FLOOR(Table2[[#This Row],[moving_time]]/(60*60),1),"")</f>
        <v/>
      </c>
      <c r="K5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7" t="str">
        <f>IF(AND(Table2[[#This Row],[Appoggio]]&lt;&gt;"",C587&lt;&gt;""),_xlfn.CONCAT("date",C587,"moving_time",C578,"distance",Table2[[#This Row],[Appoggio]],"elevation",C580,"type",C581),"")</f>
        <v>date2020-06-09moving_time01:03:22distance18166.0elevation558.0typeRide</v>
      </c>
      <c r="M577" t="str">
        <f>IF(Table2[[#This Row],[date_to_pivot]]&lt;&gt;"",C581,"")</f>
        <v>Ride</v>
      </c>
      <c r="N577" t="str">
        <f>IF(Table2[[#This Row],[date_to_pivot]]&lt;&gt;"",Table2[[#This Row],[Appoggio]],"")</f>
        <v>18166.0</v>
      </c>
      <c r="O577" t="str">
        <f>IF(Table2[[#This Row],[date_to_pivot]]&lt;&gt;"",C580,"")</f>
        <v>558.0</v>
      </c>
      <c r="P577" t="str">
        <f>IF(Table2[[#This Row],[date_to_pivot]]&lt;&gt;"",C578,"")</f>
        <v>01:03:22</v>
      </c>
    </row>
    <row r="578" spans="2:16" x14ac:dyDescent="0.2">
      <c r="B578" t="s">
        <v>275</v>
      </c>
      <c r="C578" t="str" cm="1">
        <f t="array" ref="C5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01:03:22</v>
      </c>
      <c r="D578" t="str">
        <f>IF(ISNUMBER(SEARCH("start_date_local",Table2[[#This Row],[JSON]])),MID(Table2[[#This Row],[JSON]],SEARCH("start_date_local",Table2[[#This Row],[JSON]])+LEN("start_date_local")+4,10), "")</f>
        <v/>
      </c>
      <c r="E5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3802</v>
      </c>
      <c r="H578" s="5">
        <f>IF(Table2[[#This Row],[moving_time]]&lt;&gt;"",FLOOR((Table2[[#This Row],[moving_time]]-(60*60*Table2[[#This Row],[Appoggio_ore]]))-(60*Table2[[#This Row],[Appoggio_ minuti]]),1),"")</f>
        <v>22</v>
      </c>
      <c r="I578" s="5">
        <f>IF(Table2[[#This Row],[moving_time]]&lt;&gt;"",FLOOR((Table2[[#This Row],[moving_time]]-(60*60*Table2[[#This Row],[Appoggio_ore]]))/60,1),"")</f>
        <v>3</v>
      </c>
      <c r="J578" s="5">
        <f>IF(Table2[[#This Row],[moving_time]]&lt;&gt;"",FLOOR(Table2[[#This Row],[moving_time]]/(60*60),1),"")</f>
        <v>1</v>
      </c>
      <c r="K5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8" t="str">
        <f>IF(AND(Table2[[#This Row],[Appoggio]]&lt;&gt;"",C588&lt;&gt;""),_xlfn.CONCAT("date",C588,"moving_time",C579,"distance",Table2[[#This Row],[Appoggio]],"elevation",C581,"type",C582),"")</f>
        <v/>
      </c>
      <c r="M578" t="str">
        <f>IF(Table2[[#This Row],[date_to_pivot]]&lt;&gt;"",C582,"")</f>
        <v/>
      </c>
      <c r="N578" t="str">
        <f>IF(Table2[[#This Row],[date_to_pivot]]&lt;&gt;"",Table2[[#This Row],[Appoggio]],"")</f>
        <v/>
      </c>
      <c r="O578" t="str">
        <f>IF(Table2[[#This Row],[date_to_pivot]]&lt;&gt;"",C581,"")</f>
        <v/>
      </c>
      <c r="P578" t="str">
        <f>IF(Table2[[#This Row],[date_to_pivot]]&lt;&gt;"",C579,"")</f>
        <v/>
      </c>
    </row>
    <row r="579" spans="2:16" x14ac:dyDescent="0.2">
      <c r="B579" t="s">
        <v>276</v>
      </c>
      <c r="C579" t="str" cm="1">
        <f t="array" ref="C5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79" t="str">
        <f>IF(ISNUMBER(SEARCH("start_date_local",Table2[[#This Row],[JSON]])),MID(Table2[[#This Row],[JSON]],SEARCH("start_date_local",Table2[[#This Row],[JSON]])+LEN("start_date_local")+4,10), "")</f>
        <v/>
      </c>
      <c r="E5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79" s="5" t="str">
        <f>IF(Table2[[#This Row],[moving_time]]&lt;&gt;"",FLOOR((Table2[[#This Row],[moving_time]]-(60*60*Table2[[#This Row],[Appoggio_ore]]))-(60*Table2[[#This Row],[Appoggio_ minuti]]),1),"")</f>
        <v/>
      </c>
      <c r="I579" s="5" t="str">
        <f>IF(Table2[[#This Row],[moving_time]]&lt;&gt;"",FLOOR((Table2[[#This Row],[moving_time]]-(60*60*Table2[[#This Row],[Appoggio_ore]]))/60,1),"")</f>
        <v/>
      </c>
      <c r="J579" s="5" t="str">
        <f>IF(Table2[[#This Row],[moving_time]]&lt;&gt;"",FLOOR(Table2[[#This Row],[moving_time]]/(60*60),1),"")</f>
        <v/>
      </c>
      <c r="K5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79" t="str">
        <f>IF(AND(Table2[[#This Row],[Appoggio]]&lt;&gt;"",C589&lt;&gt;""),_xlfn.CONCAT("date",C589,"moving_time",C580,"distance",Table2[[#This Row],[Appoggio]],"elevation",C582,"type",C583),"")</f>
        <v/>
      </c>
      <c r="M579" t="str">
        <f>IF(Table2[[#This Row],[date_to_pivot]]&lt;&gt;"",C583,"")</f>
        <v/>
      </c>
      <c r="N579" t="str">
        <f>IF(Table2[[#This Row],[date_to_pivot]]&lt;&gt;"",Table2[[#This Row],[Appoggio]],"")</f>
        <v/>
      </c>
      <c r="O579" t="str">
        <f>IF(Table2[[#This Row],[date_to_pivot]]&lt;&gt;"",C582,"")</f>
        <v/>
      </c>
      <c r="P579" t="str">
        <f>IF(Table2[[#This Row],[date_to_pivot]]&lt;&gt;"",C580,"")</f>
        <v/>
      </c>
    </row>
    <row r="580" spans="2:16" x14ac:dyDescent="0.2">
      <c r="B580" t="s">
        <v>277</v>
      </c>
      <c r="C580" t="str" cm="1">
        <f t="array" ref="C5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558.0</v>
      </c>
      <c r="D580" t="str">
        <f>IF(ISNUMBER(SEARCH("start_date_local",Table2[[#This Row],[JSON]])),MID(Table2[[#This Row],[JSON]],SEARCH("start_date_local",Table2[[#This Row],[JSON]])+LEN("start_date_local")+4,10), "")</f>
        <v/>
      </c>
      <c r="E5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0" s="5" t="str">
        <f>IF(Table2[[#This Row],[moving_time]]&lt;&gt;"",FLOOR((Table2[[#This Row],[moving_time]]-(60*60*Table2[[#This Row],[Appoggio_ore]]))-(60*Table2[[#This Row],[Appoggio_ minuti]]),1),"")</f>
        <v/>
      </c>
      <c r="I580" s="5" t="str">
        <f>IF(Table2[[#This Row],[moving_time]]&lt;&gt;"",FLOOR((Table2[[#This Row],[moving_time]]-(60*60*Table2[[#This Row],[Appoggio_ore]]))/60,1),"")</f>
        <v/>
      </c>
      <c r="J580" s="5" t="str">
        <f>IF(Table2[[#This Row],[moving_time]]&lt;&gt;"",FLOOR(Table2[[#This Row],[moving_time]]/(60*60),1),"")</f>
        <v/>
      </c>
      <c r="K5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558.0</v>
      </c>
      <c r="L580" t="str">
        <f>IF(AND(Table2[[#This Row],[Appoggio]]&lt;&gt;"",C590&lt;&gt;""),_xlfn.CONCAT("date",C590,"moving_time",C581,"distance",Table2[[#This Row],[Appoggio]],"elevation",C583,"type",C584),"")</f>
        <v/>
      </c>
      <c r="M580" t="str">
        <f>IF(Table2[[#This Row],[date_to_pivot]]&lt;&gt;"",C584,"")</f>
        <v/>
      </c>
      <c r="N580" t="str">
        <f>IF(Table2[[#This Row],[date_to_pivot]]&lt;&gt;"",Table2[[#This Row],[Appoggio]],"")</f>
        <v/>
      </c>
      <c r="O580" t="str">
        <f>IF(Table2[[#This Row],[date_to_pivot]]&lt;&gt;"",C583,"")</f>
        <v/>
      </c>
      <c r="P580" t="str">
        <f>IF(Table2[[#This Row],[date_to_pivot]]&lt;&gt;"",C581,"")</f>
        <v/>
      </c>
    </row>
    <row r="581" spans="2:16" x14ac:dyDescent="0.2">
      <c r="B581" t="s">
        <v>12</v>
      </c>
      <c r="C581" t="str" cm="1">
        <f t="array" ref="C5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581" t="str">
        <f>IF(ISNUMBER(SEARCH("start_date_local",Table2[[#This Row],[JSON]])),MID(Table2[[#This Row],[JSON]],SEARCH("start_date_local",Table2[[#This Row],[JSON]])+LEN("start_date_local")+4,10), "")</f>
        <v/>
      </c>
      <c r="E5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5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1" s="5" t="str">
        <f>IF(Table2[[#This Row],[moving_time]]&lt;&gt;"",FLOOR((Table2[[#This Row],[moving_time]]-(60*60*Table2[[#This Row],[Appoggio_ore]]))-(60*Table2[[#This Row],[Appoggio_ minuti]]),1),"")</f>
        <v/>
      </c>
      <c r="I581" s="5" t="str">
        <f>IF(Table2[[#This Row],[moving_time]]&lt;&gt;"",FLOOR((Table2[[#This Row],[moving_time]]-(60*60*Table2[[#This Row],[Appoggio_ore]]))/60,1),"")</f>
        <v/>
      </c>
      <c r="J581" s="5" t="str">
        <f>IF(Table2[[#This Row],[moving_time]]&lt;&gt;"",FLOOR(Table2[[#This Row],[moving_time]]/(60*60),1),"")</f>
        <v/>
      </c>
      <c r="K5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1" t="str">
        <f>IF(AND(Table2[[#This Row],[Appoggio]]&lt;&gt;"",C591&lt;&gt;""),_xlfn.CONCAT("date",C591,"moving_time",C582,"distance",Table2[[#This Row],[Appoggio]],"elevation",C584,"type",C585),"")</f>
        <v/>
      </c>
      <c r="M581" t="str">
        <f>IF(Table2[[#This Row],[date_to_pivot]]&lt;&gt;"",C585,"")</f>
        <v/>
      </c>
      <c r="N581" t="str">
        <f>IF(Table2[[#This Row],[date_to_pivot]]&lt;&gt;"",Table2[[#This Row],[Appoggio]],"")</f>
        <v/>
      </c>
      <c r="O581" t="str">
        <f>IF(Table2[[#This Row],[date_to_pivot]]&lt;&gt;"",C584,"")</f>
        <v/>
      </c>
      <c r="P581" t="str">
        <f>IF(Table2[[#This Row],[date_to_pivot]]&lt;&gt;"",C582,"")</f>
        <v/>
      </c>
    </row>
    <row r="582" spans="2:16" x14ac:dyDescent="0.2">
      <c r="B582" t="s">
        <v>13</v>
      </c>
      <c r="C582" t="str" cm="1">
        <f t="array" ref="C5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82" t="str">
        <f>IF(ISNUMBER(SEARCH("start_date_local",Table2[[#This Row],[JSON]])),MID(Table2[[#This Row],[JSON]],SEARCH("start_date_local",Table2[[#This Row],[JSON]])+LEN("start_date_local")+4,10), "")</f>
        <v/>
      </c>
      <c r="E5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2" s="5" t="str">
        <f>IF(Table2[[#This Row],[moving_time]]&lt;&gt;"",FLOOR((Table2[[#This Row],[moving_time]]-(60*60*Table2[[#This Row],[Appoggio_ore]]))-(60*Table2[[#This Row],[Appoggio_ minuti]]),1),"")</f>
        <v/>
      </c>
      <c r="I582" s="5" t="str">
        <f>IF(Table2[[#This Row],[moving_time]]&lt;&gt;"",FLOOR((Table2[[#This Row],[moving_time]]-(60*60*Table2[[#This Row],[Appoggio_ore]]))/60,1),"")</f>
        <v/>
      </c>
      <c r="J582" s="5" t="str">
        <f>IF(Table2[[#This Row],[moving_time]]&lt;&gt;"",FLOOR(Table2[[#This Row],[moving_time]]/(60*60),1),"")</f>
        <v/>
      </c>
      <c r="K5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2" t="str">
        <f>IF(AND(Table2[[#This Row],[Appoggio]]&lt;&gt;"",C592&lt;&gt;""),_xlfn.CONCAT("date",C592,"moving_time",C583,"distance",Table2[[#This Row],[Appoggio]],"elevation",C585,"type",C586),"")</f>
        <v/>
      </c>
      <c r="M582" t="str">
        <f>IF(Table2[[#This Row],[date_to_pivot]]&lt;&gt;"",C586,"")</f>
        <v/>
      </c>
      <c r="N582" t="str">
        <f>IF(Table2[[#This Row],[date_to_pivot]]&lt;&gt;"",Table2[[#This Row],[Appoggio]],"")</f>
        <v/>
      </c>
      <c r="O582" t="str">
        <f>IF(Table2[[#This Row],[date_to_pivot]]&lt;&gt;"",C585,"")</f>
        <v/>
      </c>
      <c r="P582" t="str">
        <f>IF(Table2[[#This Row],[date_to_pivot]]&lt;&gt;"",C583,"")</f>
        <v/>
      </c>
    </row>
    <row r="583" spans="2:16" x14ac:dyDescent="0.2">
      <c r="B583" t="s">
        <v>278</v>
      </c>
      <c r="C583" t="str" cm="1">
        <f t="array" ref="C5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83" t="str">
        <f>IF(ISNUMBER(SEARCH("start_date_local",Table2[[#This Row],[JSON]])),MID(Table2[[#This Row],[JSON]],SEARCH("start_date_local",Table2[[#This Row],[JSON]])+LEN("start_date_local")+4,10), "")</f>
        <v/>
      </c>
      <c r="E5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3" s="5" t="str">
        <f>IF(Table2[[#This Row],[moving_time]]&lt;&gt;"",FLOOR((Table2[[#This Row],[moving_time]]-(60*60*Table2[[#This Row],[Appoggio_ore]]))-(60*Table2[[#This Row],[Appoggio_ minuti]]),1),"")</f>
        <v/>
      </c>
      <c r="I583" s="5" t="str">
        <f>IF(Table2[[#This Row],[moving_time]]&lt;&gt;"",FLOOR((Table2[[#This Row],[moving_time]]-(60*60*Table2[[#This Row],[Appoggio_ore]]))/60,1),"")</f>
        <v/>
      </c>
      <c r="J583" s="5" t="str">
        <f>IF(Table2[[#This Row],[moving_time]]&lt;&gt;"",FLOOR(Table2[[#This Row],[moving_time]]/(60*60),1),"")</f>
        <v/>
      </c>
      <c r="K5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3" t="str">
        <f>IF(AND(Table2[[#This Row],[Appoggio]]&lt;&gt;"",C593&lt;&gt;""),_xlfn.CONCAT("date",C593,"moving_time",C584,"distance",Table2[[#This Row],[Appoggio]],"elevation",C586,"type",C587),"")</f>
        <v/>
      </c>
      <c r="M583" t="str">
        <f>IF(Table2[[#This Row],[date_to_pivot]]&lt;&gt;"",C587,"")</f>
        <v/>
      </c>
      <c r="N583" t="str">
        <f>IF(Table2[[#This Row],[date_to_pivot]]&lt;&gt;"",Table2[[#This Row],[Appoggio]],"")</f>
        <v/>
      </c>
      <c r="O583" t="str">
        <f>IF(Table2[[#This Row],[date_to_pivot]]&lt;&gt;"",C586,"")</f>
        <v/>
      </c>
      <c r="P583" t="str">
        <f>IF(Table2[[#This Row],[date_to_pivot]]&lt;&gt;"",C584,"")</f>
        <v/>
      </c>
    </row>
    <row r="584" spans="2:16" x14ac:dyDescent="0.2">
      <c r="B584" t="s">
        <v>279</v>
      </c>
      <c r="C584" t="str" cm="1">
        <f t="array" ref="C5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84" t="str">
        <f>IF(ISNUMBER(SEARCH("start_date_local",Table2[[#This Row],[JSON]])),MID(Table2[[#This Row],[JSON]],SEARCH("start_date_local",Table2[[#This Row],[JSON]])+LEN("start_date_local")+4,10), "")</f>
        <v/>
      </c>
      <c r="E5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4" s="5" t="str">
        <f>IF(Table2[[#This Row],[moving_time]]&lt;&gt;"",FLOOR((Table2[[#This Row],[moving_time]]-(60*60*Table2[[#This Row],[Appoggio_ore]]))-(60*Table2[[#This Row],[Appoggio_ minuti]]),1),"")</f>
        <v/>
      </c>
      <c r="I584" s="5" t="str">
        <f>IF(Table2[[#This Row],[moving_time]]&lt;&gt;"",FLOOR((Table2[[#This Row],[moving_time]]-(60*60*Table2[[#This Row],[Appoggio_ore]]))/60,1),"")</f>
        <v/>
      </c>
      <c r="J584" s="5" t="str">
        <f>IF(Table2[[#This Row],[moving_time]]&lt;&gt;"",FLOOR(Table2[[#This Row],[moving_time]]/(60*60),1),"")</f>
        <v/>
      </c>
      <c r="K5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4" t="str">
        <f>IF(AND(Table2[[#This Row],[Appoggio]]&lt;&gt;"",C594&lt;&gt;""),_xlfn.CONCAT("date",C594,"moving_time",C585,"distance",Table2[[#This Row],[Appoggio]],"elevation",C587,"type",C588),"")</f>
        <v/>
      </c>
      <c r="M584" t="str">
        <f>IF(Table2[[#This Row],[date_to_pivot]]&lt;&gt;"",C588,"")</f>
        <v/>
      </c>
      <c r="N584" t="str">
        <f>IF(Table2[[#This Row],[date_to_pivot]]&lt;&gt;"",Table2[[#This Row],[Appoggio]],"")</f>
        <v/>
      </c>
      <c r="O584" t="str">
        <f>IF(Table2[[#This Row],[date_to_pivot]]&lt;&gt;"",C587,"")</f>
        <v/>
      </c>
      <c r="P584" t="str">
        <f>IF(Table2[[#This Row],[date_to_pivot]]&lt;&gt;"",C585,"")</f>
        <v/>
      </c>
    </row>
    <row r="585" spans="2:16" x14ac:dyDescent="0.2">
      <c r="B585" t="s">
        <v>280</v>
      </c>
      <c r="C585" t="str" cm="1">
        <f t="array" ref="C5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85" t="str">
        <f>IF(ISNUMBER(SEARCH("start_date_local",Table2[[#This Row],[JSON]])),MID(Table2[[#This Row],[JSON]],SEARCH("start_date_local",Table2[[#This Row],[JSON]])+LEN("start_date_local")+4,10), "")</f>
        <v/>
      </c>
      <c r="E5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5" s="5" t="str">
        <f>IF(Table2[[#This Row],[moving_time]]&lt;&gt;"",FLOOR((Table2[[#This Row],[moving_time]]-(60*60*Table2[[#This Row],[Appoggio_ore]]))-(60*Table2[[#This Row],[Appoggio_ minuti]]),1),"")</f>
        <v/>
      </c>
      <c r="I585" s="5" t="str">
        <f>IF(Table2[[#This Row],[moving_time]]&lt;&gt;"",FLOOR((Table2[[#This Row],[moving_time]]-(60*60*Table2[[#This Row],[Appoggio_ore]]))/60,1),"")</f>
        <v/>
      </c>
      <c r="J585" s="5" t="str">
        <f>IF(Table2[[#This Row],[moving_time]]&lt;&gt;"",FLOOR(Table2[[#This Row],[moving_time]]/(60*60),1),"")</f>
        <v/>
      </c>
      <c r="K5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5" t="str">
        <f>IF(AND(Table2[[#This Row],[Appoggio]]&lt;&gt;"",C595&lt;&gt;""),_xlfn.CONCAT("date",C595,"moving_time",C586,"distance",Table2[[#This Row],[Appoggio]],"elevation",C588,"type",C589),"")</f>
        <v/>
      </c>
      <c r="M585" t="str">
        <f>IF(Table2[[#This Row],[date_to_pivot]]&lt;&gt;"",C589,"")</f>
        <v/>
      </c>
      <c r="N585" t="str">
        <f>IF(Table2[[#This Row],[date_to_pivot]]&lt;&gt;"",Table2[[#This Row],[Appoggio]],"")</f>
        <v/>
      </c>
      <c r="O585" t="str">
        <f>IF(Table2[[#This Row],[date_to_pivot]]&lt;&gt;"",C588,"")</f>
        <v/>
      </c>
      <c r="P585" t="str">
        <f>IF(Table2[[#This Row],[date_to_pivot]]&lt;&gt;"",C586,"")</f>
        <v/>
      </c>
    </row>
    <row r="586" spans="2:16" x14ac:dyDescent="0.2">
      <c r="B586" t="s">
        <v>281</v>
      </c>
      <c r="C586" t="str" cm="1">
        <f t="array" ref="C5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86" t="str">
        <f>IF(ISNUMBER(SEARCH("start_date_local",Table2[[#This Row],[JSON]])),MID(Table2[[#This Row],[JSON]],SEARCH("start_date_local",Table2[[#This Row],[JSON]])+LEN("start_date_local")+4,10), "")</f>
        <v/>
      </c>
      <c r="E5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6" s="5" t="str">
        <f>IF(Table2[[#This Row],[moving_time]]&lt;&gt;"",FLOOR((Table2[[#This Row],[moving_time]]-(60*60*Table2[[#This Row],[Appoggio_ore]]))-(60*Table2[[#This Row],[Appoggio_ minuti]]),1),"")</f>
        <v/>
      </c>
      <c r="I586" s="5" t="str">
        <f>IF(Table2[[#This Row],[moving_time]]&lt;&gt;"",FLOOR((Table2[[#This Row],[moving_time]]-(60*60*Table2[[#This Row],[Appoggio_ore]]))/60,1),"")</f>
        <v/>
      </c>
      <c r="J586" s="5" t="str">
        <f>IF(Table2[[#This Row],[moving_time]]&lt;&gt;"",FLOOR(Table2[[#This Row],[moving_time]]/(60*60),1),"")</f>
        <v/>
      </c>
      <c r="K5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6" t="str">
        <f>IF(AND(Table2[[#This Row],[Appoggio]]&lt;&gt;"",C596&lt;&gt;""),_xlfn.CONCAT("date",C596,"moving_time",C587,"distance",Table2[[#This Row],[Appoggio]],"elevation",C589,"type",C590),"")</f>
        <v/>
      </c>
      <c r="M586" t="str">
        <f>IF(Table2[[#This Row],[date_to_pivot]]&lt;&gt;"",C590,"")</f>
        <v/>
      </c>
      <c r="N586" t="str">
        <f>IF(Table2[[#This Row],[date_to_pivot]]&lt;&gt;"",Table2[[#This Row],[Appoggio]],"")</f>
        <v/>
      </c>
      <c r="O586" t="str">
        <f>IF(Table2[[#This Row],[date_to_pivot]]&lt;&gt;"",C589,"")</f>
        <v/>
      </c>
      <c r="P586" t="str">
        <f>IF(Table2[[#This Row],[date_to_pivot]]&lt;&gt;"",C587,"")</f>
        <v/>
      </c>
    </row>
    <row r="587" spans="2:16" x14ac:dyDescent="0.2">
      <c r="B587" t="s">
        <v>282</v>
      </c>
      <c r="C587" t="str" cm="1">
        <f t="array" ref="C5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2020-06-09</v>
      </c>
      <c r="D587" t="str">
        <f>IF(ISNUMBER(SEARCH("start_date_local",Table2[[#This Row],[JSON]])),MID(Table2[[#This Row],[JSON]],SEARCH("start_date_local",Table2[[#This Row],[JSON]])+LEN("start_date_local")+4,10), "")</f>
        <v>2020-06-09</v>
      </c>
      <c r="E5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7" s="5" t="str">
        <f>IF(Table2[[#This Row],[moving_time]]&lt;&gt;"",FLOOR((Table2[[#This Row],[moving_time]]-(60*60*Table2[[#This Row],[Appoggio_ore]]))-(60*Table2[[#This Row],[Appoggio_ minuti]]),1),"")</f>
        <v/>
      </c>
      <c r="I587" s="5" t="str">
        <f>IF(Table2[[#This Row],[moving_time]]&lt;&gt;"",FLOOR((Table2[[#This Row],[moving_time]]-(60*60*Table2[[#This Row],[Appoggio_ore]]))/60,1),"")</f>
        <v/>
      </c>
      <c r="J587" s="5" t="str">
        <f>IF(Table2[[#This Row],[moving_time]]&lt;&gt;"",FLOOR(Table2[[#This Row],[moving_time]]/(60*60),1),"")</f>
        <v/>
      </c>
      <c r="K5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7" t="str">
        <f>IF(AND(Table2[[#This Row],[Appoggio]]&lt;&gt;"",C597&lt;&gt;""),_xlfn.CONCAT("date",C597,"moving_time",C588,"distance",Table2[[#This Row],[Appoggio]],"elevation",C590,"type",C591),"")</f>
        <v/>
      </c>
      <c r="M587" t="str">
        <f>IF(Table2[[#This Row],[date_to_pivot]]&lt;&gt;"",C591,"")</f>
        <v/>
      </c>
      <c r="N587" t="str">
        <f>IF(Table2[[#This Row],[date_to_pivot]]&lt;&gt;"",Table2[[#This Row],[Appoggio]],"")</f>
        <v/>
      </c>
      <c r="O587" t="str">
        <f>IF(Table2[[#This Row],[date_to_pivot]]&lt;&gt;"",C590,"")</f>
        <v/>
      </c>
      <c r="P587" t="str">
        <f>IF(Table2[[#This Row],[date_to_pivot]]&lt;&gt;"",C588,"")</f>
        <v/>
      </c>
    </row>
    <row r="588" spans="2:16" x14ac:dyDescent="0.2">
      <c r="B588" t="s">
        <v>19</v>
      </c>
      <c r="C588" t="str" cm="1">
        <f t="array" ref="C5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88" t="str">
        <f>IF(ISNUMBER(SEARCH("start_date_local",Table2[[#This Row],[JSON]])),MID(Table2[[#This Row],[JSON]],SEARCH("start_date_local",Table2[[#This Row],[JSON]])+LEN("start_date_local")+4,10), "")</f>
        <v/>
      </c>
      <c r="E5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8" s="5" t="str">
        <f>IF(Table2[[#This Row],[moving_time]]&lt;&gt;"",FLOOR((Table2[[#This Row],[moving_time]]-(60*60*Table2[[#This Row],[Appoggio_ore]]))-(60*Table2[[#This Row],[Appoggio_ minuti]]),1),"")</f>
        <v/>
      </c>
      <c r="I588" s="5" t="str">
        <f>IF(Table2[[#This Row],[moving_time]]&lt;&gt;"",FLOOR((Table2[[#This Row],[moving_time]]-(60*60*Table2[[#This Row],[Appoggio_ore]]))/60,1),"")</f>
        <v/>
      </c>
      <c r="J588" s="5" t="str">
        <f>IF(Table2[[#This Row],[moving_time]]&lt;&gt;"",FLOOR(Table2[[#This Row],[moving_time]]/(60*60),1),"")</f>
        <v/>
      </c>
      <c r="K5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8" t="str">
        <f>IF(AND(Table2[[#This Row],[Appoggio]]&lt;&gt;"",C598&lt;&gt;""),_xlfn.CONCAT("date",C598,"moving_time",C589,"distance",Table2[[#This Row],[Appoggio]],"elevation",C591,"type",C592),"")</f>
        <v/>
      </c>
      <c r="M588" t="str">
        <f>IF(Table2[[#This Row],[date_to_pivot]]&lt;&gt;"",C592,"")</f>
        <v/>
      </c>
      <c r="N588" t="str">
        <f>IF(Table2[[#This Row],[date_to_pivot]]&lt;&gt;"",Table2[[#This Row],[Appoggio]],"")</f>
        <v/>
      </c>
      <c r="O588" t="str">
        <f>IF(Table2[[#This Row],[date_to_pivot]]&lt;&gt;"",C591,"")</f>
        <v/>
      </c>
      <c r="P588" t="str">
        <f>IF(Table2[[#This Row],[date_to_pivot]]&lt;&gt;"",C589,"")</f>
        <v/>
      </c>
    </row>
    <row r="589" spans="2:16" x14ac:dyDescent="0.2">
      <c r="B589" t="s">
        <v>20</v>
      </c>
      <c r="C589" t="str" cm="1">
        <f t="array" ref="C5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89" t="str">
        <f>IF(ISNUMBER(SEARCH("start_date_local",Table2[[#This Row],[JSON]])),MID(Table2[[#This Row],[JSON]],SEARCH("start_date_local",Table2[[#This Row],[JSON]])+LEN("start_date_local")+4,10), "")</f>
        <v/>
      </c>
      <c r="E5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89" s="5" t="str">
        <f>IF(Table2[[#This Row],[moving_time]]&lt;&gt;"",FLOOR((Table2[[#This Row],[moving_time]]-(60*60*Table2[[#This Row],[Appoggio_ore]]))-(60*Table2[[#This Row],[Appoggio_ minuti]]),1),"")</f>
        <v/>
      </c>
      <c r="I589" s="5" t="str">
        <f>IF(Table2[[#This Row],[moving_time]]&lt;&gt;"",FLOOR((Table2[[#This Row],[moving_time]]-(60*60*Table2[[#This Row],[Appoggio_ore]]))/60,1),"")</f>
        <v/>
      </c>
      <c r="J589" s="5" t="str">
        <f>IF(Table2[[#This Row],[moving_time]]&lt;&gt;"",FLOOR(Table2[[#This Row],[moving_time]]/(60*60),1),"")</f>
        <v/>
      </c>
      <c r="K5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89" t="str">
        <f>IF(AND(Table2[[#This Row],[Appoggio]]&lt;&gt;"",C599&lt;&gt;""),_xlfn.CONCAT("date",C599,"moving_time",C590,"distance",Table2[[#This Row],[Appoggio]],"elevation",C592,"type",C593),"")</f>
        <v/>
      </c>
      <c r="M589" t="str">
        <f>IF(Table2[[#This Row],[date_to_pivot]]&lt;&gt;"",C593,"")</f>
        <v/>
      </c>
      <c r="N589" t="str">
        <f>IF(Table2[[#This Row],[date_to_pivot]]&lt;&gt;"",Table2[[#This Row],[Appoggio]],"")</f>
        <v/>
      </c>
      <c r="O589" t="str">
        <f>IF(Table2[[#This Row],[date_to_pivot]]&lt;&gt;"",C592,"")</f>
        <v/>
      </c>
      <c r="P589" t="str">
        <f>IF(Table2[[#This Row],[date_to_pivot]]&lt;&gt;"",C590,"")</f>
        <v/>
      </c>
    </row>
    <row r="590" spans="2:16" x14ac:dyDescent="0.2">
      <c r="B590" t="s">
        <v>21</v>
      </c>
      <c r="C590" t="str" cm="1">
        <f t="array" ref="C5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90" t="str">
        <f>IF(ISNUMBER(SEARCH("start_date_local",Table2[[#This Row],[JSON]])),MID(Table2[[#This Row],[JSON]],SEARCH("start_date_local",Table2[[#This Row],[JSON]])+LEN("start_date_local")+4,10), "")</f>
        <v/>
      </c>
      <c r="E5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0" s="5" t="str">
        <f>IF(Table2[[#This Row],[moving_time]]&lt;&gt;"",FLOOR((Table2[[#This Row],[moving_time]]-(60*60*Table2[[#This Row],[Appoggio_ore]]))-(60*Table2[[#This Row],[Appoggio_ minuti]]),1),"")</f>
        <v/>
      </c>
      <c r="I590" s="5" t="str">
        <f>IF(Table2[[#This Row],[moving_time]]&lt;&gt;"",FLOOR((Table2[[#This Row],[moving_time]]-(60*60*Table2[[#This Row],[Appoggio_ore]]))/60,1),"")</f>
        <v/>
      </c>
      <c r="J590" s="5" t="str">
        <f>IF(Table2[[#This Row],[moving_time]]&lt;&gt;"",FLOOR(Table2[[#This Row],[moving_time]]/(60*60),1),"")</f>
        <v/>
      </c>
      <c r="K5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0" t="str">
        <f>IF(AND(Table2[[#This Row],[Appoggio]]&lt;&gt;"",C600&lt;&gt;""),_xlfn.CONCAT("date",C600,"moving_time",C591,"distance",Table2[[#This Row],[Appoggio]],"elevation",C593,"type",C594),"")</f>
        <v/>
      </c>
      <c r="M590" t="str">
        <f>IF(Table2[[#This Row],[date_to_pivot]]&lt;&gt;"",C594,"")</f>
        <v/>
      </c>
      <c r="N590" t="str">
        <f>IF(Table2[[#This Row],[date_to_pivot]]&lt;&gt;"",Table2[[#This Row],[Appoggio]],"")</f>
        <v/>
      </c>
      <c r="O590" t="str">
        <f>IF(Table2[[#This Row],[date_to_pivot]]&lt;&gt;"",C593,"")</f>
        <v/>
      </c>
      <c r="P590" t="str">
        <f>IF(Table2[[#This Row],[date_to_pivot]]&lt;&gt;"",C591,"")</f>
        <v/>
      </c>
    </row>
    <row r="591" spans="2:16" x14ac:dyDescent="0.2">
      <c r="B591" s="1">
        <v>45541125</v>
      </c>
      <c r="C591" s="1" t="str" cm="1">
        <f t="array" ref="C5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91" t="str">
        <f>IF(ISNUMBER(SEARCH("start_date_local",Table2[[#This Row],[JSON]])),MID(Table2[[#This Row],[JSON]],SEARCH("start_date_local",Table2[[#This Row],[JSON]])+LEN("start_date_local")+4,10), "")</f>
        <v/>
      </c>
      <c r="E5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1" s="5" t="str">
        <f>IF(Table2[[#This Row],[moving_time]]&lt;&gt;"",FLOOR((Table2[[#This Row],[moving_time]]-(60*60*Table2[[#This Row],[Appoggio_ore]]))-(60*Table2[[#This Row],[Appoggio_ minuti]]),1),"")</f>
        <v/>
      </c>
      <c r="I591" s="5" t="str">
        <f>IF(Table2[[#This Row],[moving_time]]&lt;&gt;"",FLOOR((Table2[[#This Row],[moving_time]]-(60*60*Table2[[#This Row],[Appoggio_ore]]))/60,1),"")</f>
        <v/>
      </c>
      <c r="J591" s="5" t="str">
        <f>IF(Table2[[#This Row],[moving_time]]&lt;&gt;"",FLOOR(Table2[[#This Row],[moving_time]]/(60*60),1),"")</f>
        <v/>
      </c>
      <c r="K5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1" t="str">
        <f>IF(AND(Table2[[#This Row],[Appoggio]]&lt;&gt;"",C601&lt;&gt;""),_xlfn.CONCAT("date",C601,"moving_time",C592,"distance",Table2[[#This Row],[Appoggio]],"elevation",C594,"type",C595),"")</f>
        <v/>
      </c>
      <c r="M591" t="str">
        <f>IF(Table2[[#This Row],[date_to_pivot]]&lt;&gt;"",C595,"")</f>
        <v/>
      </c>
      <c r="N591" t="str">
        <f>IF(Table2[[#This Row],[date_to_pivot]]&lt;&gt;"",Table2[[#This Row],[Appoggio]],"")</f>
        <v/>
      </c>
      <c r="O591" t="str">
        <f>IF(Table2[[#This Row],[date_to_pivot]]&lt;&gt;"",C594,"")</f>
        <v/>
      </c>
      <c r="P591" t="str">
        <f>IF(Table2[[#This Row],[date_to_pivot]]&lt;&gt;"",C592,"")</f>
        <v/>
      </c>
    </row>
    <row r="592" spans="2:16" x14ac:dyDescent="0.2">
      <c r="B592" s="2">
        <v>10881753</v>
      </c>
      <c r="C592" s="2" t="str" cm="1">
        <f t="array" ref="C5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92" t="str">
        <f>IF(ISNUMBER(SEARCH("start_date_local",Table2[[#This Row],[JSON]])),MID(Table2[[#This Row],[JSON]],SEARCH("start_date_local",Table2[[#This Row],[JSON]])+LEN("start_date_local")+4,10), "")</f>
        <v/>
      </c>
      <c r="E5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2" s="5" t="str">
        <f>IF(Table2[[#This Row],[moving_time]]&lt;&gt;"",FLOOR((Table2[[#This Row],[moving_time]]-(60*60*Table2[[#This Row],[Appoggio_ore]]))-(60*Table2[[#This Row],[Appoggio_ minuti]]),1),"")</f>
        <v/>
      </c>
      <c r="I592" s="5" t="str">
        <f>IF(Table2[[#This Row],[moving_time]]&lt;&gt;"",FLOOR((Table2[[#This Row],[moving_time]]-(60*60*Table2[[#This Row],[Appoggio_ore]]))/60,1),"")</f>
        <v/>
      </c>
      <c r="J592" s="5" t="str">
        <f>IF(Table2[[#This Row],[moving_time]]&lt;&gt;"",FLOOR(Table2[[#This Row],[moving_time]]/(60*60),1),"")</f>
        <v/>
      </c>
      <c r="K5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2" t="str">
        <f>IF(AND(Table2[[#This Row],[Appoggio]]&lt;&gt;"",C602&lt;&gt;""),_xlfn.CONCAT("date",C602,"moving_time",C593,"distance",Table2[[#This Row],[Appoggio]],"elevation",C595,"type",C596),"")</f>
        <v/>
      </c>
      <c r="M592" t="str">
        <f>IF(Table2[[#This Row],[date_to_pivot]]&lt;&gt;"",C596,"")</f>
        <v/>
      </c>
      <c r="N592" t="str">
        <f>IF(Table2[[#This Row],[date_to_pivot]]&lt;&gt;"",Table2[[#This Row],[Appoggio]],"")</f>
        <v/>
      </c>
      <c r="O592" t="str">
        <f>IF(Table2[[#This Row],[date_to_pivot]]&lt;&gt;"",C595,"")</f>
        <v/>
      </c>
      <c r="P592" t="str">
        <f>IF(Table2[[#This Row],[date_to_pivot]]&lt;&gt;"",C593,"")</f>
        <v/>
      </c>
    </row>
    <row r="593" spans="2:16" x14ac:dyDescent="0.2">
      <c r="B593" t="s">
        <v>22</v>
      </c>
      <c r="C593" t="str" cm="1">
        <f t="array" ref="C5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93" t="str">
        <f>IF(ISNUMBER(SEARCH("start_date_local",Table2[[#This Row],[JSON]])),MID(Table2[[#This Row],[JSON]],SEARCH("start_date_local",Table2[[#This Row],[JSON]])+LEN("start_date_local")+4,10), "")</f>
        <v/>
      </c>
      <c r="E5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3" s="5" t="str">
        <f>IF(Table2[[#This Row],[moving_time]]&lt;&gt;"",FLOOR((Table2[[#This Row],[moving_time]]-(60*60*Table2[[#This Row],[Appoggio_ore]]))-(60*Table2[[#This Row],[Appoggio_ minuti]]),1),"")</f>
        <v/>
      </c>
      <c r="I593" s="5" t="str">
        <f>IF(Table2[[#This Row],[moving_time]]&lt;&gt;"",FLOOR((Table2[[#This Row],[moving_time]]-(60*60*Table2[[#This Row],[Appoggio_ore]]))/60,1),"")</f>
        <v/>
      </c>
      <c r="J593" s="5" t="str">
        <f>IF(Table2[[#This Row],[moving_time]]&lt;&gt;"",FLOOR(Table2[[#This Row],[moving_time]]/(60*60),1),"")</f>
        <v/>
      </c>
      <c r="K5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3" t="str">
        <f>IF(AND(Table2[[#This Row],[Appoggio]]&lt;&gt;"",C603&lt;&gt;""),_xlfn.CONCAT("date",C603,"moving_time",C594,"distance",Table2[[#This Row],[Appoggio]],"elevation",C596,"type",C597),"")</f>
        <v/>
      </c>
      <c r="M593" t="str">
        <f>IF(Table2[[#This Row],[date_to_pivot]]&lt;&gt;"",C597,"")</f>
        <v/>
      </c>
      <c r="N593" t="str">
        <f>IF(Table2[[#This Row],[date_to_pivot]]&lt;&gt;"",Table2[[#This Row],[Appoggio]],"")</f>
        <v/>
      </c>
      <c r="O593" t="str">
        <f>IF(Table2[[#This Row],[date_to_pivot]]&lt;&gt;"",C596,"")</f>
        <v/>
      </c>
      <c r="P593" t="str">
        <f>IF(Table2[[#This Row],[date_to_pivot]]&lt;&gt;"",C594,"")</f>
        <v/>
      </c>
    </row>
    <row r="594" spans="2:16" x14ac:dyDescent="0.2">
      <c r="B594" t="s">
        <v>23</v>
      </c>
      <c r="C594" t="str" cm="1">
        <f t="array" ref="C5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94" t="str">
        <f>IF(ISNUMBER(SEARCH("start_date_local",Table2[[#This Row],[JSON]])),MID(Table2[[#This Row],[JSON]],SEARCH("start_date_local",Table2[[#This Row],[JSON]])+LEN("start_date_local")+4,10), "")</f>
        <v/>
      </c>
      <c r="E5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4" s="5" t="str">
        <f>IF(Table2[[#This Row],[moving_time]]&lt;&gt;"",FLOOR((Table2[[#This Row],[moving_time]]-(60*60*Table2[[#This Row],[Appoggio_ore]]))-(60*Table2[[#This Row],[Appoggio_ minuti]]),1),"")</f>
        <v/>
      </c>
      <c r="I594" s="5" t="str">
        <f>IF(Table2[[#This Row],[moving_time]]&lt;&gt;"",FLOOR((Table2[[#This Row],[moving_time]]-(60*60*Table2[[#This Row],[Appoggio_ore]]))/60,1),"")</f>
        <v/>
      </c>
      <c r="J594" s="5" t="str">
        <f>IF(Table2[[#This Row],[moving_time]]&lt;&gt;"",FLOOR(Table2[[#This Row],[moving_time]]/(60*60),1),"")</f>
        <v/>
      </c>
      <c r="K5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4" t="str">
        <f>IF(AND(Table2[[#This Row],[Appoggio]]&lt;&gt;"",C604&lt;&gt;""),_xlfn.CONCAT("date",C604,"moving_time",C595,"distance",Table2[[#This Row],[Appoggio]],"elevation",C597,"type",C598),"")</f>
        <v/>
      </c>
      <c r="M594" t="str">
        <f>IF(Table2[[#This Row],[date_to_pivot]]&lt;&gt;"",C598,"")</f>
        <v/>
      </c>
      <c r="N594" t="str">
        <f>IF(Table2[[#This Row],[date_to_pivot]]&lt;&gt;"",Table2[[#This Row],[Appoggio]],"")</f>
        <v/>
      </c>
      <c r="O594" t="str">
        <f>IF(Table2[[#This Row],[date_to_pivot]]&lt;&gt;"",C597,"")</f>
        <v/>
      </c>
      <c r="P594" t="str">
        <f>IF(Table2[[#This Row],[date_to_pivot]]&lt;&gt;"",C595,"")</f>
        <v/>
      </c>
    </row>
    <row r="595" spans="2:16" x14ac:dyDescent="0.2">
      <c r="B595" s="1">
        <v>45541541</v>
      </c>
      <c r="C595" s="1" t="str" cm="1">
        <f t="array" ref="C5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95" t="str">
        <f>IF(ISNUMBER(SEARCH("start_date_local",Table2[[#This Row],[JSON]])),MID(Table2[[#This Row],[JSON]],SEARCH("start_date_local",Table2[[#This Row],[JSON]])+LEN("start_date_local")+4,10), "")</f>
        <v/>
      </c>
      <c r="E5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5" s="5" t="str">
        <f>IF(Table2[[#This Row],[moving_time]]&lt;&gt;"",FLOOR((Table2[[#This Row],[moving_time]]-(60*60*Table2[[#This Row],[Appoggio_ore]]))-(60*Table2[[#This Row],[Appoggio_ minuti]]),1),"")</f>
        <v/>
      </c>
      <c r="I595" s="5" t="str">
        <f>IF(Table2[[#This Row],[moving_time]]&lt;&gt;"",FLOOR((Table2[[#This Row],[moving_time]]-(60*60*Table2[[#This Row],[Appoggio_ore]]))/60,1),"")</f>
        <v/>
      </c>
      <c r="J595" s="5" t="str">
        <f>IF(Table2[[#This Row],[moving_time]]&lt;&gt;"",FLOOR(Table2[[#This Row],[moving_time]]/(60*60),1),"")</f>
        <v/>
      </c>
      <c r="K5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5" t="str">
        <f>IF(AND(Table2[[#This Row],[Appoggio]]&lt;&gt;"",C605&lt;&gt;""),_xlfn.CONCAT("date",C605,"moving_time",C596,"distance",Table2[[#This Row],[Appoggio]],"elevation",C598,"type",C599),"")</f>
        <v/>
      </c>
      <c r="M595" t="str">
        <f>IF(Table2[[#This Row],[date_to_pivot]]&lt;&gt;"",C599,"")</f>
        <v/>
      </c>
      <c r="N595" t="str">
        <f>IF(Table2[[#This Row],[date_to_pivot]]&lt;&gt;"",Table2[[#This Row],[Appoggio]],"")</f>
        <v/>
      </c>
      <c r="O595" t="str">
        <f>IF(Table2[[#This Row],[date_to_pivot]]&lt;&gt;"",C598,"")</f>
        <v/>
      </c>
      <c r="P595" t="str">
        <f>IF(Table2[[#This Row],[date_to_pivot]]&lt;&gt;"",C596,"")</f>
        <v/>
      </c>
    </row>
    <row r="596" spans="2:16" x14ac:dyDescent="0.2">
      <c r="B596" s="2">
        <v>10881662</v>
      </c>
      <c r="C596" s="2" t="str" cm="1">
        <f t="array" ref="C5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96" t="str">
        <f>IF(ISNUMBER(SEARCH("start_date_local",Table2[[#This Row],[JSON]])),MID(Table2[[#This Row],[JSON]],SEARCH("start_date_local",Table2[[#This Row],[JSON]])+LEN("start_date_local")+4,10), "")</f>
        <v/>
      </c>
      <c r="E5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6" s="5" t="str">
        <f>IF(Table2[[#This Row],[moving_time]]&lt;&gt;"",FLOOR((Table2[[#This Row],[moving_time]]-(60*60*Table2[[#This Row],[Appoggio_ore]]))-(60*Table2[[#This Row],[Appoggio_ minuti]]),1),"")</f>
        <v/>
      </c>
      <c r="I596" s="5" t="str">
        <f>IF(Table2[[#This Row],[moving_time]]&lt;&gt;"",FLOOR((Table2[[#This Row],[moving_time]]-(60*60*Table2[[#This Row],[Appoggio_ore]]))/60,1),"")</f>
        <v/>
      </c>
      <c r="J596" s="5" t="str">
        <f>IF(Table2[[#This Row],[moving_time]]&lt;&gt;"",FLOOR(Table2[[#This Row],[moving_time]]/(60*60),1),"")</f>
        <v/>
      </c>
      <c r="K5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6" t="str">
        <f>IF(AND(Table2[[#This Row],[Appoggio]]&lt;&gt;"",C606&lt;&gt;""),_xlfn.CONCAT("date",C606,"moving_time",C597,"distance",Table2[[#This Row],[Appoggio]],"elevation",C599,"type",C600),"")</f>
        <v/>
      </c>
      <c r="M596" t="str">
        <f>IF(Table2[[#This Row],[date_to_pivot]]&lt;&gt;"",C600,"")</f>
        <v/>
      </c>
      <c r="N596" t="str">
        <f>IF(Table2[[#This Row],[date_to_pivot]]&lt;&gt;"",Table2[[#This Row],[Appoggio]],"")</f>
        <v/>
      </c>
      <c r="O596" t="str">
        <f>IF(Table2[[#This Row],[date_to_pivot]]&lt;&gt;"",C599,"")</f>
        <v/>
      </c>
      <c r="P596" t="str">
        <f>IF(Table2[[#This Row],[date_to_pivot]]&lt;&gt;"",C597,"")</f>
        <v/>
      </c>
    </row>
    <row r="597" spans="2:16" x14ac:dyDescent="0.2">
      <c r="B597" t="s">
        <v>22</v>
      </c>
      <c r="C597" t="str" cm="1">
        <f t="array" ref="C5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97" t="str">
        <f>IF(ISNUMBER(SEARCH("start_date_local",Table2[[#This Row],[JSON]])),MID(Table2[[#This Row],[JSON]],SEARCH("start_date_local",Table2[[#This Row],[JSON]])+LEN("start_date_local")+4,10), "")</f>
        <v/>
      </c>
      <c r="E5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7" s="5" t="str">
        <f>IF(Table2[[#This Row],[moving_time]]&lt;&gt;"",FLOOR((Table2[[#This Row],[moving_time]]-(60*60*Table2[[#This Row],[Appoggio_ore]]))-(60*Table2[[#This Row],[Appoggio_ minuti]]),1),"")</f>
        <v/>
      </c>
      <c r="I597" s="5" t="str">
        <f>IF(Table2[[#This Row],[moving_time]]&lt;&gt;"",FLOOR((Table2[[#This Row],[moving_time]]-(60*60*Table2[[#This Row],[Appoggio_ore]]))/60,1),"")</f>
        <v/>
      </c>
      <c r="J597" s="5" t="str">
        <f>IF(Table2[[#This Row],[moving_time]]&lt;&gt;"",FLOOR(Table2[[#This Row],[moving_time]]/(60*60),1),"")</f>
        <v/>
      </c>
      <c r="K5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7" t="str">
        <f>IF(AND(Table2[[#This Row],[Appoggio]]&lt;&gt;"",C607&lt;&gt;""),_xlfn.CONCAT("date",C607,"moving_time",C598,"distance",Table2[[#This Row],[Appoggio]],"elevation",C600,"type",C601),"")</f>
        <v/>
      </c>
      <c r="M597" t="str">
        <f>IF(Table2[[#This Row],[date_to_pivot]]&lt;&gt;"",C601,"")</f>
        <v/>
      </c>
      <c r="N597" t="str">
        <f>IF(Table2[[#This Row],[date_to_pivot]]&lt;&gt;"",Table2[[#This Row],[Appoggio]],"")</f>
        <v/>
      </c>
      <c r="O597" t="str">
        <f>IF(Table2[[#This Row],[date_to_pivot]]&lt;&gt;"",C600,"")</f>
        <v/>
      </c>
      <c r="P597" t="str">
        <f>IF(Table2[[#This Row],[date_to_pivot]]&lt;&gt;"",C598,"")</f>
        <v/>
      </c>
    </row>
    <row r="598" spans="2:16" x14ac:dyDescent="0.2">
      <c r="B598" t="s">
        <v>24</v>
      </c>
      <c r="C598" t="str" cm="1">
        <f t="array" ref="C5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98" t="str">
        <f>IF(ISNUMBER(SEARCH("start_date_local",Table2[[#This Row],[JSON]])),MID(Table2[[#This Row],[JSON]],SEARCH("start_date_local",Table2[[#This Row],[JSON]])+LEN("start_date_local")+4,10), "")</f>
        <v/>
      </c>
      <c r="E5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8" s="5" t="str">
        <f>IF(Table2[[#This Row],[moving_time]]&lt;&gt;"",FLOOR((Table2[[#This Row],[moving_time]]-(60*60*Table2[[#This Row],[Appoggio_ore]]))-(60*Table2[[#This Row],[Appoggio_ minuti]]),1),"")</f>
        <v/>
      </c>
      <c r="I598" s="5" t="str">
        <f>IF(Table2[[#This Row],[moving_time]]&lt;&gt;"",FLOOR((Table2[[#This Row],[moving_time]]-(60*60*Table2[[#This Row],[Appoggio_ore]]))/60,1),"")</f>
        <v/>
      </c>
      <c r="J598" s="5" t="str">
        <f>IF(Table2[[#This Row],[moving_time]]&lt;&gt;"",FLOOR(Table2[[#This Row],[moving_time]]/(60*60),1),"")</f>
        <v/>
      </c>
      <c r="K5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8" t="str">
        <f>IF(AND(Table2[[#This Row],[Appoggio]]&lt;&gt;"",C608&lt;&gt;""),_xlfn.CONCAT("date",C608,"moving_time",C599,"distance",Table2[[#This Row],[Appoggio]],"elevation",C601,"type",C602),"")</f>
        <v/>
      </c>
      <c r="M598" t="str">
        <f>IF(Table2[[#This Row],[date_to_pivot]]&lt;&gt;"",C602,"")</f>
        <v/>
      </c>
      <c r="N598" t="str">
        <f>IF(Table2[[#This Row],[date_to_pivot]]&lt;&gt;"",Table2[[#This Row],[Appoggio]],"")</f>
        <v/>
      </c>
      <c r="O598" t="str">
        <f>IF(Table2[[#This Row],[date_to_pivot]]&lt;&gt;"",C601,"")</f>
        <v/>
      </c>
      <c r="P598" t="str">
        <f>IF(Table2[[#This Row],[date_to_pivot]]&lt;&gt;"",C599,"")</f>
        <v/>
      </c>
    </row>
    <row r="599" spans="2:16" x14ac:dyDescent="0.2">
      <c r="B599" t="s">
        <v>25</v>
      </c>
      <c r="C599" t="str" cm="1">
        <f t="array" ref="C5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599" t="str">
        <f>IF(ISNUMBER(SEARCH("start_date_local",Table2[[#This Row],[JSON]])),MID(Table2[[#This Row],[JSON]],SEARCH("start_date_local",Table2[[#This Row],[JSON]])+LEN("start_date_local")+4,10), "")</f>
        <v/>
      </c>
      <c r="E5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5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5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599" s="5" t="str">
        <f>IF(Table2[[#This Row],[moving_time]]&lt;&gt;"",FLOOR((Table2[[#This Row],[moving_time]]-(60*60*Table2[[#This Row],[Appoggio_ore]]))-(60*Table2[[#This Row],[Appoggio_ minuti]]),1),"")</f>
        <v/>
      </c>
      <c r="I599" s="5" t="str">
        <f>IF(Table2[[#This Row],[moving_time]]&lt;&gt;"",FLOOR((Table2[[#This Row],[moving_time]]-(60*60*Table2[[#This Row],[Appoggio_ore]]))/60,1),"")</f>
        <v/>
      </c>
      <c r="J599" s="5" t="str">
        <f>IF(Table2[[#This Row],[moving_time]]&lt;&gt;"",FLOOR(Table2[[#This Row],[moving_time]]/(60*60),1),"")</f>
        <v/>
      </c>
      <c r="K5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599" t="str">
        <f>IF(AND(Table2[[#This Row],[Appoggio]]&lt;&gt;"",C609&lt;&gt;""),_xlfn.CONCAT("date",C609,"moving_time",C600,"distance",Table2[[#This Row],[Appoggio]],"elevation",C602,"type",C603),"")</f>
        <v/>
      </c>
      <c r="M599" t="str">
        <f>IF(Table2[[#This Row],[date_to_pivot]]&lt;&gt;"",C603,"")</f>
        <v/>
      </c>
      <c r="N599" t="str">
        <f>IF(Table2[[#This Row],[date_to_pivot]]&lt;&gt;"",Table2[[#This Row],[Appoggio]],"")</f>
        <v/>
      </c>
      <c r="O599" t="str">
        <f>IF(Table2[[#This Row],[date_to_pivot]]&lt;&gt;"",C602,"")</f>
        <v/>
      </c>
      <c r="P599" t="str">
        <f>IF(Table2[[#This Row],[date_to_pivot]]&lt;&gt;"",C600,"")</f>
        <v/>
      </c>
    </row>
    <row r="600" spans="2:16" x14ac:dyDescent="0.2">
      <c r="B600" t="s">
        <v>26</v>
      </c>
      <c r="C600" t="str" cm="1">
        <f t="array" ref="C6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00" t="str">
        <f>IF(ISNUMBER(SEARCH("start_date_local",Table2[[#This Row],[JSON]])),MID(Table2[[#This Row],[JSON]],SEARCH("start_date_local",Table2[[#This Row],[JSON]])+LEN("start_date_local")+4,10), "")</f>
        <v/>
      </c>
      <c r="E6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0" s="5" t="str">
        <f>IF(Table2[[#This Row],[moving_time]]&lt;&gt;"",FLOOR((Table2[[#This Row],[moving_time]]-(60*60*Table2[[#This Row],[Appoggio_ore]]))-(60*Table2[[#This Row],[Appoggio_ minuti]]),1),"")</f>
        <v/>
      </c>
      <c r="I600" s="5" t="str">
        <f>IF(Table2[[#This Row],[moving_time]]&lt;&gt;"",FLOOR((Table2[[#This Row],[moving_time]]-(60*60*Table2[[#This Row],[Appoggio_ore]]))/60,1),"")</f>
        <v/>
      </c>
      <c r="J600" s="5" t="str">
        <f>IF(Table2[[#This Row],[moving_time]]&lt;&gt;"",FLOOR(Table2[[#This Row],[moving_time]]/(60*60),1),"")</f>
        <v/>
      </c>
      <c r="K6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0" t="str">
        <f>IF(AND(Table2[[#This Row],[Appoggio]]&lt;&gt;"",C610&lt;&gt;""),_xlfn.CONCAT("date",C610,"moving_time",C601,"distance",Table2[[#This Row],[Appoggio]],"elevation",C603,"type",C604),"")</f>
        <v/>
      </c>
      <c r="M600" t="str">
        <f>IF(Table2[[#This Row],[date_to_pivot]]&lt;&gt;"",C604,"")</f>
        <v/>
      </c>
      <c r="N600" t="str">
        <f>IF(Table2[[#This Row],[date_to_pivot]]&lt;&gt;"",Table2[[#This Row],[Appoggio]],"")</f>
        <v/>
      </c>
      <c r="O600" t="str">
        <f>IF(Table2[[#This Row],[date_to_pivot]]&lt;&gt;"",C603,"")</f>
        <v/>
      </c>
      <c r="P600" t="str">
        <f>IF(Table2[[#This Row],[date_to_pivot]]&lt;&gt;"",C601,"")</f>
        <v/>
      </c>
    </row>
    <row r="601" spans="2:16" x14ac:dyDescent="0.2">
      <c r="B601" t="s">
        <v>283</v>
      </c>
      <c r="C601" t="str" cm="1">
        <f t="array" ref="C6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01" t="str">
        <f>IF(ISNUMBER(SEARCH("start_date_local",Table2[[#This Row],[JSON]])),MID(Table2[[#This Row],[JSON]],SEARCH("start_date_local",Table2[[#This Row],[JSON]])+LEN("start_date_local")+4,10), "")</f>
        <v/>
      </c>
      <c r="E6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1" s="5" t="str">
        <f>IF(Table2[[#This Row],[moving_time]]&lt;&gt;"",FLOOR((Table2[[#This Row],[moving_time]]-(60*60*Table2[[#This Row],[Appoggio_ore]]))-(60*Table2[[#This Row],[Appoggio_ minuti]]),1),"")</f>
        <v/>
      </c>
      <c r="I601" s="5" t="str">
        <f>IF(Table2[[#This Row],[moving_time]]&lt;&gt;"",FLOOR((Table2[[#This Row],[moving_time]]-(60*60*Table2[[#This Row],[Appoggio_ore]]))/60,1),"")</f>
        <v/>
      </c>
      <c r="J601" s="5" t="str">
        <f>IF(Table2[[#This Row],[moving_time]]&lt;&gt;"",FLOOR(Table2[[#This Row],[moving_time]]/(60*60),1),"")</f>
        <v/>
      </c>
      <c r="K6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1" t="str">
        <f>IF(AND(Table2[[#This Row],[Appoggio]]&lt;&gt;"",C611&lt;&gt;""),_xlfn.CONCAT("date",C611,"moving_time",C602,"distance",Table2[[#This Row],[Appoggio]],"elevation",C604,"type",C605),"")</f>
        <v/>
      </c>
      <c r="M601" t="str">
        <f>IF(Table2[[#This Row],[date_to_pivot]]&lt;&gt;"",C605,"")</f>
        <v/>
      </c>
      <c r="N601" t="str">
        <f>IF(Table2[[#This Row],[date_to_pivot]]&lt;&gt;"",Table2[[#This Row],[Appoggio]],"")</f>
        <v/>
      </c>
      <c r="O601" t="str">
        <f>IF(Table2[[#This Row],[date_to_pivot]]&lt;&gt;"",C604,"")</f>
        <v/>
      </c>
      <c r="P601" t="str">
        <f>IF(Table2[[#This Row],[date_to_pivot]]&lt;&gt;"",C602,"")</f>
        <v/>
      </c>
    </row>
    <row r="602" spans="2:16" x14ac:dyDescent="0.2">
      <c r="B602" t="s">
        <v>284</v>
      </c>
      <c r="C602" t="str" cm="1">
        <f t="array" ref="C6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02" t="str">
        <f>IF(ISNUMBER(SEARCH("start_date_local",Table2[[#This Row],[JSON]])),MID(Table2[[#This Row],[JSON]],SEARCH("start_date_local",Table2[[#This Row],[JSON]])+LEN("start_date_local")+4,10), "")</f>
        <v/>
      </c>
      <c r="E6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2" s="5" t="str">
        <f>IF(Table2[[#This Row],[moving_time]]&lt;&gt;"",FLOOR((Table2[[#This Row],[moving_time]]-(60*60*Table2[[#This Row],[Appoggio_ore]]))-(60*Table2[[#This Row],[Appoggio_ minuti]]),1),"")</f>
        <v/>
      </c>
      <c r="I602" s="5" t="str">
        <f>IF(Table2[[#This Row],[moving_time]]&lt;&gt;"",FLOOR((Table2[[#This Row],[moving_time]]-(60*60*Table2[[#This Row],[Appoggio_ore]]))/60,1),"")</f>
        <v/>
      </c>
      <c r="J602" s="5" t="str">
        <f>IF(Table2[[#This Row],[moving_time]]&lt;&gt;"",FLOOR(Table2[[#This Row],[moving_time]]/(60*60),1),"")</f>
        <v/>
      </c>
      <c r="K6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2" t="str">
        <f>IF(AND(Table2[[#This Row],[Appoggio]]&lt;&gt;"",C612&lt;&gt;""),_xlfn.CONCAT("date",C612,"moving_time",C603,"distance",Table2[[#This Row],[Appoggio]],"elevation",C605,"type",C606),"")</f>
        <v/>
      </c>
      <c r="M602" t="str">
        <f>IF(Table2[[#This Row],[date_to_pivot]]&lt;&gt;"",C606,"")</f>
        <v/>
      </c>
      <c r="N602" t="str">
        <f>IF(Table2[[#This Row],[date_to_pivot]]&lt;&gt;"",Table2[[#This Row],[Appoggio]],"")</f>
        <v/>
      </c>
      <c r="O602" t="str">
        <f>IF(Table2[[#This Row],[date_to_pivot]]&lt;&gt;"",C605,"")</f>
        <v/>
      </c>
      <c r="P602" t="str">
        <f>IF(Table2[[#This Row],[date_to_pivot]]&lt;&gt;"",C603,"")</f>
        <v/>
      </c>
    </row>
    <row r="603" spans="2:16" x14ac:dyDescent="0.2">
      <c r="B603" t="s">
        <v>285</v>
      </c>
      <c r="C603" t="str" cm="1">
        <f t="array" ref="C6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03" t="str">
        <f>IF(ISNUMBER(SEARCH("start_date_local",Table2[[#This Row],[JSON]])),MID(Table2[[#This Row],[JSON]],SEARCH("start_date_local",Table2[[#This Row],[JSON]])+LEN("start_date_local")+4,10), "")</f>
        <v/>
      </c>
      <c r="E6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3" s="5" t="str">
        <f>IF(Table2[[#This Row],[moving_time]]&lt;&gt;"",FLOOR((Table2[[#This Row],[moving_time]]-(60*60*Table2[[#This Row],[Appoggio_ore]]))-(60*Table2[[#This Row],[Appoggio_ minuti]]),1),"")</f>
        <v/>
      </c>
      <c r="I603" s="5" t="str">
        <f>IF(Table2[[#This Row],[moving_time]]&lt;&gt;"",FLOOR((Table2[[#This Row],[moving_time]]-(60*60*Table2[[#This Row],[Appoggio_ore]]))/60,1),"")</f>
        <v/>
      </c>
      <c r="J603" s="5" t="str">
        <f>IF(Table2[[#This Row],[moving_time]]&lt;&gt;"",FLOOR(Table2[[#This Row],[moving_time]]/(60*60),1),"")</f>
        <v/>
      </c>
      <c r="K6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3" t="str">
        <f>IF(AND(Table2[[#This Row],[Appoggio]]&lt;&gt;"",C613&lt;&gt;""),_xlfn.CONCAT("date",C613,"moving_time",C604,"distance",Table2[[#This Row],[Appoggio]],"elevation",C606,"type",C607),"")</f>
        <v/>
      </c>
      <c r="M603" t="str">
        <f>IF(Table2[[#This Row],[date_to_pivot]]&lt;&gt;"",C607,"")</f>
        <v/>
      </c>
      <c r="N603" t="str">
        <f>IF(Table2[[#This Row],[date_to_pivot]]&lt;&gt;"",Table2[[#This Row],[Appoggio]],"")</f>
        <v/>
      </c>
      <c r="O603" t="str">
        <f>IF(Table2[[#This Row],[date_to_pivot]]&lt;&gt;"",C606,"")</f>
        <v/>
      </c>
      <c r="P603" t="str">
        <f>IF(Table2[[#This Row],[date_to_pivot]]&lt;&gt;"",C604,"")</f>
        <v/>
      </c>
    </row>
    <row r="604" spans="2:16" x14ac:dyDescent="0.2">
      <c r="B604" t="s">
        <v>83</v>
      </c>
      <c r="C604" t="str" cm="1">
        <f t="array" ref="C6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04" t="str">
        <f>IF(ISNUMBER(SEARCH("start_date_local",Table2[[#This Row],[JSON]])),MID(Table2[[#This Row],[JSON]],SEARCH("start_date_local",Table2[[#This Row],[JSON]])+LEN("start_date_local")+4,10), "")</f>
        <v/>
      </c>
      <c r="E6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4" s="5" t="str">
        <f>IF(Table2[[#This Row],[moving_time]]&lt;&gt;"",FLOOR((Table2[[#This Row],[moving_time]]-(60*60*Table2[[#This Row],[Appoggio_ore]]))-(60*Table2[[#This Row],[Appoggio_ minuti]]),1),"")</f>
        <v/>
      </c>
      <c r="I604" s="5" t="str">
        <f>IF(Table2[[#This Row],[moving_time]]&lt;&gt;"",FLOOR((Table2[[#This Row],[moving_time]]-(60*60*Table2[[#This Row],[Appoggio_ore]]))/60,1),"")</f>
        <v/>
      </c>
      <c r="J604" s="5" t="str">
        <f>IF(Table2[[#This Row],[moving_time]]&lt;&gt;"",FLOOR(Table2[[#This Row],[moving_time]]/(60*60),1),"")</f>
        <v/>
      </c>
      <c r="K6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4" t="str">
        <f>IF(AND(Table2[[#This Row],[Appoggio]]&lt;&gt;"",C614&lt;&gt;""),_xlfn.CONCAT("date",C614,"moving_time",C605,"distance",Table2[[#This Row],[Appoggio]],"elevation",C607,"type",C608),"")</f>
        <v/>
      </c>
      <c r="M604" t="str">
        <f>IF(Table2[[#This Row],[date_to_pivot]]&lt;&gt;"",C608,"")</f>
        <v/>
      </c>
      <c r="N604" t="str">
        <f>IF(Table2[[#This Row],[date_to_pivot]]&lt;&gt;"",Table2[[#This Row],[Appoggio]],"")</f>
        <v/>
      </c>
      <c r="O604" t="str">
        <f>IF(Table2[[#This Row],[date_to_pivot]]&lt;&gt;"",C607,"")</f>
        <v/>
      </c>
      <c r="P604" t="str">
        <f>IF(Table2[[#This Row],[date_to_pivot]]&lt;&gt;"",C605,"")</f>
        <v/>
      </c>
    </row>
    <row r="605" spans="2:16" x14ac:dyDescent="0.2">
      <c r="B605" t="s">
        <v>84</v>
      </c>
      <c r="C605" t="str" cm="1">
        <f t="array" ref="C6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05" t="str">
        <f>IF(ISNUMBER(SEARCH("start_date_local",Table2[[#This Row],[JSON]])),MID(Table2[[#This Row],[JSON]],SEARCH("start_date_local",Table2[[#This Row],[JSON]])+LEN("start_date_local")+4,10), "")</f>
        <v/>
      </c>
      <c r="E6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5" s="5" t="str">
        <f>IF(Table2[[#This Row],[moving_time]]&lt;&gt;"",FLOOR((Table2[[#This Row],[moving_time]]-(60*60*Table2[[#This Row],[Appoggio_ore]]))-(60*Table2[[#This Row],[Appoggio_ minuti]]),1),"")</f>
        <v/>
      </c>
      <c r="I605" s="5" t="str">
        <f>IF(Table2[[#This Row],[moving_time]]&lt;&gt;"",FLOOR((Table2[[#This Row],[moving_time]]-(60*60*Table2[[#This Row],[Appoggio_ore]]))/60,1),"")</f>
        <v/>
      </c>
      <c r="J605" s="5" t="str">
        <f>IF(Table2[[#This Row],[moving_time]]&lt;&gt;"",FLOOR(Table2[[#This Row],[moving_time]]/(60*60),1),"")</f>
        <v/>
      </c>
      <c r="K6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5" t="str">
        <f>IF(AND(Table2[[#This Row],[Appoggio]]&lt;&gt;"",C615&lt;&gt;""),_xlfn.CONCAT("date",C615,"moving_time",C606,"distance",Table2[[#This Row],[Appoggio]],"elevation",C608,"type",C609),"")</f>
        <v/>
      </c>
      <c r="M605" t="str">
        <f>IF(Table2[[#This Row],[date_to_pivot]]&lt;&gt;"",C609,"")</f>
        <v/>
      </c>
      <c r="N605" t="str">
        <f>IF(Table2[[#This Row],[date_to_pivot]]&lt;&gt;"",Table2[[#This Row],[Appoggio]],"")</f>
        <v/>
      </c>
      <c r="O605" t="str">
        <f>IF(Table2[[#This Row],[date_to_pivot]]&lt;&gt;"",C608,"")</f>
        <v/>
      </c>
      <c r="P605" t="str">
        <f>IF(Table2[[#This Row],[date_to_pivot]]&lt;&gt;"",C606,"")</f>
        <v/>
      </c>
    </row>
    <row r="606" spans="2:16" x14ac:dyDescent="0.2">
      <c r="B606" t="s">
        <v>32</v>
      </c>
      <c r="C606" t="str" cm="1">
        <f t="array" ref="C6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06" t="str">
        <f>IF(ISNUMBER(SEARCH("start_date_local",Table2[[#This Row],[JSON]])),MID(Table2[[#This Row],[JSON]],SEARCH("start_date_local",Table2[[#This Row],[JSON]])+LEN("start_date_local")+4,10), "")</f>
        <v/>
      </c>
      <c r="E6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6" s="5" t="str">
        <f>IF(Table2[[#This Row],[moving_time]]&lt;&gt;"",FLOOR((Table2[[#This Row],[moving_time]]-(60*60*Table2[[#This Row],[Appoggio_ore]]))-(60*Table2[[#This Row],[Appoggio_ minuti]]),1),"")</f>
        <v/>
      </c>
      <c r="I606" s="5" t="str">
        <f>IF(Table2[[#This Row],[moving_time]]&lt;&gt;"",FLOOR((Table2[[#This Row],[moving_time]]-(60*60*Table2[[#This Row],[Appoggio_ore]]))/60,1),"")</f>
        <v/>
      </c>
      <c r="J606" s="5" t="str">
        <f>IF(Table2[[#This Row],[moving_time]]&lt;&gt;"",FLOOR(Table2[[#This Row],[moving_time]]/(60*60),1),"")</f>
        <v/>
      </c>
      <c r="K6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6" t="str">
        <f>IF(AND(Table2[[#This Row],[Appoggio]]&lt;&gt;"",C616&lt;&gt;""),_xlfn.CONCAT("date",C616,"moving_time",C607,"distance",Table2[[#This Row],[Appoggio]],"elevation",C609,"type",C610),"")</f>
        <v/>
      </c>
      <c r="M606" t="str">
        <f>IF(Table2[[#This Row],[date_to_pivot]]&lt;&gt;"",C610,"")</f>
        <v/>
      </c>
      <c r="N606" t="str">
        <f>IF(Table2[[#This Row],[date_to_pivot]]&lt;&gt;"",Table2[[#This Row],[Appoggio]],"")</f>
        <v/>
      </c>
      <c r="O606" t="str">
        <f>IF(Table2[[#This Row],[date_to_pivot]]&lt;&gt;"",C609,"")</f>
        <v/>
      </c>
      <c r="P606" t="str">
        <f>IF(Table2[[#This Row],[date_to_pivot]]&lt;&gt;"",C607,"")</f>
        <v/>
      </c>
    </row>
    <row r="607" spans="2:16" x14ac:dyDescent="0.2">
      <c r="B607" t="s">
        <v>33</v>
      </c>
      <c r="C607" t="str" cm="1">
        <f t="array" ref="C6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07" t="str">
        <f>IF(ISNUMBER(SEARCH("start_date_local",Table2[[#This Row],[JSON]])),MID(Table2[[#This Row],[JSON]],SEARCH("start_date_local",Table2[[#This Row],[JSON]])+LEN("start_date_local")+4,10), "")</f>
        <v/>
      </c>
      <c r="E6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7" s="5" t="str">
        <f>IF(Table2[[#This Row],[moving_time]]&lt;&gt;"",FLOOR((Table2[[#This Row],[moving_time]]-(60*60*Table2[[#This Row],[Appoggio_ore]]))-(60*Table2[[#This Row],[Appoggio_ minuti]]),1),"")</f>
        <v/>
      </c>
      <c r="I607" s="5" t="str">
        <f>IF(Table2[[#This Row],[moving_time]]&lt;&gt;"",FLOOR((Table2[[#This Row],[moving_time]]-(60*60*Table2[[#This Row],[Appoggio_ore]]))/60,1),"")</f>
        <v/>
      </c>
      <c r="J607" s="5" t="str">
        <f>IF(Table2[[#This Row],[moving_time]]&lt;&gt;"",FLOOR(Table2[[#This Row],[moving_time]]/(60*60),1),"")</f>
        <v/>
      </c>
      <c r="K6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7" t="str">
        <f>IF(AND(Table2[[#This Row],[Appoggio]]&lt;&gt;"",C617&lt;&gt;""),_xlfn.CONCAT("date",C617,"moving_time",C608,"distance",Table2[[#This Row],[Appoggio]],"elevation",C610,"type",C611),"")</f>
        <v/>
      </c>
      <c r="M607" t="str">
        <f>IF(Table2[[#This Row],[date_to_pivot]]&lt;&gt;"",C611,"")</f>
        <v/>
      </c>
      <c r="N607" t="str">
        <f>IF(Table2[[#This Row],[date_to_pivot]]&lt;&gt;"",Table2[[#This Row],[Appoggio]],"")</f>
        <v/>
      </c>
      <c r="O607" t="str">
        <f>IF(Table2[[#This Row],[date_to_pivot]]&lt;&gt;"",C610,"")</f>
        <v/>
      </c>
      <c r="P607" t="str">
        <f>IF(Table2[[#This Row],[date_to_pivot]]&lt;&gt;"",C608,"")</f>
        <v/>
      </c>
    </row>
    <row r="608" spans="2:16" x14ac:dyDescent="0.2">
      <c r="B608" t="s">
        <v>34</v>
      </c>
      <c r="C608" t="str" cm="1">
        <f t="array" ref="C6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08" t="str">
        <f>IF(ISNUMBER(SEARCH("start_date_local",Table2[[#This Row],[JSON]])),MID(Table2[[#This Row],[JSON]],SEARCH("start_date_local",Table2[[#This Row],[JSON]])+LEN("start_date_local")+4,10), "")</f>
        <v/>
      </c>
      <c r="E6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8" s="5" t="str">
        <f>IF(Table2[[#This Row],[moving_time]]&lt;&gt;"",FLOOR((Table2[[#This Row],[moving_time]]-(60*60*Table2[[#This Row],[Appoggio_ore]]))-(60*Table2[[#This Row],[Appoggio_ minuti]]),1),"")</f>
        <v/>
      </c>
      <c r="I608" s="5" t="str">
        <f>IF(Table2[[#This Row],[moving_time]]&lt;&gt;"",FLOOR((Table2[[#This Row],[moving_time]]-(60*60*Table2[[#This Row],[Appoggio_ore]]))/60,1),"")</f>
        <v/>
      </c>
      <c r="J608" s="5" t="str">
        <f>IF(Table2[[#This Row],[moving_time]]&lt;&gt;"",FLOOR(Table2[[#This Row],[moving_time]]/(60*60),1),"")</f>
        <v/>
      </c>
      <c r="K6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8" t="str">
        <f>IF(AND(Table2[[#This Row],[Appoggio]]&lt;&gt;"",C618&lt;&gt;""),_xlfn.CONCAT("date",C618,"moving_time",C609,"distance",Table2[[#This Row],[Appoggio]],"elevation",C611,"type",C612),"")</f>
        <v/>
      </c>
      <c r="M608" t="str">
        <f>IF(Table2[[#This Row],[date_to_pivot]]&lt;&gt;"",C612,"")</f>
        <v/>
      </c>
      <c r="N608" t="str">
        <f>IF(Table2[[#This Row],[date_to_pivot]]&lt;&gt;"",Table2[[#This Row],[Appoggio]],"")</f>
        <v/>
      </c>
      <c r="O608" t="str">
        <f>IF(Table2[[#This Row],[date_to_pivot]]&lt;&gt;"",C611,"")</f>
        <v/>
      </c>
      <c r="P608" t="str">
        <f>IF(Table2[[#This Row],[date_to_pivot]]&lt;&gt;"",C609,"")</f>
        <v/>
      </c>
    </row>
    <row r="609" spans="2:16" x14ac:dyDescent="0.2">
      <c r="B609" t="s">
        <v>286</v>
      </c>
      <c r="C609" t="str" cm="1">
        <f t="array" ref="C6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09" t="str">
        <f>IF(ISNUMBER(SEARCH("start_date_local",Table2[[#This Row],[JSON]])),MID(Table2[[#This Row],[JSON]],SEARCH("start_date_local",Table2[[#This Row],[JSON]])+LEN("start_date_local")+4,10), "")</f>
        <v/>
      </c>
      <c r="E6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09" s="5" t="str">
        <f>IF(Table2[[#This Row],[moving_time]]&lt;&gt;"",FLOOR((Table2[[#This Row],[moving_time]]-(60*60*Table2[[#This Row],[Appoggio_ore]]))-(60*Table2[[#This Row],[Appoggio_ minuti]]),1),"")</f>
        <v/>
      </c>
      <c r="I609" s="5" t="str">
        <f>IF(Table2[[#This Row],[moving_time]]&lt;&gt;"",FLOOR((Table2[[#This Row],[moving_time]]-(60*60*Table2[[#This Row],[Appoggio_ore]]))/60,1),"")</f>
        <v/>
      </c>
      <c r="J609" s="5" t="str">
        <f>IF(Table2[[#This Row],[moving_time]]&lt;&gt;"",FLOOR(Table2[[#This Row],[moving_time]]/(60*60),1),"")</f>
        <v/>
      </c>
      <c r="K6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09" t="str">
        <f>IF(AND(Table2[[#This Row],[Appoggio]]&lt;&gt;"",C619&lt;&gt;""),_xlfn.CONCAT("date",C619,"moving_time",C610,"distance",Table2[[#This Row],[Appoggio]],"elevation",C612,"type",C613),"")</f>
        <v/>
      </c>
      <c r="M609" t="str">
        <f>IF(Table2[[#This Row],[date_to_pivot]]&lt;&gt;"",C613,"")</f>
        <v/>
      </c>
      <c r="N609" t="str">
        <f>IF(Table2[[#This Row],[date_to_pivot]]&lt;&gt;"",Table2[[#This Row],[Appoggio]],"")</f>
        <v/>
      </c>
      <c r="O609" t="str">
        <f>IF(Table2[[#This Row],[date_to_pivot]]&lt;&gt;"",C612,"")</f>
        <v/>
      </c>
      <c r="P609" t="str">
        <f>IF(Table2[[#This Row],[date_to_pivot]]&lt;&gt;"",C610,"")</f>
        <v/>
      </c>
    </row>
    <row r="610" spans="2:16" x14ac:dyDescent="0.2">
      <c r="B610" t="s">
        <v>287</v>
      </c>
      <c r="C610" t="str" cm="1">
        <f t="array" ref="C6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10" t="str">
        <f>IF(ISNUMBER(SEARCH("start_date_local",Table2[[#This Row],[JSON]])),MID(Table2[[#This Row],[JSON]],SEARCH("start_date_local",Table2[[#This Row],[JSON]])+LEN("start_date_local")+4,10), "")</f>
        <v/>
      </c>
      <c r="E6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0" s="5" t="str">
        <f>IF(Table2[[#This Row],[moving_time]]&lt;&gt;"",FLOOR((Table2[[#This Row],[moving_time]]-(60*60*Table2[[#This Row],[Appoggio_ore]]))-(60*Table2[[#This Row],[Appoggio_ minuti]]),1),"")</f>
        <v/>
      </c>
      <c r="I610" s="5" t="str">
        <f>IF(Table2[[#This Row],[moving_time]]&lt;&gt;"",FLOOR((Table2[[#This Row],[moving_time]]-(60*60*Table2[[#This Row],[Appoggio_ore]]))/60,1),"")</f>
        <v/>
      </c>
      <c r="J610" s="5" t="str">
        <f>IF(Table2[[#This Row],[moving_time]]&lt;&gt;"",FLOOR(Table2[[#This Row],[moving_time]]/(60*60),1),"")</f>
        <v/>
      </c>
      <c r="K6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0" t="str">
        <f>IF(AND(Table2[[#This Row],[Appoggio]]&lt;&gt;"",C620&lt;&gt;""),_xlfn.CONCAT("date",C620,"moving_time",C611,"distance",Table2[[#This Row],[Appoggio]],"elevation",C613,"type",C614),"")</f>
        <v/>
      </c>
      <c r="M610" t="str">
        <f>IF(Table2[[#This Row],[date_to_pivot]]&lt;&gt;"",C614,"")</f>
        <v/>
      </c>
      <c r="N610" t="str">
        <f>IF(Table2[[#This Row],[date_to_pivot]]&lt;&gt;"",Table2[[#This Row],[Appoggio]],"")</f>
        <v/>
      </c>
      <c r="O610" t="str">
        <f>IF(Table2[[#This Row],[date_to_pivot]]&lt;&gt;"",C613,"")</f>
        <v/>
      </c>
      <c r="P610" t="str">
        <f>IF(Table2[[#This Row],[date_to_pivot]]&lt;&gt;"",C611,"")</f>
        <v/>
      </c>
    </row>
    <row r="611" spans="2:16" x14ac:dyDescent="0.2">
      <c r="B611" t="s">
        <v>37</v>
      </c>
      <c r="C611" t="str" cm="1">
        <f t="array" ref="C6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11" t="str">
        <f>IF(ISNUMBER(SEARCH("start_date_local",Table2[[#This Row],[JSON]])),MID(Table2[[#This Row],[JSON]],SEARCH("start_date_local",Table2[[#This Row],[JSON]])+LEN("start_date_local")+4,10), "")</f>
        <v/>
      </c>
      <c r="E6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1" s="5" t="str">
        <f>IF(Table2[[#This Row],[moving_time]]&lt;&gt;"",FLOOR((Table2[[#This Row],[moving_time]]-(60*60*Table2[[#This Row],[Appoggio_ore]]))-(60*Table2[[#This Row],[Appoggio_ minuti]]),1),"")</f>
        <v/>
      </c>
      <c r="I611" s="5" t="str">
        <f>IF(Table2[[#This Row],[moving_time]]&lt;&gt;"",FLOOR((Table2[[#This Row],[moving_time]]-(60*60*Table2[[#This Row],[Appoggio_ore]]))/60,1),"")</f>
        <v/>
      </c>
      <c r="J611" s="5" t="str">
        <f>IF(Table2[[#This Row],[moving_time]]&lt;&gt;"",FLOOR(Table2[[#This Row],[moving_time]]/(60*60),1),"")</f>
        <v/>
      </c>
      <c r="K6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1" t="str">
        <f>IF(AND(Table2[[#This Row],[Appoggio]]&lt;&gt;"",C621&lt;&gt;""),_xlfn.CONCAT("date",C621,"moving_time",C612,"distance",Table2[[#This Row],[Appoggio]],"elevation",C614,"type",C615),"")</f>
        <v/>
      </c>
      <c r="M611" t="str">
        <f>IF(Table2[[#This Row],[date_to_pivot]]&lt;&gt;"",C615,"")</f>
        <v/>
      </c>
      <c r="N611" t="str">
        <f>IF(Table2[[#This Row],[date_to_pivot]]&lt;&gt;"",Table2[[#This Row],[Appoggio]],"")</f>
        <v/>
      </c>
      <c r="O611" t="str">
        <f>IF(Table2[[#This Row],[date_to_pivot]]&lt;&gt;"",C614,"")</f>
        <v/>
      </c>
      <c r="P611" t="str">
        <f>IF(Table2[[#This Row],[date_to_pivot]]&lt;&gt;"",C612,"")</f>
        <v/>
      </c>
    </row>
    <row r="612" spans="2:16" x14ac:dyDescent="0.2">
      <c r="B612" t="s">
        <v>6</v>
      </c>
      <c r="C612" t="str" cm="1">
        <f t="array" ref="C6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12" t="str">
        <f>IF(ISNUMBER(SEARCH("start_date_local",Table2[[#This Row],[JSON]])),MID(Table2[[#This Row],[JSON]],SEARCH("start_date_local",Table2[[#This Row],[JSON]])+LEN("start_date_local")+4,10), "")</f>
        <v/>
      </c>
      <c r="E6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2" s="5" t="str">
        <f>IF(Table2[[#This Row],[moving_time]]&lt;&gt;"",FLOOR((Table2[[#This Row],[moving_time]]-(60*60*Table2[[#This Row],[Appoggio_ore]]))-(60*Table2[[#This Row],[Appoggio_ minuti]]),1),"")</f>
        <v/>
      </c>
      <c r="I612" s="5" t="str">
        <f>IF(Table2[[#This Row],[moving_time]]&lt;&gt;"",FLOOR((Table2[[#This Row],[moving_time]]-(60*60*Table2[[#This Row],[Appoggio_ore]]))/60,1),"")</f>
        <v/>
      </c>
      <c r="J612" s="5" t="str">
        <f>IF(Table2[[#This Row],[moving_time]]&lt;&gt;"",FLOOR(Table2[[#This Row],[moving_time]]/(60*60),1),"")</f>
        <v/>
      </c>
      <c r="K6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2" t="str">
        <f>IF(AND(Table2[[#This Row],[Appoggio]]&lt;&gt;"",C622&lt;&gt;""),_xlfn.CONCAT("date",C622,"moving_time",C613,"distance",Table2[[#This Row],[Appoggio]],"elevation",C615,"type",C616),"")</f>
        <v/>
      </c>
      <c r="M612" t="str">
        <f>IF(Table2[[#This Row],[date_to_pivot]]&lt;&gt;"",C616,"")</f>
        <v/>
      </c>
      <c r="N612" t="str">
        <f>IF(Table2[[#This Row],[date_to_pivot]]&lt;&gt;"",Table2[[#This Row],[Appoggio]],"")</f>
        <v/>
      </c>
      <c r="O612" t="str">
        <f>IF(Table2[[#This Row],[date_to_pivot]]&lt;&gt;"",C615,"")</f>
        <v/>
      </c>
      <c r="P612" t="str">
        <f>IF(Table2[[#This Row],[date_to_pivot]]&lt;&gt;"",C613,"")</f>
        <v/>
      </c>
    </row>
    <row r="613" spans="2:16" x14ac:dyDescent="0.2">
      <c r="B613" t="s">
        <v>38</v>
      </c>
      <c r="C613" t="str" cm="1">
        <f t="array" ref="C6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13" t="str">
        <f>IF(ISNUMBER(SEARCH("start_date_local",Table2[[#This Row],[JSON]])),MID(Table2[[#This Row],[JSON]],SEARCH("start_date_local",Table2[[#This Row],[JSON]])+LEN("start_date_local")+4,10), "")</f>
        <v/>
      </c>
      <c r="E6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3" s="5" t="str">
        <f>IF(Table2[[#This Row],[moving_time]]&lt;&gt;"",FLOOR((Table2[[#This Row],[moving_time]]-(60*60*Table2[[#This Row],[Appoggio_ore]]))-(60*Table2[[#This Row],[Appoggio_ minuti]]),1),"")</f>
        <v/>
      </c>
      <c r="I613" s="5" t="str">
        <f>IF(Table2[[#This Row],[moving_time]]&lt;&gt;"",FLOOR((Table2[[#This Row],[moving_time]]-(60*60*Table2[[#This Row],[Appoggio_ore]]))/60,1),"")</f>
        <v/>
      </c>
      <c r="J613" s="5" t="str">
        <f>IF(Table2[[#This Row],[moving_time]]&lt;&gt;"",FLOOR(Table2[[#This Row],[moving_time]]/(60*60),1),"")</f>
        <v/>
      </c>
      <c r="K6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3" t="str">
        <f>IF(AND(Table2[[#This Row],[Appoggio]]&lt;&gt;"",C623&lt;&gt;""),_xlfn.CONCAT("date",C623,"moving_time",C614,"distance",Table2[[#This Row],[Appoggio]],"elevation",C616,"type",C617),"")</f>
        <v/>
      </c>
      <c r="M613" t="str">
        <f>IF(Table2[[#This Row],[date_to_pivot]]&lt;&gt;"",C617,"")</f>
        <v/>
      </c>
      <c r="N613" t="str">
        <f>IF(Table2[[#This Row],[date_to_pivot]]&lt;&gt;"",Table2[[#This Row],[Appoggio]],"")</f>
        <v/>
      </c>
      <c r="O613" t="str">
        <f>IF(Table2[[#This Row],[date_to_pivot]]&lt;&gt;"",C616,"")</f>
        <v/>
      </c>
      <c r="P613" t="str">
        <f>IF(Table2[[#This Row],[date_to_pivot]]&lt;&gt;"",C614,"")</f>
        <v/>
      </c>
    </row>
    <row r="614" spans="2:16" x14ac:dyDescent="0.2">
      <c r="B614" t="s">
        <v>39</v>
      </c>
      <c r="C614" t="str" cm="1">
        <f t="array" ref="C6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14" t="str">
        <f>IF(ISNUMBER(SEARCH("start_date_local",Table2[[#This Row],[JSON]])),MID(Table2[[#This Row],[JSON]],SEARCH("start_date_local",Table2[[#This Row],[JSON]])+LEN("start_date_local")+4,10), "")</f>
        <v/>
      </c>
      <c r="E6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4" s="5" t="str">
        <f>IF(Table2[[#This Row],[moving_time]]&lt;&gt;"",FLOOR((Table2[[#This Row],[moving_time]]-(60*60*Table2[[#This Row],[Appoggio_ore]]))-(60*Table2[[#This Row],[Appoggio_ minuti]]),1),"")</f>
        <v/>
      </c>
      <c r="I614" s="5" t="str">
        <f>IF(Table2[[#This Row],[moving_time]]&lt;&gt;"",FLOOR((Table2[[#This Row],[moving_time]]-(60*60*Table2[[#This Row],[Appoggio_ore]]))/60,1),"")</f>
        <v/>
      </c>
      <c r="J614" s="5" t="str">
        <f>IF(Table2[[#This Row],[moving_time]]&lt;&gt;"",FLOOR(Table2[[#This Row],[moving_time]]/(60*60),1),"")</f>
        <v/>
      </c>
      <c r="K6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4" t="str">
        <f>IF(AND(Table2[[#This Row],[Appoggio]]&lt;&gt;"",C624&lt;&gt;""),_xlfn.CONCAT("date",C624,"moving_time",C615,"distance",Table2[[#This Row],[Appoggio]],"elevation",C617,"type",C618),"")</f>
        <v/>
      </c>
      <c r="M614" t="str">
        <f>IF(Table2[[#This Row],[date_to_pivot]]&lt;&gt;"",C618,"")</f>
        <v/>
      </c>
      <c r="N614" t="str">
        <f>IF(Table2[[#This Row],[date_to_pivot]]&lt;&gt;"",Table2[[#This Row],[Appoggio]],"")</f>
        <v/>
      </c>
      <c r="O614" t="str">
        <f>IF(Table2[[#This Row],[date_to_pivot]]&lt;&gt;"",C617,"")</f>
        <v/>
      </c>
      <c r="P614" t="str">
        <f>IF(Table2[[#This Row],[date_to_pivot]]&lt;&gt;"",C615,"")</f>
        <v/>
      </c>
    </row>
    <row r="615" spans="2:16" x14ac:dyDescent="0.2">
      <c r="B615" t="s">
        <v>40</v>
      </c>
      <c r="C615" t="str" cm="1">
        <f t="array" ref="C6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15" t="str">
        <f>IF(ISNUMBER(SEARCH("start_date_local",Table2[[#This Row],[JSON]])),MID(Table2[[#This Row],[JSON]],SEARCH("start_date_local",Table2[[#This Row],[JSON]])+LEN("start_date_local")+4,10), "")</f>
        <v/>
      </c>
      <c r="E6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5" s="5" t="str">
        <f>IF(Table2[[#This Row],[moving_time]]&lt;&gt;"",FLOOR((Table2[[#This Row],[moving_time]]-(60*60*Table2[[#This Row],[Appoggio_ore]]))-(60*Table2[[#This Row],[Appoggio_ minuti]]),1),"")</f>
        <v/>
      </c>
      <c r="I615" s="5" t="str">
        <f>IF(Table2[[#This Row],[moving_time]]&lt;&gt;"",FLOOR((Table2[[#This Row],[moving_time]]-(60*60*Table2[[#This Row],[Appoggio_ore]]))/60,1),"")</f>
        <v/>
      </c>
      <c r="J615" s="5" t="str">
        <f>IF(Table2[[#This Row],[moving_time]]&lt;&gt;"",FLOOR(Table2[[#This Row],[moving_time]]/(60*60),1),"")</f>
        <v/>
      </c>
      <c r="K6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5" t="str">
        <f>IF(AND(Table2[[#This Row],[Appoggio]]&lt;&gt;"",C625&lt;&gt;""),_xlfn.CONCAT("date",C625,"moving_time",C616,"distance",Table2[[#This Row],[Appoggio]],"elevation",C618,"type",C619),"")</f>
        <v/>
      </c>
      <c r="M615" t="str">
        <f>IF(Table2[[#This Row],[date_to_pivot]]&lt;&gt;"",C619,"")</f>
        <v/>
      </c>
      <c r="N615" t="str">
        <f>IF(Table2[[#This Row],[date_to_pivot]]&lt;&gt;"",Table2[[#This Row],[Appoggio]],"")</f>
        <v/>
      </c>
      <c r="O615" t="str">
        <f>IF(Table2[[#This Row],[date_to_pivot]]&lt;&gt;"",C618,"")</f>
        <v/>
      </c>
      <c r="P615" t="str">
        <f>IF(Table2[[#This Row],[date_to_pivot]]&lt;&gt;"",C616,"")</f>
        <v/>
      </c>
    </row>
    <row r="616" spans="2:16" x14ac:dyDescent="0.2">
      <c r="B616" t="s">
        <v>41</v>
      </c>
      <c r="C616" t="str" cm="1">
        <f t="array" ref="C6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16" t="str">
        <f>IF(ISNUMBER(SEARCH("start_date_local",Table2[[#This Row],[JSON]])),MID(Table2[[#This Row],[JSON]],SEARCH("start_date_local",Table2[[#This Row],[JSON]])+LEN("start_date_local")+4,10), "")</f>
        <v/>
      </c>
      <c r="E6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6" s="5" t="str">
        <f>IF(Table2[[#This Row],[moving_time]]&lt;&gt;"",FLOOR((Table2[[#This Row],[moving_time]]-(60*60*Table2[[#This Row],[Appoggio_ore]]))-(60*Table2[[#This Row],[Appoggio_ minuti]]),1),"")</f>
        <v/>
      </c>
      <c r="I616" s="5" t="str">
        <f>IF(Table2[[#This Row],[moving_time]]&lt;&gt;"",FLOOR((Table2[[#This Row],[moving_time]]-(60*60*Table2[[#This Row],[Appoggio_ore]]))/60,1),"")</f>
        <v/>
      </c>
      <c r="J616" s="5" t="str">
        <f>IF(Table2[[#This Row],[moving_time]]&lt;&gt;"",FLOOR(Table2[[#This Row],[moving_time]]/(60*60),1),"")</f>
        <v/>
      </c>
      <c r="K6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6" t="str">
        <f>IF(AND(Table2[[#This Row],[Appoggio]]&lt;&gt;"",C626&lt;&gt;""),_xlfn.CONCAT("date",C626,"moving_time",C617,"distance",Table2[[#This Row],[Appoggio]],"elevation",C619,"type",C620),"")</f>
        <v/>
      </c>
      <c r="M616" t="str">
        <f>IF(Table2[[#This Row],[date_to_pivot]]&lt;&gt;"",C620,"")</f>
        <v/>
      </c>
      <c r="N616" t="str">
        <f>IF(Table2[[#This Row],[date_to_pivot]]&lt;&gt;"",Table2[[#This Row],[Appoggio]],"")</f>
        <v/>
      </c>
      <c r="O616" t="str">
        <f>IF(Table2[[#This Row],[date_to_pivot]]&lt;&gt;"",C619,"")</f>
        <v/>
      </c>
      <c r="P616" t="str">
        <f>IF(Table2[[#This Row],[date_to_pivot]]&lt;&gt;"",C617,"")</f>
        <v/>
      </c>
    </row>
    <row r="617" spans="2:16" x14ac:dyDescent="0.2">
      <c r="B617" t="s">
        <v>42</v>
      </c>
      <c r="C617" t="str" cm="1">
        <f t="array" ref="C6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17" t="str">
        <f>IF(ISNUMBER(SEARCH("start_date_local",Table2[[#This Row],[JSON]])),MID(Table2[[#This Row],[JSON]],SEARCH("start_date_local",Table2[[#This Row],[JSON]])+LEN("start_date_local")+4,10), "")</f>
        <v/>
      </c>
      <c r="E6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7" s="5" t="str">
        <f>IF(Table2[[#This Row],[moving_time]]&lt;&gt;"",FLOOR((Table2[[#This Row],[moving_time]]-(60*60*Table2[[#This Row],[Appoggio_ore]]))-(60*Table2[[#This Row],[Appoggio_ minuti]]),1),"")</f>
        <v/>
      </c>
      <c r="I617" s="5" t="str">
        <f>IF(Table2[[#This Row],[moving_time]]&lt;&gt;"",FLOOR((Table2[[#This Row],[moving_time]]-(60*60*Table2[[#This Row],[Appoggio_ore]]))/60,1),"")</f>
        <v/>
      </c>
      <c r="J617" s="5" t="str">
        <f>IF(Table2[[#This Row],[moving_time]]&lt;&gt;"",FLOOR(Table2[[#This Row],[moving_time]]/(60*60),1),"")</f>
        <v/>
      </c>
      <c r="K6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7" t="str">
        <f>IF(AND(Table2[[#This Row],[Appoggio]]&lt;&gt;"",C627&lt;&gt;""),_xlfn.CONCAT("date",C627,"moving_time",C618,"distance",Table2[[#This Row],[Appoggio]],"elevation",C620,"type",C621),"")</f>
        <v/>
      </c>
      <c r="M617" t="str">
        <f>IF(Table2[[#This Row],[date_to_pivot]]&lt;&gt;"",C621,"")</f>
        <v/>
      </c>
      <c r="N617" t="str">
        <f>IF(Table2[[#This Row],[date_to_pivot]]&lt;&gt;"",Table2[[#This Row],[Appoggio]],"")</f>
        <v/>
      </c>
      <c r="O617" t="str">
        <f>IF(Table2[[#This Row],[date_to_pivot]]&lt;&gt;"",C620,"")</f>
        <v/>
      </c>
      <c r="P617" t="str">
        <f>IF(Table2[[#This Row],[date_to_pivot]]&lt;&gt;"",C618,"")</f>
        <v/>
      </c>
    </row>
    <row r="618" spans="2:16" x14ac:dyDescent="0.2">
      <c r="B618" t="s">
        <v>43</v>
      </c>
      <c r="C618" t="str" cm="1">
        <f t="array" ref="C6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18" t="str">
        <f>IF(ISNUMBER(SEARCH("start_date_local",Table2[[#This Row],[JSON]])),MID(Table2[[#This Row],[JSON]],SEARCH("start_date_local",Table2[[#This Row],[JSON]])+LEN("start_date_local")+4,10), "")</f>
        <v/>
      </c>
      <c r="E6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8" s="5" t="str">
        <f>IF(Table2[[#This Row],[moving_time]]&lt;&gt;"",FLOOR((Table2[[#This Row],[moving_time]]-(60*60*Table2[[#This Row],[Appoggio_ore]]))-(60*Table2[[#This Row],[Appoggio_ minuti]]),1),"")</f>
        <v/>
      </c>
      <c r="I618" s="5" t="str">
        <f>IF(Table2[[#This Row],[moving_time]]&lt;&gt;"",FLOOR((Table2[[#This Row],[moving_time]]-(60*60*Table2[[#This Row],[Appoggio_ore]]))/60,1),"")</f>
        <v/>
      </c>
      <c r="J618" s="5" t="str">
        <f>IF(Table2[[#This Row],[moving_time]]&lt;&gt;"",FLOOR(Table2[[#This Row],[moving_time]]/(60*60),1),"")</f>
        <v/>
      </c>
      <c r="K6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8" t="str">
        <f>IF(AND(Table2[[#This Row],[Appoggio]]&lt;&gt;"",C628&lt;&gt;""),_xlfn.CONCAT("date",C628,"moving_time",C619,"distance",Table2[[#This Row],[Appoggio]],"elevation",C621,"type",C622),"")</f>
        <v/>
      </c>
      <c r="M618" t="str">
        <f>IF(Table2[[#This Row],[date_to_pivot]]&lt;&gt;"",C622,"")</f>
        <v/>
      </c>
      <c r="N618" t="str">
        <f>IF(Table2[[#This Row],[date_to_pivot]]&lt;&gt;"",Table2[[#This Row],[Appoggio]],"")</f>
        <v/>
      </c>
      <c r="O618" t="str">
        <f>IF(Table2[[#This Row],[date_to_pivot]]&lt;&gt;"",C621,"")</f>
        <v/>
      </c>
      <c r="P618" t="str">
        <f>IF(Table2[[#This Row],[date_to_pivot]]&lt;&gt;"",C619,"")</f>
        <v/>
      </c>
    </row>
    <row r="619" spans="2:16" x14ac:dyDescent="0.2">
      <c r="B619" t="s">
        <v>44</v>
      </c>
      <c r="C619" t="str" cm="1">
        <f t="array" ref="C6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19" t="str">
        <f>IF(ISNUMBER(SEARCH("start_date_local",Table2[[#This Row],[JSON]])),MID(Table2[[#This Row],[JSON]],SEARCH("start_date_local",Table2[[#This Row],[JSON]])+LEN("start_date_local")+4,10), "")</f>
        <v/>
      </c>
      <c r="E6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19" s="5" t="str">
        <f>IF(Table2[[#This Row],[moving_time]]&lt;&gt;"",FLOOR((Table2[[#This Row],[moving_time]]-(60*60*Table2[[#This Row],[Appoggio_ore]]))-(60*Table2[[#This Row],[Appoggio_ minuti]]),1),"")</f>
        <v/>
      </c>
      <c r="I619" s="5" t="str">
        <f>IF(Table2[[#This Row],[moving_time]]&lt;&gt;"",FLOOR((Table2[[#This Row],[moving_time]]-(60*60*Table2[[#This Row],[Appoggio_ore]]))/60,1),"")</f>
        <v/>
      </c>
      <c r="J619" s="5" t="str">
        <f>IF(Table2[[#This Row],[moving_time]]&lt;&gt;"",FLOOR(Table2[[#This Row],[moving_time]]/(60*60),1),"")</f>
        <v/>
      </c>
      <c r="K6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19" t="str">
        <f>IF(AND(Table2[[#This Row],[Appoggio]]&lt;&gt;"",C629&lt;&gt;""),_xlfn.CONCAT("date",C629,"moving_time",C620,"distance",Table2[[#This Row],[Appoggio]],"elevation",C622,"type",C623),"")</f>
        <v/>
      </c>
      <c r="M619" t="str">
        <f>IF(Table2[[#This Row],[date_to_pivot]]&lt;&gt;"",C623,"")</f>
        <v/>
      </c>
      <c r="N619" t="str">
        <f>IF(Table2[[#This Row],[date_to_pivot]]&lt;&gt;"",Table2[[#This Row],[Appoggio]],"")</f>
        <v/>
      </c>
      <c r="O619" t="str">
        <f>IF(Table2[[#This Row],[date_to_pivot]]&lt;&gt;"",C622,"")</f>
        <v/>
      </c>
      <c r="P619" t="str">
        <f>IF(Table2[[#This Row],[date_to_pivot]]&lt;&gt;"",C620,"")</f>
        <v/>
      </c>
    </row>
    <row r="620" spans="2:16" x14ac:dyDescent="0.2">
      <c r="B620" t="s">
        <v>45</v>
      </c>
      <c r="C620" t="str" cm="1">
        <f t="array" ref="C6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20" t="str">
        <f>IF(ISNUMBER(SEARCH("start_date_local",Table2[[#This Row],[JSON]])),MID(Table2[[#This Row],[JSON]],SEARCH("start_date_local",Table2[[#This Row],[JSON]])+LEN("start_date_local")+4,10), "")</f>
        <v/>
      </c>
      <c r="E6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0" s="5" t="str">
        <f>IF(Table2[[#This Row],[moving_time]]&lt;&gt;"",FLOOR((Table2[[#This Row],[moving_time]]-(60*60*Table2[[#This Row],[Appoggio_ore]]))-(60*Table2[[#This Row],[Appoggio_ minuti]]),1),"")</f>
        <v/>
      </c>
      <c r="I620" s="5" t="str">
        <f>IF(Table2[[#This Row],[moving_time]]&lt;&gt;"",FLOOR((Table2[[#This Row],[moving_time]]-(60*60*Table2[[#This Row],[Appoggio_ore]]))/60,1),"")</f>
        <v/>
      </c>
      <c r="J620" s="5" t="str">
        <f>IF(Table2[[#This Row],[moving_time]]&lt;&gt;"",FLOOR(Table2[[#This Row],[moving_time]]/(60*60),1),"")</f>
        <v/>
      </c>
      <c r="K6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0" t="str">
        <f>IF(AND(Table2[[#This Row],[Appoggio]]&lt;&gt;"",C630&lt;&gt;""),_xlfn.CONCAT("date",C630,"moving_time",C621,"distance",Table2[[#This Row],[Appoggio]],"elevation",C623,"type",C624),"")</f>
        <v/>
      </c>
      <c r="M620" t="str">
        <f>IF(Table2[[#This Row],[date_to_pivot]]&lt;&gt;"",C624,"")</f>
        <v/>
      </c>
      <c r="N620" t="str">
        <f>IF(Table2[[#This Row],[date_to_pivot]]&lt;&gt;"",Table2[[#This Row],[Appoggio]],"")</f>
        <v/>
      </c>
      <c r="O620" t="str">
        <f>IF(Table2[[#This Row],[date_to_pivot]]&lt;&gt;"",C623,"")</f>
        <v/>
      </c>
      <c r="P620" t="str">
        <f>IF(Table2[[#This Row],[date_to_pivot]]&lt;&gt;"",C621,"")</f>
        <v/>
      </c>
    </row>
    <row r="621" spans="2:16" x14ac:dyDescent="0.2">
      <c r="B621" t="s">
        <v>288</v>
      </c>
      <c r="C621" t="str" cm="1">
        <f t="array" ref="C6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21" t="str">
        <f>IF(ISNUMBER(SEARCH("start_date_local",Table2[[#This Row],[JSON]])),MID(Table2[[#This Row],[JSON]],SEARCH("start_date_local",Table2[[#This Row],[JSON]])+LEN("start_date_local")+4,10), "")</f>
        <v/>
      </c>
      <c r="E6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1" s="5" t="str">
        <f>IF(Table2[[#This Row],[moving_time]]&lt;&gt;"",FLOOR((Table2[[#This Row],[moving_time]]-(60*60*Table2[[#This Row],[Appoggio_ore]]))-(60*Table2[[#This Row],[Appoggio_ minuti]]),1),"")</f>
        <v/>
      </c>
      <c r="I621" s="5" t="str">
        <f>IF(Table2[[#This Row],[moving_time]]&lt;&gt;"",FLOOR((Table2[[#This Row],[moving_time]]-(60*60*Table2[[#This Row],[Appoggio_ore]]))/60,1),"")</f>
        <v/>
      </c>
      <c r="J621" s="5" t="str">
        <f>IF(Table2[[#This Row],[moving_time]]&lt;&gt;"",FLOOR(Table2[[#This Row],[moving_time]]/(60*60),1),"")</f>
        <v/>
      </c>
      <c r="K6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1" t="str">
        <f>IF(AND(Table2[[#This Row],[Appoggio]]&lt;&gt;"",C631&lt;&gt;""),_xlfn.CONCAT("date",C631,"moving_time",C622,"distance",Table2[[#This Row],[Appoggio]],"elevation",C624,"type",C625),"")</f>
        <v/>
      </c>
      <c r="M621" t="str">
        <f>IF(Table2[[#This Row],[date_to_pivot]]&lt;&gt;"",C625,"")</f>
        <v/>
      </c>
      <c r="N621" t="str">
        <f>IF(Table2[[#This Row],[date_to_pivot]]&lt;&gt;"",Table2[[#This Row],[Appoggio]],"")</f>
        <v/>
      </c>
      <c r="O621" t="str">
        <f>IF(Table2[[#This Row],[date_to_pivot]]&lt;&gt;"",C624,"")</f>
        <v/>
      </c>
      <c r="P621" t="str">
        <f>IF(Table2[[#This Row],[date_to_pivot]]&lt;&gt;"",C622,"")</f>
        <v/>
      </c>
    </row>
    <row r="622" spans="2:16" x14ac:dyDescent="0.2">
      <c r="B622" t="s">
        <v>289</v>
      </c>
      <c r="C622" t="str" cm="1">
        <f t="array" ref="C6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22" t="str">
        <f>IF(ISNUMBER(SEARCH("start_date_local",Table2[[#This Row],[JSON]])),MID(Table2[[#This Row],[JSON]],SEARCH("start_date_local",Table2[[#This Row],[JSON]])+LEN("start_date_local")+4,10), "")</f>
        <v/>
      </c>
      <c r="E6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2" s="5" t="str">
        <f>IF(Table2[[#This Row],[moving_time]]&lt;&gt;"",FLOOR((Table2[[#This Row],[moving_time]]-(60*60*Table2[[#This Row],[Appoggio_ore]]))-(60*Table2[[#This Row],[Appoggio_ minuti]]),1),"")</f>
        <v/>
      </c>
      <c r="I622" s="5" t="str">
        <f>IF(Table2[[#This Row],[moving_time]]&lt;&gt;"",FLOOR((Table2[[#This Row],[moving_time]]-(60*60*Table2[[#This Row],[Appoggio_ore]]))/60,1),"")</f>
        <v/>
      </c>
      <c r="J622" s="5" t="str">
        <f>IF(Table2[[#This Row],[moving_time]]&lt;&gt;"",FLOOR(Table2[[#This Row],[moving_time]]/(60*60),1),"")</f>
        <v/>
      </c>
      <c r="K6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2" t="str">
        <f>IF(AND(Table2[[#This Row],[Appoggio]]&lt;&gt;"",C632&lt;&gt;""),_xlfn.CONCAT("date",C632,"moving_time",C623,"distance",Table2[[#This Row],[Appoggio]],"elevation",C625,"type",C626),"")</f>
        <v/>
      </c>
      <c r="M622" t="str">
        <f>IF(Table2[[#This Row],[date_to_pivot]]&lt;&gt;"",C626,"")</f>
        <v/>
      </c>
      <c r="N622" t="str">
        <f>IF(Table2[[#This Row],[date_to_pivot]]&lt;&gt;"",Table2[[#This Row],[Appoggio]],"")</f>
        <v/>
      </c>
      <c r="O622" t="str">
        <f>IF(Table2[[#This Row],[date_to_pivot]]&lt;&gt;"",C625,"")</f>
        <v/>
      </c>
      <c r="P622" t="str">
        <f>IF(Table2[[#This Row],[date_to_pivot]]&lt;&gt;"",C623,"")</f>
        <v/>
      </c>
    </row>
    <row r="623" spans="2:16" x14ac:dyDescent="0.2">
      <c r="B623" t="s">
        <v>290</v>
      </c>
      <c r="C623" t="str" cm="1">
        <f t="array" ref="C6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23" t="str">
        <f>IF(ISNUMBER(SEARCH("start_date_local",Table2[[#This Row],[JSON]])),MID(Table2[[#This Row],[JSON]],SEARCH("start_date_local",Table2[[#This Row],[JSON]])+LEN("start_date_local")+4,10), "")</f>
        <v/>
      </c>
      <c r="E6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3" s="5" t="str">
        <f>IF(Table2[[#This Row],[moving_time]]&lt;&gt;"",FLOOR((Table2[[#This Row],[moving_time]]-(60*60*Table2[[#This Row],[Appoggio_ore]]))-(60*Table2[[#This Row],[Appoggio_ minuti]]),1),"")</f>
        <v/>
      </c>
      <c r="I623" s="5" t="str">
        <f>IF(Table2[[#This Row],[moving_time]]&lt;&gt;"",FLOOR((Table2[[#This Row],[moving_time]]-(60*60*Table2[[#This Row],[Appoggio_ore]]))/60,1),"")</f>
        <v/>
      </c>
      <c r="J623" s="5" t="str">
        <f>IF(Table2[[#This Row],[moving_time]]&lt;&gt;"",FLOOR(Table2[[#This Row],[moving_time]]/(60*60),1),"")</f>
        <v/>
      </c>
      <c r="K6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3" t="str">
        <f>IF(AND(Table2[[#This Row],[Appoggio]]&lt;&gt;"",C633&lt;&gt;""),_xlfn.CONCAT("date",C633,"moving_time",C624,"distance",Table2[[#This Row],[Appoggio]],"elevation",C626,"type",C627),"")</f>
        <v/>
      </c>
      <c r="M623" t="str">
        <f>IF(Table2[[#This Row],[date_to_pivot]]&lt;&gt;"",C627,"")</f>
        <v/>
      </c>
      <c r="N623" t="str">
        <f>IF(Table2[[#This Row],[date_to_pivot]]&lt;&gt;"",Table2[[#This Row],[Appoggio]],"")</f>
        <v/>
      </c>
      <c r="O623" t="str">
        <f>IF(Table2[[#This Row],[date_to_pivot]]&lt;&gt;"",C626,"")</f>
        <v/>
      </c>
      <c r="P623" t="str">
        <f>IF(Table2[[#This Row],[date_to_pivot]]&lt;&gt;"",C624,"")</f>
        <v/>
      </c>
    </row>
    <row r="624" spans="2:16" x14ac:dyDescent="0.2">
      <c r="B624" t="s">
        <v>266</v>
      </c>
      <c r="C624" t="str" cm="1">
        <f t="array" ref="C6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24" t="str">
        <f>IF(ISNUMBER(SEARCH("start_date_local",Table2[[#This Row],[JSON]])),MID(Table2[[#This Row],[JSON]],SEARCH("start_date_local",Table2[[#This Row],[JSON]])+LEN("start_date_local")+4,10), "")</f>
        <v/>
      </c>
      <c r="E6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4" s="5" t="str">
        <f>IF(Table2[[#This Row],[moving_time]]&lt;&gt;"",FLOOR((Table2[[#This Row],[moving_time]]-(60*60*Table2[[#This Row],[Appoggio_ore]]))-(60*Table2[[#This Row],[Appoggio_ minuti]]),1),"")</f>
        <v/>
      </c>
      <c r="I624" s="5" t="str">
        <f>IF(Table2[[#This Row],[moving_time]]&lt;&gt;"",FLOOR((Table2[[#This Row],[moving_time]]-(60*60*Table2[[#This Row],[Appoggio_ore]]))/60,1),"")</f>
        <v/>
      </c>
      <c r="J624" s="5" t="str">
        <f>IF(Table2[[#This Row],[moving_time]]&lt;&gt;"",FLOOR(Table2[[#This Row],[moving_time]]/(60*60),1),"")</f>
        <v/>
      </c>
      <c r="K6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4" t="str">
        <f>IF(AND(Table2[[#This Row],[Appoggio]]&lt;&gt;"",C634&lt;&gt;""),_xlfn.CONCAT("date",C634,"moving_time",C625,"distance",Table2[[#This Row],[Appoggio]],"elevation",C627,"type",C628),"")</f>
        <v/>
      </c>
      <c r="M624" t="str">
        <f>IF(Table2[[#This Row],[date_to_pivot]]&lt;&gt;"",C628,"")</f>
        <v/>
      </c>
      <c r="N624" t="str">
        <f>IF(Table2[[#This Row],[date_to_pivot]]&lt;&gt;"",Table2[[#This Row],[Appoggio]],"")</f>
        <v/>
      </c>
      <c r="O624" t="str">
        <f>IF(Table2[[#This Row],[date_to_pivot]]&lt;&gt;"",C627,"")</f>
        <v/>
      </c>
      <c r="P624" t="str">
        <f>IF(Table2[[#This Row],[date_to_pivot]]&lt;&gt;"",C625,"")</f>
        <v/>
      </c>
    </row>
    <row r="625" spans="2:16" x14ac:dyDescent="0.2">
      <c r="B625" t="s">
        <v>291</v>
      </c>
      <c r="C625" t="str" cm="1">
        <f t="array" ref="C6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25" t="str">
        <f>IF(ISNUMBER(SEARCH("start_date_local",Table2[[#This Row],[JSON]])),MID(Table2[[#This Row],[JSON]],SEARCH("start_date_local",Table2[[#This Row],[JSON]])+LEN("start_date_local")+4,10), "")</f>
        <v/>
      </c>
      <c r="E6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5" s="5" t="str">
        <f>IF(Table2[[#This Row],[moving_time]]&lt;&gt;"",FLOOR((Table2[[#This Row],[moving_time]]-(60*60*Table2[[#This Row],[Appoggio_ore]]))-(60*Table2[[#This Row],[Appoggio_ minuti]]),1),"")</f>
        <v/>
      </c>
      <c r="I625" s="5" t="str">
        <f>IF(Table2[[#This Row],[moving_time]]&lt;&gt;"",FLOOR((Table2[[#This Row],[moving_time]]-(60*60*Table2[[#This Row],[Appoggio_ore]]))/60,1),"")</f>
        <v/>
      </c>
      <c r="J625" s="5" t="str">
        <f>IF(Table2[[#This Row],[moving_time]]&lt;&gt;"",FLOOR(Table2[[#This Row],[moving_time]]/(60*60),1),"")</f>
        <v/>
      </c>
      <c r="K6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5" t="str">
        <f>IF(AND(Table2[[#This Row],[Appoggio]]&lt;&gt;"",C635&lt;&gt;""),_xlfn.CONCAT("date",C635,"moving_time",C626,"distance",Table2[[#This Row],[Appoggio]],"elevation",C628,"type",C629),"")</f>
        <v/>
      </c>
      <c r="M625" t="str">
        <f>IF(Table2[[#This Row],[date_to_pivot]]&lt;&gt;"",C629,"")</f>
        <v/>
      </c>
      <c r="N625" t="str">
        <f>IF(Table2[[#This Row],[date_to_pivot]]&lt;&gt;"",Table2[[#This Row],[Appoggio]],"")</f>
        <v/>
      </c>
      <c r="O625" t="str">
        <f>IF(Table2[[#This Row],[date_to_pivot]]&lt;&gt;"",C628,"")</f>
        <v/>
      </c>
      <c r="P625" t="str">
        <f>IF(Table2[[#This Row],[date_to_pivot]]&lt;&gt;"",C626,"")</f>
        <v/>
      </c>
    </row>
    <row r="626" spans="2:16" x14ac:dyDescent="0.2">
      <c r="B626" t="s">
        <v>292</v>
      </c>
      <c r="C626" t="str" cm="1">
        <f t="array" ref="C6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26" t="str">
        <f>IF(ISNUMBER(SEARCH("start_date_local",Table2[[#This Row],[JSON]])),MID(Table2[[#This Row],[JSON]],SEARCH("start_date_local",Table2[[#This Row],[JSON]])+LEN("start_date_local")+4,10), "")</f>
        <v/>
      </c>
      <c r="E6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6" s="5" t="str">
        <f>IF(Table2[[#This Row],[moving_time]]&lt;&gt;"",FLOOR((Table2[[#This Row],[moving_time]]-(60*60*Table2[[#This Row],[Appoggio_ore]]))-(60*Table2[[#This Row],[Appoggio_ minuti]]),1),"")</f>
        <v/>
      </c>
      <c r="I626" s="5" t="str">
        <f>IF(Table2[[#This Row],[moving_time]]&lt;&gt;"",FLOOR((Table2[[#This Row],[moving_time]]-(60*60*Table2[[#This Row],[Appoggio_ore]]))/60,1),"")</f>
        <v/>
      </c>
      <c r="J626" s="5" t="str">
        <f>IF(Table2[[#This Row],[moving_time]]&lt;&gt;"",FLOOR(Table2[[#This Row],[moving_time]]/(60*60),1),"")</f>
        <v/>
      </c>
      <c r="K6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6" t="str">
        <f>IF(AND(Table2[[#This Row],[Appoggio]]&lt;&gt;"",C636&lt;&gt;""),_xlfn.CONCAT("date",C636,"moving_time",C627,"distance",Table2[[#This Row],[Appoggio]],"elevation",C629,"type",C630),"")</f>
        <v/>
      </c>
      <c r="M626" t="str">
        <f>IF(Table2[[#This Row],[date_to_pivot]]&lt;&gt;"",C630,"")</f>
        <v/>
      </c>
      <c r="N626" t="str">
        <f>IF(Table2[[#This Row],[date_to_pivot]]&lt;&gt;"",Table2[[#This Row],[Appoggio]],"")</f>
        <v/>
      </c>
      <c r="O626" t="str">
        <f>IF(Table2[[#This Row],[date_to_pivot]]&lt;&gt;"",C629,"")</f>
        <v/>
      </c>
      <c r="P626" t="str">
        <f>IF(Table2[[#This Row],[date_to_pivot]]&lt;&gt;"",C627,"")</f>
        <v/>
      </c>
    </row>
    <row r="627" spans="2:16" x14ac:dyDescent="0.2">
      <c r="B627" t="s">
        <v>151</v>
      </c>
      <c r="C627" t="str" cm="1">
        <f t="array" ref="C6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27" t="str">
        <f>IF(ISNUMBER(SEARCH("start_date_local",Table2[[#This Row],[JSON]])),MID(Table2[[#This Row],[JSON]],SEARCH("start_date_local",Table2[[#This Row],[JSON]])+LEN("start_date_local")+4,10), "")</f>
        <v/>
      </c>
      <c r="E6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7" s="5" t="str">
        <f>IF(Table2[[#This Row],[moving_time]]&lt;&gt;"",FLOOR((Table2[[#This Row],[moving_time]]-(60*60*Table2[[#This Row],[Appoggio_ore]]))-(60*Table2[[#This Row],[Appoggio_ minuti]]),1),"")</f>
        <v/>
      </c>
      <c r="I627" s="5" t="str">
        <f>IF(Table2[[#This Row],[moving_time]]&lt;&gt;"",FLOOR((Table2[[#This Row],[moving_time]]-(60*60*Table2[[#This Row],[Appoggio_ore]]))/60,1),"")</f>
        <v/>
      </c>
      <c r="J627" s="5" t="str">
        <f>IF(Table2[[#This Row],[moving_time]]&lt;&gt;"",FLOOR(Table2[[#This Row],[moving_time]]/(60*60),1),"")</f>
        <v/>
      </c>
      <c r="K6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7" t="str">
        <f>IF(AND(Table2[[#This Row],[Appoggio]]&lt;&gt;"",C637&lt;&gt;""),_xlfn.CONCAT("date",C637,"moving_time",C628,"distance",Table2[[#This Row],[Appoggio]],"elevation",C630,"type",C631),"")</f>
        <v/>
      </c>
      <c r="M627" t="str">
        <f>IF(Table2[[#This Row],[date_to_pivot]]&lt;&gt;"",C631,"")</f>
        <v/>
      </c>
      <c r="N627" t="str">
        <f>IF(Table2[[#This Row],[date_to_pivot]]&lt;&gt;"",Table2[[#This Row],[Appoggio]],"")</f>
        <v/>
      </c>
      <c r="O627" t="str">
        <f>IF(Table2[[#This Row],[date_to_pivot]]&lt;&gt;"",C630,"")</f>
        <v/>
      </c>
      <c r="P627" t="str">
        <f>IF(Table2[[#This Row],[date_to_pivot]]&lt;&gt;"",C628,"")</f>
        <v/>
      </c>
    </row>
    <row r="628" spans="2:16" x14ac:dyDescent="0.2">
      <c r="B628" t="s">
        <v>55</v>
      </c>
      <c r="C628" t="str" cm="1">
        <f t="array" ref="C6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28" t="str">
        <f>IF(ISNUMBER(SEARCH("start_date_local",Table2[[#This Row],[JSON]])),MID(Table2[[#This Row],[JSON]],SEARCH("start_date_local",Table2[[#This Row],[JSON]])+LEN("start_date_local")+4,10), "")</f>
        <v/>
      </c>
      <c r="E6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8" s="5" t="str">
        <f>IF(Table2[[#This Row],[moving_time]]&lt;&gt;"",FLOOR((Table2[[#This Row],[moving_time]]-(60*60*Table2[[#This Row],[Appoggio_ore]]))-(60*Table2[[#This Row],[Appoggio_ minuti]]),1),"")</f>
        <v/>
      </c>
      <c r="I628" s="5" t="str">
        <f>IF(Table2[[#This Row],[moving_time]]&lt;&gt;"",FLOOR((Table2[[#This Row],[moving_time]]-(60*60*Table2[[#This Row],[Appoggio_ore]]))/60,1),"")</f>
        <v/>
      </c>
      <c r="J628" s="5" t="str">
        <f>IF(Table2[[#This Row],[moving_time]]&lt;&gt;"",FLOOR(Table2[[#This Row],[moving_time]]/(60*60),1),"")</f>
        <v/>
      </c>
      <c r="K6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8" t="str">
        <f>IF(AND(Table2[[#This Row],[Appoggio]]&lt;&gt;"",C638&lt;&gt;""),_xlfn.CONCAT("date",C638,"moving_time",C629,"distance",Table2[[#This Row],[Appoggio]],"elevation",C631,"type",C632),"")</f>
        <v/>
      </c>
      <c r="M628" t="str">
        <f>IF(Table2[[#This Row],[date_to_pivot]]&lt;&gt;"",C632,"")</f>
        <v/>
      </c>
      <c r="N628" t="str">
        <f>IF(Table2[[#This Row],[date_to_pivot]]&lt;&gt;"",Table2[[#This Row],[Appoggio]],"")</f>
        <v/>
      </c>
      <c r="O628" t="str">
        <f>IF(Table2[[#This Row],[date_to_pivot]]&lt;&gt;"",C631,"")</f>
        <v/>
      </c>
      <c r="P628" t="str">
        <f>IF(Table2[[#This Row],[date_to_pivot]]&lt;&gt;"",C629,"")</f>
        <v/>
      </c>
    </row>
    <row r="629" spans="2:16" x14ac:dyDescent="0.2">
      <c r="B629" t="s">
        <v>293</v>
      </c>
      <c r="C629" t="str" cm="1">
        <f t="array" ref="C6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29" t="str">
        <f>IF(ISNUMBER(SEARCH("start_date_local",Table2[[#This Row],[JSON]])),MID(Table2[[#This Row],[JSON]],SEARCH("start_date_local",Table2[[#This Row],[JSON]])+LEN("start_date_local")+4,10), "")</f>
        <v/>
      </c>
      <c r="E6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29" s="5" t="str">
        <f>IF(Table2[[#This Row],[moving_time]]&lt;&gt;"",FLOOR((Table2[[#This Row],[moving_time]]-(60*60*Table2[[#This Row],[Appoggio_ore]]))-(60*Table2[[#This Row],[Appoggio_ minuti]]),1),"")</f>
        <v/>
      </c>
      <c r="I629" s="5" t="str">
        <f>IF(Table2[[#This Row],[moving_time]]&lt;&gt;"",FLOOR((Table2[[#This Row],[moving_time]]-(60*60*Table2[[#This Row],[Appoggio_ore]]))/60,1),"")</f>
        <v/>
      </c>
      <c r="J629" s="5" t="str">
        <f>IF(Table2[[#This Row],[moving_time]]&lt;&gt;"",FLOOR(Table2[[#This Row],[moving_time]]/(60*60),1),"")</f>
        <v/>
      </c>
      <c r="K6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29" t="str">
        <f>IF(AND(Table2[[#This Row],[Appoggio]]&lt;&gt;"",C639&lt;&gt;""),_xlfn.CONCAT("date",C639,"moving_time",C630,"distance",Table2[[#This Row],[Appoggio]],"elevation",C632,"type",C633),"")</f>
        <v/>
      </c>
      <c r="M629" t="str">
        <f>IF(Table2[[#This Row],[date_to_pivot]]&lt;&gt;"",C633,"")</f>
        <v/>
      </c>
      <c r="N629" t="str">
        <f>IF(Table2[[#This Row],[date_to_pivot]]&lt;&gt;"",Table2[[#This Row],[Appoggio]],"")</f>
        <v/>
      </c>
      <c r="O629" t="str">
        <f>IF(Table2[[#This Row],[date_to_pivot]]&lt;&gt;"",C632,"")</f>
        <v/>
      </c>
      <c r="P629" t="str">
        <f>IF(Table2[[#This Row],[date_to_pivot]]&lt;&gt;"",C630,"")</f>
        <v/>
      </c>
    </row>
    <row r="630" spans="2:16" x14ac:dyDescent="0.2">
      <c r="B630" t="s">
        <v>294</v>
      </c>
      <c r="C630" t="str" cm="1">
        <f t="array" ref="C6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30" t="str">
        <f>IF(ISNUMBER(SEARCH("start_date_local",Table2[[#This Row],[JSON]])),MID(Table2[[#This Row],[JSON]],SEARCH("start_date_local",Table2[[#This Row],[JSON]])+LEN("start_date_local")+4,10), "")</f>
        <v/>
      </c>
      <c r="E6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0" s="5" t="str">
        <f>IF(Table2[[#This Row],[moving_time]]&lt;&gt;"",FLOOR((Table2[[#This Row],[moving_time]]-(60*60*Table2[[#This Row],[Appoggio_ore]]))-(60*Table2[[#This Row],[Appoggio_ minuti]]),1),"")</f>
        <v/>
      </c>
      <c r="I630" s="5" t="str">
        <f>IF(Table2[[#This Row],[moving_time]]&lt;&gt;"",FLOOR((Table2[[#This Row],[moving_time]]-(60*60*Table2[[#This Row],[Appoggio_ore]]))/60,1),"")</f>
        <v/>
      </c>
      <c r="J630" s="5" t="str">
        <f>IF(Table2[[#This Row],[moving_time]]&lt;&gt;"",FLOOR(Table2[[#This Row],[moving_time]]/(60*60),1),"")</f>
        <v/>
      </c>
      <c r="K6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0" t="str">
        <f>IF(AND(Table2[[#This Row],[Appoggio]]&lt;&gt;"",C640&lt;&gt;""),_xlfn.CONCAT("date",C640,"moving_time",C631,"distance",Table2[[#This Row],[Appoggio]],"elevation",C633,"type",C634),"")</f>
        <v/>
      </c>
      <c r="M630" t="str">
        <f>IF(Table2[[#This Row],[date_to_pivot]]&lt;&gt;"",C634,"")</f>
        <v/>
      </c>
      <c r="N630" t="str">
        <f>IF(Table2[[#This Row],[date_to_pivot]]&lt;&gt;"",Table2[[#This Row],[Appoggio]],"")</f>
        <v/>
      </c>
      <c r="O630" t="str">
        <f>IF(Table2[[#This Row],[date_to_pivot]]&lt;&gt;"",C633,"")</f>
        <v/>
      </c>
      <c r="P630" t="str">
        <f>IF(Table2[[#This Row],[date_to_pivot]]&lt;&gt;"",C631,"")</f>
        <v/>
      </c>
    </row>
    <row r="631" spans="2:16" x14ac:dyDescent="0.2">
      <c r="B631" t="s">
        <v>58</v>
      </c>
      <c r="C631" t="str" cm="1">
        <f t="array" ref="C6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31" t="str">
        <f>IF(ISNUMBER(SEARCH("start_date_local",Table2[[#This Row],[JSON]])),MID(Table2[[#This Row],[JSON]],SEARCH("start_date_local",Table2[[#This Row],[JSON]])+LEN("start_date_local")+4,10), "")</f>
        <v/>
      </c>
      <c r="E6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1" s="5" t="str">
        <f>IF(Table2[[#This Row],[moving_time]]&lt;&gt;"",FLOOR((Table2[[#This Row],[moving_time]]-(60*60*Table2[[#This Row],[Appoggio_ore]]))-(60*Table2[[#This Row],[Appoggio_ minuti]]),1),"")</f>
        <v/>
      </c>
      <c r="I631" s="5" t="str">
        <f>IF(Table2[[#This Row],[moving_time]]&lt;&gt;"",FLOOR((Table2[[#This Row],[moving_time]]-(60*60*Table2[[#This Row],[Appoggio_ore]]))/60,1),"")</f>
        <v/>
      </c>
      <c r="J631" s="5" t="str">
        <f>IF(Table2[[#This Row],[moving_time]]&lt;&gt;"",FLOOR(Table2[[#This Row],[moving_time]]/(60*60),1),"")</f>
        <v/>
      </c>
      <c r="K6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1" t="str">
        <f>IF(AND(Table2[[#This Row],[Appoggio]]&lt;&gt;"",C641&lt;&gt;""),_xlfn.CONCAT("date",C641,"moving_time",C632,"distance",Table2[[#This Row],[Appoggio]],"elevation",C634,"type",C635),"")</f>
        <v/>
      </c>
      <c r="M631" t="str">
        <f>IF(Table2[[#This Row],[date_to_pivot]]&lt;&gt;"",C635,"")</f>
        <v/>
      </c>
      <c r="N631" t="str">
        <f>IF(Table2[[#This Row],[date_to_pivot]]&lt;&gt;"",Table2[[#This Row],[Appoggio]],"")</f>
        <v/>
      </c>
      <c r="O631" t="str">
        <f>IF(Table2[[#This Row],[date_to_pivot]]&lt;&gt;"",C634,"")</f>
        <v/>
      </c>
      <c r="P631" t="str">
        <f>IF(Table2[[#This Row],[date_to_pivot]]&lt;&gt;"",C632,"")</f>
        <v/>
      </c>
    </row>
    <row r="632" spans="2:16" x14ac:dyDescent="0.2">
      <c r="B632" t="s">
        <v>59</v>
      </c>
      <c r="C632" t="str" cm="1">
        <f t="array" ref="C6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32" t="str">
        <f>IF(ISNUMBER(SEARCH("start_date_local",Table2[[#This Row],[JSON]])),MID(Table2[[#This Row],[JSON]],SEARCH("start_date_local",Table2[[#This Row],[JSON]])+LEN("start_date_local")+4,10), "")</f>
        <v/>
      </c>
      <c r="E6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2" s="5" t="str">
        <f>IF(Table2[[#This Row],[moving_time]]&lt;&gt;"",FLOOR((Table2[[#This Row],[moving_time]]-(60*60*Table2[[#This Row],[Appoggio_ore]]))-(60*Table2[[#This Row],[Appoggio_ minuti]]),1),"")</f>
        <v/>
      </c>
      <c r="I632" s="5" t="str">
        <f>IF(Table2[[#This Row],[moving_time]]&lt;&gt;"",FLOOR((Table2[[#This Row],[moving_time]]-(60*60*Table2[[#This Row],[Appoggio_ore]]))/60,1),"")</f>
        <v/>
      </c>
      <c r="J632" s="5" t="str">
        <f>IF(Table2[[#This Row],[moving_time]]&lt;&gt;"",FLOOR(Table2[[#This Row],[moving_time]]/(60*60),1),"")</f>
        <v/>
      </c>
      <c r="K6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2" t="str">
        <f>IF(AND(Table2[[#This Row],[Appoggio]]&lt;&gt;"",C642&lt;&gt;""),_xlfn.CONCAT("date",C642,"moving_time",C633,"distance",Table2[[#This Row],[Appoggio]],"elevation",C635,"type",C636),"")</f>
        <v/>
      </c>
      <c r="M632" t="str">
        <f>IF(Table2[[#This Row],[date_to_pivot]]&lt;&gt;"",C636,"")</f>
        <v/>
      </c>
      <c r="N632" t="str">
        <f>IF(Table2[[#This Row],[date_to_pivot]]&lt;&gt;"",Table2[[#This Row],[Appoggio]],"")</f>
        <v/>
      </c>
      <c r="O632" t="str">
        <f>IF(Table2[[#This Row],[date_to_pivot]]&lt;&gt;"",C635,"")</f>
        <v/>
      </c>
      <c r="P632" t="str">
        <f>IF(Table2[[#This Row],[date_to_pivot]]&lt;&gt;"",C633,"")</f>
        <v/>
      </c>
    </row>
    <row r="633" spans="2:16" x14ac:dyDescent="0.2">
      <c r="B633" t="s">
        <v>295</v>
      </c>
      <c r="C633" t="str" cm="1">
        <f t="array" ref="C6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33" t="str">
        <f>IF(ISNUMBER(SEARCH("start_date_local",Table2[[#This Row],[JSON]])),MID(Table2[[#This Row],[JSON]],SEARCH("start_date_local",Table2[[#This Row],[JSON]])+LEN("start_date_local")+4,10), "")</f>
        <v/>
      </c>
      <c r="E6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3" s="5" t="str">
        <f>IF(Table2[[#This Row],[moving_time]]&lt;&gt;"",FLOOR((Table2[[#This Row],[moving_time]]-(60*60*Table2[[#This Row],[Appoggio_ore]]))-(60*Table2[[#This Row],[Appoggio_ minuti]]),1),"")</f>
        <v/>
      </c>
      <c r="I633" s="5" t="str">
        <f>IF(Table2[[#This Row],[moving_time]]&lt;&gt;"",FLOOR((Table2[[#This Row],[moving_time]]-(60*60*Table2[[#This Row],[Appoggio_ore]]))/60,1),"")</f>
        <v/>
      </c>
      <c r="J633" s="5" t="str">
        <f>IF(Table2[[#This Row],[moving_time]]&lt;&gt;"",FLOOR(Table2[[#This Row],[moving_time]]/(60*60),1),"")</f>
        <v/>
      </c>
      <c r="K6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3" t="str">
        <f>IF(AND(Table2[[#This Row],[Appoggio]]&lt;&gt;"",C643&lt;&gt;""),_xlfn.CONCAT("date",C643,"moving_time",C634,"distance",Table2[[#This Row],[Appoggio]],"elevation",C636,"type",C637),"")</f>
        <v/>
      </c>
      <c r="M633" t="str">
        <f>IF(Table2[[#This Row],[date_to_pivot]]&lt;&gt;"",C637,"")</f>
        <v/>
      </c>
      <c r="N633" t="str">
        <f>IF(Table2[[#This Row],[date_to_pivot]]&lt;&gt;"",Table2[[#This Row],[Appoggio]],"")</f>
        <v/>
      </c>
      <c r="O633" t="str">
        <f>IF(Table2[[#This Row],[date_to_pivot]]&lt;&gt;"",C636,"")</f>
        <v/>
      </c>
      <c r="P633" t="str">
        <f>IF(Table2[[#This Row],[date_to_pivot]]&lt;&gt;"",C634,"")</f>
        <v/>
      </c>
    </row>
    <row r="634" spans="2:16" x14ac:dyDescent="0.2">
      <c r="B634" t="s">
        <v>296</v>
      </c>
      <c r="C634" t="str" cm="1">
        <f t="array" ref="C6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34" t="str">
        <f>IF(ISNUMBER(SEARCH("start_date_local",Table2[[#This Row],[JSON]])),MID(Table2[[#This Row],[JSON]],SEARCH("start_date_local",Table2[[#This Row],[JSON]])+LEN("start_date_local")+4,10), "")</f>
        <v/>
      </c>
      <c r="E6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4" s="5" t="str">
        <f>IF(Table2[[#This Row],[moving_time]]&lt;&gt;"",FLOOR((Table2[[#This Row],[moving_time]]-(60*60*Table2[[#This Row],[Appoggio_ore]]))-(60*Table2[[#This Row],[Appoggio_ minuti]]),1),"")</f>
        <v/>
      </c>
      <c r="I634" s="5" t="str">
        <f>IF(Table2[[#This Row],[moving_time]]&lt;&gt;"",FLOOR((Table2[[#This Row],[moving_time]]-(60*60*Table2[[#This Row],[Appoggio_ore]]))/60,1),"")</f>
        <v/>
      </c>
      <c r="J634" s="5" t="str">
        <f>IF(Table2[[#This Row],[moving_time]]&lt;&gt;"",FLOOR(Table2[[#This Row],[moving_time]]/(60*60),1),"")</f>
        <v/>
      </c>
      <c r="K6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4" t="str">
        <f>IF(AND(Table2[[#This Row],[Appoggio]]&lt;&gt;"",C644&lt;&gt;""),_xlfn.CONCAT("date",C644,"moving_time",C635,"distance",Table2[[#This Row],[Appoggio]],"elevation",C637,"type",C638),"")</f>
        <v/>
      </c>
      <c r="M634" t="str">
        <f>IF(Table2[[#This Row],[date_to_pivot]]&lt;&gt;"",C638,"")</f>
        <v/>
      </c>
      <c r="N634" t="str">
        <f>IF(Table2[[#This Row],[date_to_pivot]]&lt;&gt;"",Table2[[#This Row],[Appoggio]],"")</f>
        <v/>
      </c>
      <c r="O634" t="str">
        <f>IF(Table2[[#This Row],[date_to_pivot]]&lt;&gt;"",C637,"")</f>
        <v/>
      </c>
      <c r="P634" t="str">
        <f>IF(Table2[[#This Row],[date_to_pivot]]&lt;&gt;"",C635,"")</f>
        <v/>
      </c>
    </row>
    <row r="635" spans="2:16" x14ac:dyDescent="0.2">
      <c r="B635" t="s">
        <v>95</v>
      </c>
      <c r="C635" t="str" cm="1">
        <f t="array" ref="C6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35" t="str">
        <f>IF(ISNUMBER(SEARCH("start_date_local",Table2[[#This Row],[JSON]])),MID(Table2[[#This Row],[JSON]],SEARCH("start_date_local",Table2[[#This Row],[JSON]])+LEN("start_date_local")+4,10), "")</f>
        <v/>
      </c>
      <c r="E6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5" s="5" t="str">
        <f>IF(Table2[[#This Row],[moving_time]]&lt;&gt;"",FLOOR((Table2[[#This Row],[moving_time]]-(60*60*Table2[[#This Row],[Appoggio_ore]]))-(60*Table2[[#This Row],[Appoggio_ minuti]]),1),"")</f>
        <v/>
      </c>
      <c r="I635" s="5" t="str">
        <f>IF(Table2[[#This Row],[moving_time]]&lt;&gt;"",FLOOR((Table2[[#This Row],[moving_time]]-(60*60*Table2[[#This Row],[Appoggio_ore]]))/60,1),"")</f>
        <v/>
      </c>
      <c r="J635" s="5" t="str">
        <f>IF(Table2[[#This Row],[moving_time]]&lt;&gt;"",FLOOR(Table2[[#This Row],[moving_time]]/(60*60),1),"")</f>
        <v/>
      </c>
      <c r="K6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5" t="str">
        <f>IF(AND(Table2[[#This Row],[Appoggio]]&lt;&gt;"",C645&lt;&gt;""),_xlfn.CONCAT("date",C645,"moving_time",C636,"distance",Table2[[#This Row],[Appoggio]],"elevation",C638,"type",C639),"")</f>
        <v/>
      </c>
      <c r="M635" t="str">
        <f>IF(Table2[[#This Row],[date_to_pivot]]&lt;&gt;"",C639,"")</f>
        <v/>
      </c>
      <c r="N635" t="str">
        <f>IF(Table2[[#This Row],[date_to_pivot]]&lt;&gt;"",Table2[[#This Row],[Appoggio]],"")</f>
        <v/>
      </c>
      <c r="O635" t="str">
        <f>IF(Table2[[#This Row],[date_to_pivot]]&lt;&gt;"",C638,"")</f>
        <v/>
      </c>
      <c r="P635" t="str">
        <f>IF(Table2[[#This Row],[date_to_pivot]]&lt;&gt;"",C636,"")</f>
        <v/>
      </c>
    </row>
    <row r="636" spans="2:16" x14ac:dyDescent="0.2">
      <c r="B636" t="s">
        <v>96</v>
      </c>
      <c r="C636" t="str" cm="1">
        <f t="array" ref="C6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36" t="str">
        <f>IF(ISNUMBER(SEARCH("start_date_local",Table2[[#This Row],[JSON]])),MID(Table2[[#This Row],[JSON]],SEARCH("start_date_local",Table2[[#This Row],[JSON]])+LEN("start_date_local")+4,10), "")</f>
        <v/>
      </c>
      <c r="E6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6" s="5" t="str">
        <f>IF(Table2[[#This Row],[moving_time]]&lt;&gt;"",FLOOR((Table2[[#This Row],[moving_time]]-(60*60*Table2[[#This Row],[Appoggio_ore]]))-(60*Table2[[#This Row],[Appoggio_ minuti]]),1),"")</f>
        <v/>
      </c>
      <c r="I636" s="5" t="str">
        <f>IF(Table2[[#This Row],[moving_time]]&lt;&gt;"",FLOOR((Table2[[#This Row],[moving_time]]-(60*60*Table2[[#This Row],[Appoggio_ore]]))/60,1),"")</f>
        <v/>
      </c>
      <c r="J636" s="5" t="str">
        <f>IF(Table2[[#This Row],[moving_time]]&lt;&gt;"",FLOOR(Table2[[#This Row],[moving_time]]/(60*60),1),"")</f>
        <v/>
      </c>
      <c r="K6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6" t="str">
        <f>IF(AND(Table2[[#This Row],[Appoggio]]&lt;&gt;"",C646&lt;&gt;""),_xlfn.CONCAT("date",C646,"moving_time",C637,"distance",Table2[[#This Row],[Appoggio]],"elevation",C639,"type",C640),"")</f>
        <v/>
      </c>
      <c r="M636" t="str">
        <f>IF(Table2[[#This Row],[date_to_pivot]]&lt;&gt;"",C640,"")</f>
        <v/>
      </c>
      <c r="N636" t="str">
        <f>IF(Table2[[#This Row],[date_to_pivot]]&lt;&gt;"",Table2[[#This Row],[Appoggio]],"")</f>
        <v/>
      </c>
      <c r="O636" t="str">
        <f>IF(Table2[[#This Row],[date_to_pivot]]&lt;&gt;"",C639,"")</f>
        <v/>
      </c>
      <c r="P636" t="str">
        <f>IF(Table2[[#This Row],[date_to_pivot]]&lt;&gt;"",C637,"")</f>
        <v/>
      </c>
    </row>
    <row r="637" spans="2:16" x14ac:dyDescent="0.2">
      <c r="B637" t="s">
        <v>65</v>
      </c>
      <c r="C637" t="str" cm="1">
        <f t="array" ref="C6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37" t="str">
        <f>IF(ISNUMBER(SEARCH("start_date_local",Table2[[#This Row],[JSON]])),MID(Table2[[#This Row],[JSON]],SEARCH("start_date_local",Table2[[#This Row],[JSON]])+LEN("start_date_local")+4,10), "")</f>
        <v/>
      </c>
      <c r="E6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7" s="5" t="str">
        <f>IF(Table2[[#This Row],[moving_time]]&lt;&gt;"",FLOOR((Table2[[#This Row],[moving_time]]-(60*60*Table2[[#This Row],[Appoggio_ore]]))-(60*Table2[[#This Row],[Appoggio_ minuti]]),1),"")</f>
        <v/>
      </c>
      <c r="I637" s="5" t="str">
        <f>IF(Table2[[#This Row],[moving_time]]&lt;&gt;"",FLOOR((Table2[[#This Row],[moving_time]]-(60*60*Table2[[#This Row],[Appoggio_ore]]))/60,1),"")</f>
        <v/>
      </c>
      <c r="J637" s="5" t="str">
        <f>IF(Table2[[#This Row],[moving_time]]&lt;&gt;"",FLOOR(Table2[[#This Row],[moving_time]]/(60*60),1),"")</f>
        <v/>
      </c>
      <c r="K6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7" t="str">
        <f>IF(AND(Table2[[#This Row],[Appoggio]]&lt;&gt;"",C647&lt;&gt;""),_xlfn.CONCAT("date",C647,"moving_time",C638,"distance",Table2[[#This Row],[Appoggio]],"elevation",C640,"type",C641),"")</f>
        <v/>
      </c>
      <c r="M637" t="str">
        <f>IF(Table2[[#This Row],[date_to_pivot]]&lt;&gt;"",C641,"")</f>
        <v/>
      </c>
      <c r="N637" t="str">
        <f>IF(Table2[[#This Row],[date_to_pivot]]&lt;&gt;"",Table2[[#This Row],[Appoggio]],"")</f>
        <v/>
      </c>
      <c r="O637" t="str">
        <f>IF(Table2[[#This Row],[date_to_pivot]]&lt;&gt;"",C640,"")</f>
        <v/>
      </c>
      <c r="P637" t="str">
        <f>IF(Table2[[#This Row],[date_to_pivot]]&lt;&gt;"",C638,"")</f>
        <v/>
      </c>
    </row>
    <row r="638" spans="2:16" x14ac:dyDescent="0.2">
      <c r="B638" t="s">
        <v>297</v>
      </c>
      <c r="C638" t="str" cm="1">
        <f t="array" ref="C6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38" t="str">
        <f>IF(ISNUMBER(SEARCH("start_date_local",Table2[[#This Row],[JSON]])),MID(Table2[[#This Row],[JSON]],SEARCH("start_date_local",Table2[[#This Row],[JSON]])+LEN("start_date_local")+4,10), "")</f>
        <v/>
      </c>
      <c r="E6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8" s="5" t="str">
        <f>IF(Table2[[#This Row],[moving_time]]&lt;&gt;"",FLOOR((Table2[[#This Row],[moving_time]]-(60*60*Table2[[#This Row],[Appoggio_ore]]))-(60*Table2[[#This Row],[Appoggio_ minuti]]),1),"")</f>
        <v/>
      </c>
      <c r="I638" s="5" t="str">
        <f>IF(Table2[[#This Row],[moving_time]]&lt;&gt;"",FLOOR((Table2[[#This Row],[moving_time]]-(60*60*Table2[[#This Row],[Appoggio_ore]]))/60,1),"")</f>
        <v/>
      </c>
      <c r="J638" s="5" t="str">
        <f>IF(Table2[[#This Row],[moving_time]]&lt;&gt;"",FLOOR(Table2[[#This Row],[moving_time]]/(60*60),1),"")</f>
        <v/>
      </c>
      <c r="K6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8" t="str">
        <f>IF(AND(Table2[[#This Row],[Appoggio]]&lt;&gt;"",C648&lt;&gt;""),_xlfn.CONCAT("date",C648,"moving_time",C639,"distance",Table2[[#This Row],[Appoggio]],"elevation",C641,"type",C642),"")</f>
        <v/>
      </c>
      <c r="M638" t="str">
        <f>IF(Table2[[#This Row],[date_to_pivot]]&lt;&gt;"",C642,"")</f>
        <v/>
      </c>
      <c r="N638" t="str">
        <f>IF(Table2[[#This Row],[date_to_pivot]]&lt;&gt;"",Table2[[#This Row],[Appoggio]],"")</f>
        <v/>
      </c>
      <c r="O638" t="str">
        <f>IF(Table2[[#This Row],[date_to_pivot]]&lt;&gt;"",C641,"")</f>
        <v/>
      </c>
      <c r="P638" t="str">
        <f>IF(Table2[[#This Row],[date_to_pivot]]&lt;&gt;"",C639,"")</f>
        <v/>
      </c>
    </row>
    <row r="639" spans="2:16" x14ac:dyDescent="0.2">
      <c r="B639" t="s">
        <v>67</v>
      </c>
      <c r="C639" t="str" cm="1">
        <f t="array" ref="C6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39" t="str">
        <f>IF(ISNUMBER(SEARCH("start_date_local",Table2[[#This Row],[JSON]])),MID(Table2[[#This Row],[JSON]],SEARCH("start_date_local",Table2[[#This Row],[JSON]])+LEN("start_date_local")+4,10), "")</f>
        <v/>
      </c>
      <c r="E6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39" s="5" t="str">
        <f>IF(Table2[[#This Row],[moving_time]]&lt;&gt;"",FLOOR((Table2[[#This Row],[moving_time]]-(60*60*Table2[[#This Row],[Appoggio_ore]]))-(60*Table2[[#This Row],[Appoggio_ minuti]]),1),"")</f>
        <v/>
      </c>
      <c r="I639" s="5" t="str">
        <f>IF(Table2[[#This Row],[moving_time]]&lt;&gt;"",FLOOR((Table2[[#This Row],[moving_time]]-(60*60*Table2[[#This Row],[Appoggio_ore]]))/60,1),"")</f>
        <v/>
      </c>
      <c r="J639" s="5" t="str">
        <f>IF(Table2[[#This Row],[moving_time]]&lt;&gt;"",FLOOR(Table2[[#This Row],[moving_time]]/(60*60),1),"")</f>
        <v/>
      </c>
      <c r="K6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39" t="str">
        <f>IF(AND(Table2[[#This Row],[Appoggio]]&lt;&gt;"",C649&lt;&gt;""),_xlfn.CONCAT("date",C649,"moving_time",C640,"distance",Table2[[#This Row],[Appoggio]],"elevation",C642,"type",C643),"")</f>
        <v/>
      </c>
      <c r="M639" t="str">
        <f>IF(Table2[[#This Row],[date_to_pivot]]&lt;&gt;"",C643,"")</f>
        <v/>
      </c>
      <c r="N639" t="str">
        <f>IF(Table2[[#This Row],[date_to_pivot]]&lt;&gt;"",Table2[[#This Row],[Appoggio]],"")</f>
        <v/>
      </c>
      <c r="O639" t="str">
        <f>IF(Table2[[#This Row],[date_to_pivot]]&lt;&gt;"",C642,"")</f>
        <v/>
      </c>
      <c r="P639" t="str">
        <f>IF(Table2[[#This Row],[date_to_pivot]]&lt;&gt;"",C640,"")</f>
        <v/>
      </c>
    </row>
    <row r="640" spans="2:16" x14ac:dyDescent="0.2">
      <c r="B640" t="s">
        <v>1</v>
      </c>
      <c r="C640" t="str" cm="1">
        <f t="array" ref="C6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40" t="str">
        <f>IF(ISNUMBER(SEARCH("start_date_local",Table2[[#This Row],[JSON]])),MID(Table2[[#This Row],[JSON]],SEARCH("start_date_local",Table2[[#This Row],[JSON]])+LEN("start_date_local")+4,10), "")</f>
        <v/>
      </c>
      <c r="E6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0" s="5" t="str">
        <f>IF(Table2[[#This Row],[moving_time]]&lt;&gt;"",FLOOR((Table2[[#This Row],[moving_time]]-(60*60*Table2[[#This Row],[Appoggio_ore]]))-(60*Table2[[#This Row],[Appoggio_ minuti]]),1),"")</f>
        <v/>
      </c>
      <c r="I640" s="5" t="str">
        <f>IF(Table2[[#This Row],[moving_time]]&lt;&gt;"",FLOOR((Table2[[#This Row],[moving_time]]-(60*60*Table2[[#This Row],[Appoggio_ore]]))/60,1),"")</f>
        <v/>
      </c>
      <c r="J640" s="5" t="str">
        <f>IF(Table2[[#This Row],[moving_time]]&lt;&gt;"",FLOOR(Table2[[#This Row],[moving_time]]/(60*60),1),"")</f>
        <v/>
      </c>
      <c r="K6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0" t="str">
        <f>IF(AND(Table2[[#This Row],[Appoggio]]&lt;&gt;"",C650&lt;&gt;""),_xlfn.CONCAT("date",C650,"moving_time",C641,"distance",Table2[[#This Row],[Appoggio]],"elevation",C643,"type",C644),"")</f>
        <v/>
      </c>
      <c r="M640" t="str">
        <f>IF(Table2[[#This Row],[date_to_pivot]]&lt;&gt;"",C644,"")</f>
        <v/>
      </c>
      <c r="N640" t="str">
        <f>IF(Table2[[#This Row],[date_to_pivot]]&lt;&gt;"",Table2[[#This Row],[Appoggio]],"")</f>
        <v/>
      </c>
      <c r="O640" t="str">
        <f>IF(Table2[[#This Row],[date_to_pivot]]&lt;&gt;"",C643,"")</f>
        <v/>
      </c>
      <c r="P640" t="str">
        <f>IF(Table2[[#This Row],[date_to_pivot]]&lt;&gt;"",C641,"")</f>
        <v/>
      </c>
    </row>
    <row r="641" spans="2:16" x14ac:dyDescent="0.2">
      <c r="B641" t="s">
        <v>2</v>
      </c>
      <c r="C641" t="str" cm="1">
        <f t="array" ref="C6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41" t="str">
        <f>IF(ISNUMBER(SEARCH("start_date_local",Table2[[#This Row],[JSON]])),MID(Table2[[#This Row],[JSON]],SEARCH("start_date_local",Table2[[#This Row],[JSON]])+LEN("start_date_local")+4,10), "")</f>
        <v/>
      </c>
      <c r="E6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1" s="5" t="str">
        <f>IF(Table2[[#This Row],[moving_time]]&lt;&gt;"",FLOOR((Table2[[#This Row],[moving_time]]-(60*60*Table2[[#This Row],[Appoggio_ore]]))-(60*Table2[[#This Row],[Appoggio_ minuti]]),1),"")</f>
        <v/>
      </c>
      <c r="I641" s="5" t="str">
        <f>IF(Table2[[#This Row],[moving_time]]&lt;&gt;"",FLOOR((Table2[[#This Row],[moving_time]]-(60*60*Table2[[#This Row],[Appoggio_ore]]))/60,1),"")</f>
        <v/>
      </c>
      <c r="J641" s="5" t="str">
        <f>IF(Table2[[#This Row],[moving_time]]&lt;&gt;"",FLOOR(Table2[[#This Row],[moving_time]]/(60*60),1),"")</f>
        <v/>
      </c>
      <c r="K6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1" t="str">
        <f>IF(AND(Table2[[#This Row],[Appoggio]]&lt;&gt;"",C651&lt;&gt;""),_xlfn.CONCAT("date",C651,"moving_time",C642,"distance",Table2[[#This Row],[Appoggio]],"elevation",C644,"type",C645),"")</f>
        <v/>
      </c>
      <c r="M641" t="str">
        <f>IF(Table2[[#This Row],[date_to_pivot]]&lt;&gt;"",C645,"")</f>
        <v/>
      </c>
      <c r="N641" t="str">
        <f>IF(Table2[[#This Row],[date_to_pivot]]&lt;&gt;"",Table2[[#This Row],[Appoggio]],"")</f>
        <v/>
      </c>
      <c r="O641" t="str">
        <f>IF(Table2[[#This Row],[date_to_pivot]]&lt;&gt;"",C644,"")</f>
        <v/>
      </c>
      <c r="P641" t="str">
        <f>IF(Table2[[#This Row],[date_to_pivot]]&lt;&gt;"",C642,"")</f>
        <v/>
      </c>
    </row>
    <row r="642" spans="2:16" x14ac:dyDescent="0.2">
      <c r="B642" t="s">
        <v>3</v>
      </c>
      <c r="C642" t="str" cm="1">
        <f t="array" ref="C6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42" t="str">
        <f>IF(ISNUMBER(SEARCH("start_date_local",Table2[[#This Row],[JSON]])),MID(Table2[[#This Row],[JSON]],SEARCH("start_date_local",Table2[[#This Row],[JSON]])+LEN("start_date_local")+4,10), "")</f>
        <v/>
      </c>
      <c r="E6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2" s="5" t="str">
        <f>IF(Table2[[#This Row],[moving_time]]&lt;&gt;"",FLOOR((Table2[[#This Row],[moving_time]]-(60*60*Table2[[#This Row],[Appoggio_ore]]))-(60*Table2[[#This Row],[Appoggio_ minuti]]),1),"")</f>
        <v/>
      </c>
      <c r="I642" s="5" t="str">
        <f>IF(Table2[[#This Row],[moving_time]]&lt;&gt;"",FLOOR((Table2[[#This Row],[moving_time]]-(60*60*Table2[[#This Row],[Appoggio_ore]]))/60,1),"")</f>
        <v/>
      </c>
      <c r="J642" s="5" t="str">
        <f>IF(Table2[[#This Row],[moving_time]]&lt;&gt;"",FLOOR(Table2[[#This Row],[moving_time]]/(60*60),1),"")</f>
        <v/>
      </c>
      <c r="K6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2" t="str">
        <f>IF(AND(Table2[[#This Row],[Appoggio]]&lt;&gt;"",C652&lt;&gt;""),_xlfn.CONCAT("date",C652,"moving_time",C643,"distance",Table2[[#This Row],[Appoggio]],"elevation",C645,"type",C646),"")</f>
        <v/>
      </c>
      <c r="M642" t="str">
        <f>IF(Table2[[#This Row],[date_to_pivot]]&lt;&gt;"",C646,"")</f>
        <v/>
      </c>
      <c r="N642" t="str">
        <f>IF(Table2[[#This Row],[date_to_pivot]]&lt;&gt;"",Table2[[#This Row],[Appoggio]],"")</f>
        <v/>
      </c>
      <c r="O642" t="str">
        <f>IF(Table2[[#This Row],[date_to_pivot]]&lt;&gt;"",C645,"")</f>
        <v/>
      </c>
      <c r="P642" t="str">
        <f>IF(Table2[[#This Row],[date_to_pivot]]&lt;&gt;"",C643,"")</f>
        <v/>
      </c>
    </row>
    <row r="643" spans="2:16" x14ac:dyDescent="0.2">
      <c r="B643" t="s">
        <v>4</v>
      </c>
      <c r="C643" t="str" cm="1">
        <f t="array" ref="C6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43" t="str">
        <f>IF(ISNUMBER(SEARCH("start_date_local",Table2[[#This Row],[JSON]])),MID(Table2[[#This Row],[JSON]],SEARCH("start_date_local",Table2[[#This Row],[JSON]])+LEN("start_date_local")+4,10), "")</f>
        <v/>
      </c>
      <c r="E6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3" s="5" t="str">
        <f>IF(Table2[[#This Row],[moving_time]]&lt;&gt;"",FLOOR((Table2[[#This Row],[moving_time]]-(60*60*Table2[[#This Row],[Appoggio_ore]]))-(60*Table2[[#This Row],[Appoggio_ minuti]]),1),"")</f>
        <v/>
      </c>
      <c r="I643" s="5" t="str">
        <f>IF(Table2[[#This Row],[moving_time]]&lt;&gt;"",FLOOR((Table2[[#This Row],[moving_time]]-(60*60*Table2[[#This Row],[Appoggio_ore]]))/60,1),"")</f>
        <v/>
      </c>
      <c r="J643" s="5" t="str">
        <f>IF(Table2[[#This Row],[moving_time]]&lt;&gt;"",FLOOR(Table2[[#This Row],[moving_time]]/(60*60),1),"")</f>
        <v/>
      </c>
      <c r="K6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3" t="str">
        <f>IF(AND(Table2[[#This Row],[Appoggio]]&lt;&gt;"",C653&lt;&gt;""),_xlfn.CONCAT("date",C653,"moving_time",C644,"distance",Table2[[#This Row],[Appoggio]],"elevation",C646,"type",C647),"")</f>
        <v/>
      </c>
      <c r="M643" t="str">
        <f>IF(Table2[[#This Row],[date_to_pivot]]&lt;&gt;"",C647,"")</f>
        <v/>
      </c>
      <c r="N643" t="str">
        <f>IF(Table2[[#This Row],[date_to_pivot]]&lt;&gt;"",Table2[[#This Row],[Appoggio]],"")</f>
        <v/>
      </c>
      <c r="O643" t="str">
        <f>IF(Table2[[#This Row],[date_to_pivot]]&lt;&gt;"",C646,"")</f>
        <v/>
      </c>
      <c r="P643" t="str">
        <f>IF(Table2[[#This Row],[date_to_pivot]]&lt;&gt;"",C644,"")</f>
        <v/>
      </c>
    </row>
    <row r="644" spans="2:16" x14ac:dyDescent="0.2">
      <c r="B644" t="s">
        <v>5</v>
      </c>
      <c r="C644" t="str" cm="1">
        <f t="array" ref="C6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44" t="str">
        <f>IF(ISNUMBER(SEARCH("start_date_local",Table2[[#This Row],[JSON]])),MID(Table2[[#This Row],[JSON]],SEARCH("start_date_local",Table2[[#This Row],[JSON]])+LEN("start_date_local")+4,10), "")</f>
        <v/>
      </c>
      <c r="E6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4" s="5" t="str">
        <f>IF(Table2[[#This Row],[moving_time]]&lt;&gt;"",FLOOR((Table2[[#This Row],[moving_time]]-(60*60*Table2[[#This Row],[Appoggio_ore]]))-(60*Table2[[#This Row],[Appoggio_ minuti]]),1),"")</f>
        <v/>
      </c>
      <c r="I644" s="5" t="str">
        <f>IF(Table2[[#This Row],[moving_time]]&lt;&gt;"",FLOOR((Table2[[#This Row],[moving_time]]-(60*60*Table2[[#This Row],[Appoggio_ore]]))/60,1),"")</f>
        <v/>
      </c>
      <c r="J644" s="5" t="str">
        <f>IF(Table2[[#This Row],[moving_time]]&lt;&gt;"",FLOOR(Table2[[#This Row],[moving_time]]/(60*60),1),"")</f>
        <v/>
      </c>
      <c r="K6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4" t="str">
        <f>IF(AND(Table2[[#This Row],[Appoggio]]&lt;&gt;"",C654&lt;&gt;""),_xlfn.CONCAT("date",C654,"moving_time",C645,"distance",Table2[[#This Row],[Appoggio]],"elevation",C647,"type",C648),"")</f>
        <v/>
      </c>
      <c r="M644" t="str">
        <f>IF(Table2[[#This Row],[date_to_pivot]]&lt;&gt;"",C648,"")</f>
        <v/>
      </c>
      <c r="N644" t="str">
        <f>IF(Table2[[#This Row],[date_to_pivot]]&lt;&gt;"",Table2[[#This Row],[Appoggio]],"")</f>
        <v/>
      </c>
      <c r="O644" t="str">
        <f>IF(Table2[[#This Row],[date_to_pivot]]&lt;&gt;"",C647,"")</f>
        <v/>
      </c>
      <c r="P644" t="str">
        <f>IF(Table2[[#This Row],[date_to_pivot]]&lt;&gt;"",C645,"")</f>
        <v/>
      </c>
    </row>
    <row r="645" spans="2:16" x14ac:dyDescent="0.2">
      <c r="B645" t="s">
        <v>6</v>
      </c>
      <c r="C645" t="str" cm="1">
        <f t="array" ref="C6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45" t="str">
        <f>IF(ISNUMBER(SEARCH("start_date_local",Table2[[#This Row],[JSON]])),MID(Table2[[#This Row],[JSON]],SEARCH("start_date_local",Table2[[#This Row],[JSON]])+LEN("start_date_local")+4,10), "")</f>
        <v/>
      </c>
      <c r="E6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5" s="5" t="str">
        <f>IF(Table2[[#This Row],[moving_time]]&lt;&gt;"",FLOOR((Table2[[#This Row],[moving_time]]-(60*60*Table2[[#This Row],[Appoggio_ore]]))-(60*Table2[[#This Row],[Appoggio_ minuti]]),1),"")</f>
        <v/>
      </c>
      <c r="I645" s="5" t="str">
        <f>IF(Table2[[#This Row],[moving_time]]&lt;&gt;"",FLOOR((Table2[[#This Row],[moving_time]]-(60*60*Table2[[#This Row],[Appoggio_ore]]))/60,1),"")</f>
        <v/>
      </c>
      <c r="J645" s="5" t="str">
        <f>IF(Table2[[#This Row],[moving_time]]&lt;&gt;"",FLOOR(Table2[[#This Row],[moving_time]]/(60*60),1),"")</f>
        <v/>
      </c>
      <c r="K6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5" t="str">
        <f>IF(AND(Table2[[#This Row],[Appoggio]]&lt;&gt;"",C655&lt;&gt;""),_xlfn.CONCAT("date",C655,"moving_time",C646,"distance",Table2[[#This Row],[Appoggio]],"elevation",C648,"type",C649),"")</f>
        <v/>
      </c>
      <c r="M645" t="str">
        <f>IF(Table2[[#This Row],[date_to_pivot]]&lt;&gt;"",C649,"")</f>
        <v/>
      </c>
      <c r="N645" t="str">
        <f>IF(Table2[[#This Row],[date_to_pivot]]&lt;&gt;"",Table2[[#This Row],[Appoggio]],"")</f>
        <v/>
      </c>
      <c r="O645" t="str">
        <f>IF(Table2[[#This Row],[date_to_pivot]]&lt;&gt;"",C648,"")</f>
        <v/>
      </c>
      <c r="P645" t="str">
        <f>IF(Table2[[#This Row],[date_to_pivot]]&lt;&gt;"",C646,"")</f>
        <v/>
      </c>
    </row>
    <row r="646" spans="2:16" x14ac:dyDescent="0.2">
      <c r="B646" t="s">
        <v>298</v>
      </c>
      <c r="C646" t="str" cm="1">
        <f t="array" ref="C6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46" t="str">
        <f>IF(ISNUMBER(SEARCH("start_date_local",Table2[[#This Row],[JSON]])),MID(Table2[[#This Row],[JSON]],SEARCH("start_date_local",Table2[[#This Row],[JSON]])+LEN("start_date_local")+4,10), "")</f>
        <v/>
      </c>
      <c r="E6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6" s="5" t="str">
        <f>IF(Table2[[#This Row],[moving_time]]&lt;&gt;"",FLOOR((Table2[[#This Row],[moving_time]]-(60*60*Table2[[#This Row],[Appoggio_ore]]))-(60*Table2[[#This Row],[Appoggio_ minuti]]),1),"")</f>
        <v/>
      </c>
      <c r="I646" s="5" t="str">
        <f>IF(Table2[[#This Row],[moving_time]]&lt;&gt;"",FLOOR((Table2[[#This Row],[moving_time]]-(60*60*Table2[[#This Row],[Appoggio_ore]]))/60,1),"")</f>
        <v/>
      </c>
      <c r="J646" s="5" t="str">
        <f>IF(Table2[[#This Row],[moving_time]]&lt;&gt;"",FLOOR(Table2[[#This Row],[moving_time]]/(60*60),1),"")</f>
        <v/>
      </c>
      <c r="K6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6" t="str">
        <f>IF(AND(Table2[[#This Row],[Appoggio]]&lt;&gt;"",C656&lt;&gt;""),_xlfn.CONCAT("date",C656,"moving_time",C647,"distance",Table2[[#This Row],[Appoggio]],"elevation",C649,"type",C650),"")</f>
        <v/>
      </c>
      <c r="M646" t="str">
        <f>IF(Table2[[#This Row],[date_to_pivot]]&lt;&gt;"",C650,"")</f>
        <v/>
      </c>
      <c r="N646" t="str">
        <f>IF(Table2[[#This Row],[date_to_pivot]]&lt;&gt;"",Table2[[#This Row],[Appoggio]],"")</f>
        <v/>
      </c>
      <c r="O646" t="str">
        <f>IF(Table2[[#This Row],[date_to_pivot]]&lt;&gt;"",C649,"")</f>
        <v/>
      </c>
      <c r="P646" t="str">
        <f>IF(Table2[[#This Row],[date_to_pivot]]&lt;&gt;"",C647,"")</f>
        <v/>
      </c>
    </row>
    <row r="647" spans="2:16" x14ac:dyDescent="0.2">
      <c r="B647" t="s">
        <v>299</v>
      </c>
      <c r="C647" t="str" cm="1">
        <f t="array" ref="C6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16294.2</v>
      </c>
      <c r="D647" t="str">
        <f>IF(ISNUMBER(SEARCH("start_date_local",Table2[[#This Row],[JSON]])),MID(Table2[[#This Row],[JSON]],SEARCH("start_date_local",Table2[[#This Row],[JSON]])+LEN("start_date_local")+4,10), "")</f>
        <v/>
      </c>
      <c r="E6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16294.2</v>
      </c>
      <c r="G6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7" s="5" t="str">
        <f>IF(Table2[[#This Row],[moving_time]]&lt;&gt;"",FLOOR((Table2[[#This Row],[moving_time]]-(60*60*Table2[[#This Row],[Appoggio_ore]]))-(60*Table2[[#This Row],[Appoggio_ minuti]]),1),"")</f>
        <v/>
      </c>
      <c r="I647" s="5" t="str">
        <f>IF(Table2[[#This Row],[moving_time]]&lt;&gt;"",FLOOR((Table2[[#This Row],[moving_time]]-(60*60*Table2[[#This Row],[Appoggio_ore]]))/60,1),"")</f>
        <v/>
      </c>
      <c r="J647" s="5" t="str">
        <f>IF(Table2[[#This Row],[moving_time]]&lt;&gt;"",FLOOR(Table2[[#This Row],[moving_time]]/(60*60),1),"")</f>
        <v/>
      </c>
      <c r="K6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7" t="str">
        <f>IF(AND(Table2[[#This Row],[Appoggio]]&lt;&gt;"",C657&lt;&gt;""),_xlfn.CONCAT("date",C657,"moving_time",C648,"distance",Table2[[#This Row],[Appoggio]],"elevation",C650,"type",C651),"")</f>
        <v>date2020-06-08moving_time01:02:55distance16294.2elevation531.0typeRide</v>
      </c>
      <c r="M647" t="str">
        <f>IF(Table2[[#This Row],[date_to_pivot]]&lt;&gt;"",C651,"")</f>
        <v>Ride</v>
      </c>
      <c r="N647" t="str">
        <f>IF(Table2[[#This Row],[date_to_pivot]]&lt;&gt;"",Table2[[#This Row],[Appoggio]],"")</f>
        <v>16294.2</v>
      </c>
      <c r="O647" t="str">
        <f>IF(Table2[[#This Row],[date_to_pivot]]&lt;&gt;"",C650,"")</f>
        <v>531.0</v>
      </c>
      <c r="P647" t="str">
        <f>IF(Table2[[#This Row],[date_to_pivot]]&lt;&gt;"",C648,"")</f>
        <v>01:02:55</v>
      </c>
    </row>
    <row r="648" spans="2:16" x14ac:dyDescent="0.2">
      <c r="B648" t="s">
        <v>300</v>
      </c>
      <c r="C648" t="str" cm="1">
        <f t="array" ref="C6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01:02:55</v>
      </c>
      <c r="D648" t="str">
        <f>IF(ISNUMBER(SEARCH("start_date_local",Table2[[#This Row],[JSON]])),MID(Table2[[#This Row],[JSON]],SEARCH("start_date_local",Table2[[#This Row],[JSON]])+LEN("start_date_local")+4,10), "")</f>
        <v/>
      </c>
      <c r="E6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3775</v>
      </c>
      <c r="H648" s="5">
        <f>IF(Table2[[#This Row],[moving_time]]&lt;&gt;"",FLOOR((Table2[[#This Row],[moving_time]]-(60*60*Table2[[#This Row],[Appoggio_ore]]))-(60*Table2[[#This Row],[Appoggio_ minuti]]),1),"")</f>
        <v>55</v>
      </c>
      <c r="I648" s="5">
        <f>IF(Table2[[#This Row],[moving_time]]&lt;&gt;"",FLOOR((Table2[[#This Row],[moving_time]]-(60*60*Table2[[#This Row],[Appoggio_ore]]))/60,1),"")</f>
        <v>2</v>
      </c>
      <c r="J648" s="5">
        <f>IF(Table2[[#This Row],[moving_time]]&lt;&gt;"",FLOOR(Table2[[#This Row],[moving_time]]/(60*60),1),"")</f>
        <v>1</v>
      </c>
      <c r="K6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8" t="str">
        <f>IF(AND(Table2[[#This Row],[Appoggio]]&lt;&gt;"",C658&lt;&gt;""),_xlfn.CONCAT("date",C658,"moving_time",C649,"distance",Table2[[#This Row],[Appoggio]],"elevation",C651,"type",C652),"")</f>
        <v/>
      </c>
      <c r="M648" t="str">
        <f>IF(Table2[[#This Row],[date_to_pivot]]&lt;&gt;"",C652,"")</f>
        <v/>
      </c>
      <c r="N648" t="str">
        <f>IF(Table2[[#This Row],[date_to_pivot]]&lt;&gt;"",Table2[[#This Row],[Appoggio]],"")</f>
        <v/>
      </c>
      <c r="O648" t="str">
        <f>IF(Table2[[#This Row],[date_to_pivot]]&lt;&gt;"",C651,"")</f>
        <v/>
      </c>
      <c r="P648" t="str">
        <f>IF(Table2[[#This Row],[date_to_pivot]]&lt;&gt;"",C649,"")</f>
        <v/>
      </c>
    </row>
    <row r="649" spans="2:16" x14ac:dyDescent="0.2">
      <c r="B649" t="s">
        <v>301</v>
      </c>
      <c r="C649" t="str" cm="1">
        <f t="array" ref="C6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49" t="str">
        <f>IF(ISNUMBER(SEARCH("start_date_local",Table2[[#This Row],[JSON]])),MID(Table2[[#This Row],[JSON]],SEARCH("start_date_local",Table2[[#This Row],[JSON]])+LEN("start_date_local")+4,10), "")</f>
        <v/>
      </c>
      <c r="E6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49" s="5" t="str">
        <f>IF(Table2[[#This Row],[moving_time]]&lt;&gt;"",FLOOR((Table2[[#This Row],[moving_time]]-(60*60*Table2[[#This Row],[Appoggio_ore]]))-(60*Table2[[#This Row],[Appoggio_ minuti]]),1),"")</f>
        <v/>
      </c>
      <c r="I649" s="5" t="str">
        <f>IF(Table2[[#This Row],[moving_time]]&lt;&gt;"",FLOOR((Table2[[#This Row],[moving_time]]-(60*60*Table2[[#This Row],[Appoggio_ore]]))/60,1),"")</f>
        <v/>
      </c>
      <c r="J649" s="5" t="str">
        <f>IF(Table2[[#This Row],[moving_time]]&lt;&gt;"",FLOOR(Table2[[#This Row],[moving_time]]/(60*60),1),"")</f>
        <v/>
      </c>
      <c r="K6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49" t="str">
        <f>IF(AND(Table2[[#This Row],[Appoggio]]&lt;&gt;"",C659&lt;&gt;""),_xlfn.CONCAT("date",C659,"moving_time",C650,"distance",Table2[[#This Row],[Appoggio]],"elevation",C652,"type",C653),"")</f>
        <v/>
      </c>
      <c r="M649" t="str">
        <f>IF(Table2[[#This Row],[date_to_pivot]]&lt;&gt;"",C653,"")</f>
        <v/>
      </c>
      <c r="N649" t="str">
        <f>IF(Table2[[#This Row],[date_to_pivot]]&lt;&gt;"",Table2[[#This Row],[Appoggio]],"")</f>
        <v/>
      </c>
      <c r="O649" t="str">
        <f>IF(Table2[[#This Row],[date_to_pivot]]&lt;&gt;"",C652,"")</f>
        <v/>
      </c>
      <c r="P649" t="str">
        <f>IF(Table2[[#This Row],[date_to_pivot]]&lt;&gt;"",C650,"")</f>
        <v/>
      </c>
    </row>
    <row r="650" spans="2:16" x14ac:dyDescent="0.2">
      <c r="B650" t="s">
        <v>302</v>
      </c>
      <c r="C650" t="str" cm="1">
        <f t="array" ref="C6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531.0</v>
      </c>
      <c r="D650" t="str">
        <f>IF(ISNUMBER(SEARCH("start_date_local",Table2[[#This Row],[JSON]])),MID(Table2[[#This Row],[JSON]],SEARCH("start_date_local",Table2[[#This Row],[JSON]])+LEN("start_date_local")+4,10), "")</f>
        <v/>
      </c>
      <c r="E6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0" s="5" t="str">
        <f>IF(Table2[[#This Row],[moving_time]]&lt;&gt;"",FLOOR((Table2[[#This Row],[moving_time]]-(60*60*Table2[[#This Row],[Appoggio_ore]]))-(60*Table2[[#This Row],[Appoggio_ minuti]]),1),"")</f>
        <v/>
      </c>
      <c r="I650" s="5" t="str">
        <f>IF(Table2[[#This Row],[moving_time]]&lt;&gt;"",FLOOR((Table2[[#This Row],[moving_time]]-(60*60*Table2[[#This Row],[Appoggio_ore]]))/60,1),"")</f>
        <v/>
      </c>
      <c r="J650" s="5" t="str">
        <f>IF(Table2[[#This Row],[moving_time]]&lt;&gt;"",FLOOR(Table2[[#This Row],[moving_time]]/(60*60),1),"")</f>
        <v/>
      </c>
      <c r="K6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531.0</v>
      </c>
      <c r="L650" t="str">
        <f>IF(AND(Table2[[#This Row],[Appoggio]]&lt;&gt;"",C660&lt;&gt;""),_xlfn.CONCAT("date",C660,"moving_time",C651,"distance",Table2[[#This Row],[Appoggio]],"elevation",C653,"type",C654),"")</f>
        <v/>
      </c>
      <c r="M650" t="str">
        <f>IF(Table2[[#This Row],[date_to_pivot]]&lt;&gt;"",C654,"")</f>
        <v/>
      </c>
      <c r="N650" t="str">
        <f>IF(Table2[[#This Row],[date_to_pivot]]&lt;&gt;"",Table2[[#This Row],[Appoggio]],"")</f>
        <v/>
      </c>
      <c r="O650" t="str">
        <f>IF(Table2[[#This Row],[date_to_pivot]]&lt;&gt;"",C653,"")</f>
        <v/>
      </c>
      <c r="P650" t="str">
        <f>IF(Table2[[#This Row],[date_to_pivot]]&lt;&gt;"",C651,"")</f>
        <v/>
      </c>
    </row>
    <row r="651" spans="2:16" x14ac:dyDescent="0.2">
      <c r="B651" t="s">
        <v>12</v>
      </c>
      <c r="C651" t="str" cm="1">
        <f t="array" ref="C6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651" t="str">
        <f>IF(ISNUMBER(SEARCH("start_date_local",Table2[[#This Row],[JSON]])),MID(Table2[[#This Row],[JSON]],SEARCH("start_date_local",Table2[[#This Row],[JSON]])+LEN("start_date_local")+4,10), "")</f>
        <v/>
      </c>
      <c r="E6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6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1" s="5" t="str">
        <f>IF(Table2[[#This Row],[moving_time]]&lt;&gt;"",FLOOR((Table2[[#This Row],[moving_time]]-(60*60*Table2[[#This Row],[Appoggio_ore]]))-(60*Table2[[#This Row],[Appoggio_ minuti]]),1),"")</f>
        <v/>
      </c>
      <c r="I651" s="5" t="str">
        <f>IF(Table2[[#This Row],[moving_time]]&lt;&gt;"",FLOOR((Table2[[#This Row],[moving_time]]-(60*60*Table2[[#This Row],[Appoggio_ore]]))/60,1),"")</f>
        <v/>
      </c>
      <c r="J651" s="5" t="str">
        <f>IF(Table2[[#This Row],[moving_time]]&lt;&gt;"",FLOOR(Table2[[#This Row],[moving_time]]/(60*60),1),"")</f>
        <v/>
      </c>
      <c r="K6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1" t="str">
        <f>IF(AND(Table2[[#This Row],[Appoggio]]&lt;&gt;"",C661&lt;&gt;""),_xlfn.CONCAT("date",C661,"moving_time",C652,"distance",Table2[[#This Row],[Appoggio]],"elevation",C654,"type",C655),"")</f>
        <v/>
      </c>
      <c r="M651" t="str">
        <f>IF(Table2[[#This Row],[date_to_pivot]]&lt;&gt;"",C655,"")</f>
        <v/>
      </c>
      <c r="N651" t="str">
        <f>IF(Table2[[#This Row],[date_to_pivot]]&lt;&gt;"",Table2[[#This Row],[Appoggio]],"")</f>
        <v/>
      </c>
      <c r="O651" t="str">
        <f>IF(Table2[[#This Row],[date_to_pivot]]&lt;&gt;"",C654,"")</f>
        <v/>
      </c>
      <c r="P651" t="str">
        <f>IF(Table2[[#This Row],[date_to_pivot]]&lt;&gt;"",C652,"")</f>
        <v/>
      </c>
    </row>
    <row r="652" spans="2:16" x14ac:dyDescent="0.2">
      <c r="B652" t="s">
        <v>13</v>
      </c>
      <c r="C652" t="str" cm="1">
        <f t="array" ref="C6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52" t="str">
        <f>IF(ISNUMBER(SEARCH("start_date_local",Table2[[#This Row],[JSON]])),MID(Table2[[#This Row],[JSON]],SEARCH("start_date_local",Table2[[#This Row],[JSON]])+LEN("start_date_local")+4,10), "")</f>
        <v/>
      </c>
      <c r="E6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2" s="5" t="str">
        <f>IF(Table2[[#This Row],[moving_time]]&lt;&gt;"",FLOOR((Table2[[#This Row],[moving_time]]-(60*60*Table2[[#This Row],[Appoggio_ore]]))-(60*Table2[[#This Row],[Appoggio_ minuti]]),1),"")</f>
        <v/>
      </c>
      <c r="I652" s="5" t="str">
        <f>IF(Table2[[#This Row],[moving_time]]&lt;&gt;"",FLOOR((Table2[[#This Row],[moving_time]]-(60*60*Table2[[#This Row],[Appoggio_ore]]))/60,1),"")</f>
        <v/>
      </c>
      <c r="J652" s="5" t="str">
        <f>IF(Table2[[#This Row],[moving_time]]&lt;&gt;"",FLOOR(Table2[[#This Row],[moving_time]]/(60*60),1),"")</f>
        <v/>
      </c>
      <c r="K6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2" t="str">
        <f>IF(AND(Table2[[#This Row],[Appoggio]]&lt;&gt;"",C662&lt;&gt;""),_xlfn.CONCAT("date",C662,"moving_time",C653,"distance",Table2[[#This Row],[Appoggio]],"elevation",C655,"type",C656),"")</f>
        <v/>
      </c>
      <c r="M652" t="str">
        <f>IF(Table2[[#This Row],[date_to_pivot]]&lt;&gt;"",C656,"")</f>
        <v/>
      </c>
      <c r="N652" t="str">
        <f>IF(Table2[[#This Row],[date_to_pivot]]&lt;&gt;"",Table2[[#This Row],[Appoggio]],"")</f>
        <v/>
      </c>
      <c r="O652" t="str">
        <f>IF(Table2[[#This Row],[date_to_pivot]]&lt;&gt;"",C655,"")</f>
        <v/>
      </c>
      <c r="P652" t="str">
        <f>IF(Table2[[#This Row],[date_to_pivot]]&lt;&gt;"",C653,"")</f>
        <v/>
      </c>
    </row>
    <row r="653" spans="2:16" x14ac:dyDescent="0.2">
      <c r="B653" t="s">
        <v>303</v>
      </c>
      <c r="C653" t="str" cm="1">
        <f t="array" ref="C6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53" t="str">
        <f>IF(ISNUMBER(SEARCH("start_date_local",Table2[[#This Row],[JSON]])),MID(Table2[[#This Row],[JSON]],SEARCH("start_date_local",Table2[[#This Row],[JSON]])+LEN("start_date_local")+4,10), "")</f>
        <v/>
      </c>
      <c r="E6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3" s="5" t="str">
        <f>IF(Table2[[#This Row],[moving_time]]&lt;&gt;"",FLOOR((Table2[[#This Row],[moving_time]]-(60*60*Table2[[#This Row],[Appoggio_ore]]))-(60*Table2[[#This Row],[Appoggio_ minuti]]),1),"")</f>
        <v/>
      </c>
      <c r="I653" s="5" t="str">
        <f>IF(Table2[[#This Row],[moving_time]]&lt;&gt;"",FLOOR((Table2[[#This Row],[moving_time]]-(60*60*Table2[[#This Row],[Appoggio_ore]]))/60,1),"")</f>
        <v/>
      </c>
      <c r="J653" s="5" t="str">
        <f>IF(Table2[[#This Row],[moving_time]]&lt;&gt;"",FLOOR(Table2[[#This Row],[moving_time]]/(60*60),1),"")</f>
        <v/>
      </c>
      <c r="K6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3" t="str">
        <f>IF(AND(Table2[[#This Row],[Appoggio]]&lt;&gt;"",C663&lt;&gt;""),_xlfn.CONCAT("date",C663,"moving_time",C654,"distance",Table2[[#This Row],[Appoggio]],"elevation",C656,"type",C657),"")</f>
        <v/>
      </c>
      <c r="M653" t="str">
        <f>IF(Table2[[#This Row],[date_to_pivot]]&lt;&gt;"",C657,"")</f>
        <v/>
      </c>
      <c r="N653" t="str">
        <f>IF(Table2[[#This Row],[date_to_pivot]]&lt;&gt;"",Table2[[#This Row],[Appoggio]],"")</f>
        <v/>
      </c>
      <c r="O653" t="str">
        <f>IF(Table2[[#This Row],[date_to_pivot]]&lt;&gt;"",C656,"")</f>
        <v/>
      </c>
      <c r="P653" t="str">
        <f>IF(Table2[[#This Row],[date_to_pivot]]&lt;&gt;"",C654,"")</f>
        <v/>
      </c>
    </row>
    <row r="654" spans="2:16" x14ac:dyDescent="0.2">
      <c r="B654" t="s">
        <v>304</v>
      </c>
      <c r="C654" t="str" cm="1">
        <f t="array" ref="C6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54" t="str">
        <f>IF(ISNUMBER(SEARCH("start_date_local",Table2[[#This Row],[JSON]])),MID(Table2[[#This Row],[JSON]],SEARCH("start_date_local",Table2[[#This Row],[JSON]])+LEN("start_date_local")+4,10), "")</f>
        <v/>
      </c>
      <c r="E6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4" s="5" t="str">
        <f>IF(Table2[[#This Row],[moving_time]]&lt;&gt;"",FLOOR((Table2[[#This Row],[moving_time]]-(60*60*Table2[[#This Row],[Appoggio_ore]]))-(60*Table2[[#This Row],[Appoggio_ minuti]]),1),"")</f>
        <v/>
      </c>
      <c r="I654" s="5" t="str">
        <f>IF(Table2[[#This Row],[moving_time]]&lt;&gt;"",FLOOR((Table2[[#This Row],[moving_time]]-(60*60*Table2[[#This Row],[Appoggio_ore]]))/60,1),"")</f>
        <v/>
      </c>
      <c r="J654" s="5" t="str">
        <f>IF(Table2[[#This Row],[moving_time]]&lt;&gt;"",FLOOR(Table2[[#This Row],[moving_time]]/(60*60),1),"")</f>
        <v/>
      </c>
      <c r="K6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4" t="str">
        <f>IF(AND(Table2[[#This Row],[Appoggio]]&lt;&gt;"",C664&lt;&gt;""),_xlfn.CONCAT("date",C664,"moving_time",C655,"distance",Table2[[#This Row],[Appoggio]],"elevation",C657,"type",C658),"")</f>
        <v/>
      </c>
      <c r="M654" t="str">
        <f>IF(Table2[[#This Row],[date_to_pivot]]&lt;&gt;"",C658,"")</f>
        <v/>
      </c>
      <c r="N654" t="str">
        <f>IF(Table2[[#This Row],[date_to_pivot]]&lt;&gt;"",Table2[[#This Row],[Appoggio]],"")</f>
        <v/>
      </c>
      <c r="O654" t="str">
        <f>IF(Table2[[#This Row],[date_to_pivot]]&lt;&gt;"",C657,"")</f>
        <v/>
      </c>
      <c r="P654" t="str">
        <f>IF(Table2[[#This Row],[date_to_pivot]]&lt;&gt;"",C655,"")</f>
        <v/>
      </c>
    </row>
    <row r="655" spans="2:16" x14ac:dyDescent="0.2">
      <c r="B655" t="s">
        <v>305</v>
      </c>
      <c r="C655" t="str" cm="1">
        <f t="array" ref="C6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55" t="str">
        <f>IF(ISNUMBER(SEARCH("start_date_local",Table2[[#This Row],[JSON]])),MID(Table2[[#This Row],[JSON]],SEARCH("start_date_local",Table2[[#This Row],[JSON]])+LEN("start_date_local")+4,10), "")</f>
        <v/>
      </c>
      <c r="E6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5" s="5" t="str">
        <f>IF(Table2[[#This Row],[moving_time]]&lt;&gt;"",FLOOR((Table2[[#This Row],[moving_time]]-(60*60*Table2[[#This Row],[Appoggio_ore]]))-(60*Table2[[#This Row],[Appoggio_ minuti]]),1),"")</f>
        <v/>
      </c>
      <c r="I655" s="5" t="str">
        <f>IF(Table2[[#This Row],[moving_time]]&lt;&gt;"",FLOOR((Table2[[#This Row],[moving_time]]-(60*60*Table2[[#This Row],[Appoggio_ore]]))/60,1),"")</f>
        <v/>
      </c>
      <c r="J655" s="5" t="str">
        <f>IF(Table2[[#This Row],[moving_time]]&lt;&gt;"",FLOOR(Table2[[#This Row],[moving_time]]/(60*60),1),"")</f>
        <v/>
      </c>
      <c r="K6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5" t="str">
        <f>IF(AND(Table2[[#This Row],[Appoggio]]&lt;&gt;"",C665&lt;&gt;""),_xlfn.CONCAT("date",C665,"moving_time",C656,"distance",Table2[[#This Row],[Appoggio]],"elevation",C658,"type",C659),"")</f>
        <v/>
      </c>
      <c r="M655" t="str">
        <f>IF(Table2[[#This Row],[date_to_pivot]]&lt;&gt;"",C659,"")</f>
        <v/>
      </c>
      <c r="N655" t="str">
        <f>IF(Table2[[#This Row],[date_to_pivot]]&lt;&gt;"",Table2[[#This Row],[Appoggio]],"")</f>
        <v/>
      </c>
      <c r="O655" t="str">
        <f>IF(Table2[[#This Row],[date_to_pivot]]&lt;&gt;"",C658,"")</f>
        <v/>
      </c>
      <c r="P655" t="str">
        <f>IF(Table2[[#This Row],[date_to_pivot]]&lt;&gt;"",C656,"")</f>
        <v/>
      </c>
    </row>
    <row r="656" spans="2:16" x14ac:dyDescent="0.2">
      <c r="B656" t="s">
        <v>306</v>
      </c>
      <c r="C656" t="str" cm="1">
        <f t="array" ref="C6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56" t="str">
        <f>IF(ISNUMBER(SEARCH("start_date_local",Table2[[#This Row],[JSON]])),MID(Table2[[#This Row],[JSON]],SEARCH("start_date_local",Table2[[#This Row],[JSON]])+LEN("start_date_local")+4,10), "")</f>
        <v/>
      </c>
      <c r="E6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6" s="5" t="str">
        <f>IF(Table2[[#This Row],[moving_time]]&lt;&gt;"",FLOOR((Table2[[#This Row],[moving_time]]-(60*60*Table2[[#This Row],[Appoggio_ore]]))-(60*Table2[[#This Row],[Appoggio_ minuti]]),1),"")</f>
        <v/>
      </c>
      <c r="I656" s="5" t="str">
        <f>IF(Table2[[#This Row],[moving_time]]&lt;&gt;"",FLOOR((Table2[[#This Row],[moving_time]]-(60*60*Table2[[#This Row],[Appoggio_ore]]))/60,1),"")</f>
        <v/>
      </c>
      <c r="J656" s="5" t="str">
        <f>IF(Table2[[#This Row],[moving_time]]&lt;&gt;"",FLOOR(Table2[[#This Row],[moving_time]]/(60*60),1),"")</f>
        <v/>
      </c>
      <c r="K6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6" t="str">
        <f>IF(AND(Table2[[#This Row],[Appoggio]]&lt;&gt;"",C666&lt;&gt;""),_xlfn.CONCAT("date",C666,"moving_time",C657,"distance",Table2[[#This Row],[Appoggio]],"elevation",C659,"type",C660),"")</f>
        <v/>
      </c>
      <c r="M656" t="str">
        <f>IF(Table2[[#This Row],[date_to_pivot]]&lt;&gt;"",C660,"")</f>
        <v/>
      </c>
      <c r="N656" t="str">
        <f>IF(Table2[[#This Row],[date_to_pivot]]&lt;&gt;"",Table2[[#This Row],[Appoggio]],"")</f>
        <v/>
      </c>
      <c r="O656" t="str">
        <f>IF(Table2[[#This Row],[date_to_pivot]]&lt;&gt;"",C659,"")</f>
        <v/>
      </c>
      <c r="P656" t="str">
        <f>IF(Table2[[#This Row],[date_to_pivot]]&lt;&gt;"",C657,"")</f>
        <v/>
      </c>
    </row>
    <row r="657" spans="2:16" x14ac:dyDescent="0.2">
      <c r="B657" t="s">
        <v>307</v>
      </c>
      <c r="C657" t="str" cm="1">
        <f t="array" ref="C6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2020-06-08</v>
      </c>
      <c r="D657" t="str">
        <f>IF(ISNUMBER(SEARCH("start_date_local",Table2[[#This Row],[JSON]])),MID(Table2[[#This Row],[JSON]],SEARCH("start_date_local",Table2[[#This Row],[JSON]])+LEN("start_date_local")+4,10), "")</f>
        <v>2020-06-08</v>
      </c>
      <c r="E6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7" s="5" t="str">
        <f>IF(Table2[[#This Row],[moving_time]]&lt;&gt;"",FLOOR((Table2[[#This Row],[moving_time]]-(60*60*Table2[[#This Row],[Appoggio_ore]]))-(60*Table2[[#This Row],[Appoggio_ minuti]]),1),"")</f>
        <v/>
      </c>
      <c r="I657" s="5" t="str">
        <f>IF(Table2[[#This Row],[moving_time]]&lt;&gt;"",FLOOR((Table2[[#This Row],[moving_time]]-(60*60*Table2[[#This Row],[Appoggio_ore]]))/60,1),"")</f>
        <v/>
      </c>
      <c r="J657" s="5" t="str">
        <f>IF(Table2[[#This Row],[moving_time]]&lt;&gt;"",FLOOR(Table2[[#This Row],[moving_time]]/(60*60),1),"")</f>
        <v/>
      </c>
      <c r="K6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7" t="str">
        <f>IF(AND(Table2[[#This Row],[Appoggio]]&lt;&gt;"",C667&lt;&gt;""),_xlfn.CONCAT("date",C667,"moving_time",C658,"distance",Table2[[#This Row],[Appoggio]],"elevation",C660,"type",C661),"")</f>
        <v/>
      </c>
      <c r="M657" t="str">
        <f>IF(Table2[[#This Row],[date_to_pivot]]&lt;&gt;"",C661,"")</f>
        <v/>
      </c>
      <c r="N657" t="str">
        <f>IF(Table2[[#This Row],[date_to_pivot]]&lt;&gt;"",Table2[[#This Row],[Appoggio]],"")</f>
        <v/>
      </c>
      <c r="O657" t="str">
        <f>IF(Table2[[#This Row],[date_to_pivot]]&lt;&gt;"",C660,"")</f>
        <v/>
      </c>
      <c r="P657" t="str">
        <f>IF(Table2[[#This Row],[date_to_pivot]]&lt;&gt;"",C658,"")</f>
        <v/>
      </c>
    </row>
    <row r="658" spans="2:16" x14ac:dyDescent="0.2">
      <c r="B658" t="s">
        <v>19</v>
      </c>
      <c r="C658" t="str" cm="1">
        <f t="array" ref="C6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58" t="str">
        <f>IF(ISNUMBER(SEARCH("start_date_local",Table2[[#This Row],[JSON]])),MID(Table2[[#This Row],[JSON]],SEARCH("start_date_local",Table2[[#This Row],[JSON]])+LEN("start_date_local")+4,10), "")</f>
        <v/>
      </c>
      <c r="E6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8" s="5" t="str">
        <f>IF(Table2[[#This Row],[moving_time]]&lt;&gt;"",FLOOR((Table2[[#This Row],[moving_time]]-(60*60*Table2[[#This Row],[Appoggio_ore]]))-(60*Table2[[#This Row],[Appoggio_ minuti]]),1),"")</f>
        <v/>
      </c>
      <c r="I658" s="5" t="str">
        <f>IF(Table2[[#This Row],[moving_time]]&lt;&gt;"",FLOOR((Table2[[#This Row],[moving_time]]-(60*60*Table2[[#This Row],[Appoggio_ore]]))/60,1),"")</f>
        <v/>
      </c>
      <c r="J658" s="5" t="str">
        <f>IF(Table2[[#This Row],[moving_time]]&lt;&gt;"",FLOOR(Table2[[#This Row],[moving_time]]/(60*60),1),"")</f>
        <v/>
      </c>
      <c r="K6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8" t="str">
        <f>IF(AND(Table2[[#This Row],[Appoggio]]&lt;&gt;"",C668&lt;&gt;""),_xlfn.CONCAT("date",C668,"moving_time",C659,"distance",Table2[[#This Row],[Appoggio]],"elevation",C661,"type",C662),"")</f>
        <v/>
      </c>
      <c r="M658" t="str">
        <f>IF(Table2[[#This Row],[date_to_pivot]]&lt;&gt;"",C662,"")</f>
        <v/>
      </c>
      <c r="N658" t="str">
        <f>IF(Table2[[#This Row],[date_to_pivot]]&lt;&gt;"",Table2[[#This Row],[Appoggio]],"")</f>
        <v/>
      </c>
      <c r="O658" t="str">
        <f>IF(Table2[[#This Row],[date_to_pivot]]&lt;&gt;"",C661,"")</f>
        <v/>
      </c>
      <c r="P658" t="str">
        <f>IF(Table2[[#This Row],[date_to_pivot]]&lt;&gt;"",C659,"")</f>
        <v/>
      </c>
    </row>
    <row r="659" spans="2:16" x14ac:dyDescent="0.2">
      <c r="B659" t="s">
        <v>20</v>
      </c>
      <c r="C659" t="str" cm="1">
        <f t="array" ref="C6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59" t="str">
        <f>IF(ISNUMBER(SEARCH("start_date_local",Table2[[#This Row],[JSON]])),MID(Table2[[#This Row],[JSON]],SEARCH("start_date_local",Table2[[#This Row],[JSON]])+LEN("start_date_local")+4,10), "")</f>
        <v/>
      </c>
      <c r="E6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59" s="5" t="str">
        <f>IF(Table2[[#This Row],[moving_time]]&lt;&gt;"",FLOOR((Table2[[#This Row],[moving_time]]-(60*60*Table2[[#This Row],[Appoggio_ore]]))-(60*Table2[[#This Row],[Appoggio_ minuti]]),1),"")</f>
        <v/>
      </c>
      <c r="I659" s="5" t="str">
        <f>IF(Table2[[#This Row],[moving_time]]&lt;&gt;"",FLOOR((Table2[[#This Row],[moving_time]]-(60*60*Table2[[#This Row],[Appoggio_ore]]))/60,1),"")</f>
        <v/>
      </c>
      <c r="J659" s="5" t="str">
        <f>IF(Table2[[#This Row],[moving_time]]&lt;&gt;"",FLOOR(Table2[[#This Row],[moving_time]]/(60*60),1),"")</f>
        <v/>
      </c>
      <c r="K6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59" t="str">
        <f>IF(AND(Table2[[#This Row],[Appoggio]]&lt;&gt;"",C669&lt;&gt;""),_xlfn.CONCAT("date",C669,"moving_time",C660,"distance",Table2[[#This Row],[Appoggio]],"elevation",C662,"type",C663),"")</f>
        <v/>
      </c>
      <c r="M659" t="str">
        <f>IF(Table2[[#This Row],[date_to_pivot]]&lt;&gt;"",C663,"")</f>
        <v/>
      </c>
      <c r="N659" t="str">
        <f>IF(Table2[[#This Row],[date_to_pivot]]&lt;&gt;"",Table2[[#This Row],[Appoggio]],"")</f>
        <v/>
      </c>
      <c r="O659" t="str">
        <f>IF(Table2[[#This Row],[date_to_pivot]]&lt;&gt;"",C662,"")</f>
        <v/>
      </c>
      <c r="P659" t="str">
        <f>IF(Table2[[#This Row],[date_to_pivot]]&lt;&gt;"",C660,"")</f>
        <v/>
      </c>
    </row>
    <row r="660" spans="2:16" x14ac:dyDescent="0.2">
      <c r="B660" t="s">
        <v>21</v>
      </c>
      <c r="C660" t="str" cm="1">
        <f t="array" ref="C6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60" t="str">
        <f>IF(ISNUMBER(SEARCH("start_date_local",Table2[[#This Row],[JSON]])),MID(Table2[[#This Row],[JSON]],SEARCH("start_date_local",Table2[[#This Row],[JSON]])+LEN("start_date_local")+4,10), "")</f>
        <v/>
      </c>
      <c r="E6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0" s="5" t="str">
        <f>IF(Table2[[#This Row],[moving_time]]&lt;&gt;"",FLOOR((Table2[[#This Row],[moving_time]]-(60*60*Table2[[#This Row],[Appoggio_ore]]))-(60*Table2[[#This Row],[Appoggio_ minuti]]),1),"")</f>
        <v/>
      </c>
      <c r="I660" s="5" t="str">
        <f>IF(Table2[[#This Row],[moving_time]]&lt;&gt;"",FLOOR((Table2[[#This Row],[moving_time]]-(60*60*Table2[[#This Row],[Appoggio_ore]]))/60,1),"")</f>
        <v/>
      </c>
      <c r="J660" s="5" t="str">
        <f>IF(Table2[[#This Row],[moving_time]]&lt;&gt;"",FLOOR(Table2[[#This Row],[moving_time]]/(60*60),1),"")</f>
        <v/>
      </c>
      <c r="K6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0" t="str">
        <f>IF(AND(Table2[[#This Row],[Appoggio]]&lt;&gt;"",C670&lt;&gt;""),_xlfn.CONCAT("date",C670,"moving_time",C661,"distance",Table2[[#This Row],[Appoggio]],"elevation",C663,"type",C664),"")</f>
        <v/>
      </c>
      <c r="M660" t="str">
        <f>IF(Table2[[#This Row],[date_to_pivot]]&lt;&gt;"",C664,"")</f>
        <v/>
      </c>
      <c r="N660" t="str">
        <f>IF(Table2[[#This Row],[date_to_pivot]]&lt;&gt;"",Table2[[#This Row],[Appoggio]],"")</f>
        <v/>
      </c>
      <c r="O660" t="str">
        <f>IF(Table2[[#This Row],[date_to_pivot]]&lt;&gt;"",C663,"")</f>
        <v/>
      </c>
      <c r="P660" t="str">
        <f>IF(Table2[[#This Row],[date_to_pivot]]&lt;&gt;"",C661,"")</f>
        <v/>
      </c>
    </row>
    <row r="661" spans="2:16" x14ac:dyDescent="0.2">
      <c r="B661" s="1">
        <v>45541468</v>
      </c>
      <c r="C661" s="1" t="str" cm="1">
        <f t="array" ref="C6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61" t="str">
        <f>IF(ISNUMBER(SEARCH("start_date_local",Table2[[#This Row],[JSON]])),MID(Table2[[#This Row],[JSON]],SEARCH("start_date_local",Table2[[#This Row],[JSON]])+LEN("start_date_local")+4,10), "")</f>
        <v/>
      </c>
      <c r="E6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1" s="5" t="str">
        <f>IF(Table2[[#This Row],[moving_time]]&lt;&gt;"",FLOOR((Table2[[#This Row],[moving_time]]-(60*60*Table2[[#This Row],[Appoggio_ore]]))-(60*Table2[[#This Row],[Appoggio_ minuti]]),1),"")</f>
        <v/>
      </c>
      <c r="I661" s="5" t="str">
        <f>IF(Table2[[#This Row],[moving_time]]&lt;&gt;"",FLOOR((Table2[[#This Row],[moving_time]]-(60*60*Table2[[#This Row],[Appoggio_ore]]))/60,1),"")</f>
        <v/>
      </c>
      <c r="J661" s="5" t="str">
        <f>IF(Table2[[#This Row],[moving_time]]&lt;&gt;"",FLOOR(Table2[[#This Row],[moving_time]]/(60*60),1),"")</f>
        <v/>
      </c>
      <c r="K6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1" t="str">
        <f>IF(AND(Table2[[#This Row],[Appoggio]]&lt;&gt;"",C671&lt;&gt;""),_xlfn.CONCAT("date",C671,"moving_time",C662,"distance",Table2[[#This Row],[Appoggio]],"elevation",C664,"type",C665),"")</f>
        <v/>
      </c>
      <c r="M661" t="str">
        <f>IF(Table2[[#This Row],[date_to_pivot]]&lt;&gt;"",C665,"")</f>
        <v/>
      </c>
      <c r="N661" t="str">
        <f>IF(Table2[[#This Row],[date_to_pivot]]&lt;&gt;"",Table2[[#This Row],[Appoggio]],"")</f>
        <v/>
      </c>
      <c r="O661" t="str">
        <f>IF(Table2[[#This Row],[date_to_pivot]]&lt;&gt;"",C664,"")</f>
        <v/>
      </c>
      <c r="P661" t="str">
        <f>IF(Table2[[#This Row],[date_to_pivot]]&lt;&gt;"",C662,"")</f>
        <v/>
      </c>
    </row>
    <row r="662" spans="2:16" x14ac:dyDescent="0.2">
      <c r="B662" s="2">
        <v>10881678</v>
      </c>
      <c r="C662" s="2" t="str" cm="1">
        <f t="array" ref="C6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62" t="str">
        <f>IF(ISNUMBER(SEARCH("start_date_local",Table2[[#This Row],[JSON]])),MID(Table2[[#This Row],[JSON]],SEARCH("start_date_local",Table2[[#This Row],[JSON]])+LEN("start_date_local")+4,10), "")</f>
        <v/>
      </c>
      <c r="E6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2" s="5" t="str">
        <f>IF(Table2[[#This Row],[moving_time]]&lt;&gt;"",FLOOR((Table2[[#This Row],[moving_time]]-(60*60*Table2[[#This Row],[Appoggio_ore]]))-(60*Table2[[#This Row],[Appoggio_ minuti]]),1),"")</f>
        <v/>
      </c>
      <c r="I662" s="5" t="str">
        <f>IF(Table2[[#This Row],[moving_time]]&lt;&gt;"",FLOOR((Table2[[#This Row],[moving_time]]-(60*60*Table2[[#This Row],[Appoggio_ore]]))/60,1),"")</f>
        <v/>
      </c>
      <c r="J662" s="5" t="str">
        <f>IF(Table2[[#This Row],[moving_time]]&lt;&gt;"",FLOOR(Table2[[#This Row],[moving_time]]/(60*60),1),"")</f>
        <v/>
      </c>
      <c r="K6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2" t="str">
        <f>IF(AND(Table2[[#This Row],[Appoggio]]&lt;&gt;"",C672&lt;&gt;""),_xlfn.CONCAT("date",C672,"moving_time",C663,"distance",Table2[[#This Row],[Appoggio]],"elevation",C665,"type",C666),"")</f>
        <v/>
      </c>
      <c r="M662" t="str">
        <f>IF(Table2[[#This Row],[date_to_pivot]]&lt;&gt;"",C666,"")</f>
        <v/>
      </c>
      <c r="N662" t="str">
        <f>IF(Table2[[#This Row],[date_to_pivot]]&lt;&gt;"",Table2[[#This Row],[Appoggio]],"")</f>
        <v/>
      </c>
      <c r="O662" t="str">
        <f>IF(Table2[[#This Row],[date_to_pivot]]&lt;&gt;"",C665,"")</f>
        <v/>
      </c>
      <c r="P662" t="str">
        <f>IF(Table2[[#This Row],[date_to_pivot]]&lt;&gt;"",C663,"")</f>
        <v/>
      </c>
    </row>
    <row r="663" spans="2:16" x14ac:dyDescent="0.2">
      <c r="B663" t="s">
        <v>22</v>
      </c>
      <c r="C663" t="str" cm="1">
        <f t="array" ref="C6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63" t="str">
        <f>IF(ISNUMBER(SEARCH("start_date_local",Table2[[#This Row],[JSON]])),MID(Table2[[#This Row],[JSON]],SEARCH("start_date_local",Table2[[#This Row],[JSON]])+LEN("start_date_local")+4,10), "")</f>
        <v/>
      </c>
      <c r="E6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3" s="5" t="str">
        <f>IF(Table2[[#This Row],[moving_time]]&lt;&gt;"",FLOOR((Table2[[#This Row],[moving_time]]-(60*60*Table2[[#This Row],[Appoggio_ore]]))-(60*Table2[[#This Row],[Appoggio_ minuti]]),1),"")</f>
        <v/>
      </c>
      <c r="I663" s="5" t="str">
        <f>IF(Table2[[#This Row],[moving_time]]&lt;&gt;"",FLOOR((Table2[[#This Row],[moving_time]]-(60*60*Table2[[#This Row],[Appoggio_ore]]))/60,1),"")</f>
        <v/>
      </c>
      <c r="J663" s="5" t="str">
        <f>IF(Table2[[#This Row],[moving_time]]&lt;&gt;"",FLOOR(Table2[[#This Row],[moving_time]]/(60*60),1),"")</f>
        <v/>
      </c>
      <c r="K6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3" t="str">
        <f>IF(AND(Table2[[#This Row],[Appoggio]]&lt;&gt;"",C673&lt;&gt;""),_xlfn.CONCAT("date",C673,"moving_time",C664,"distance",Table2[[#This Row],[Appoggio]],"elevation",C666,"type",C667),"")</f>
        <v/>
      </c>
      <c r="M663" t="str">
        <f>IF(Table2[[#This Row],[date_to_pivot]]&lt;&gt;"",C667,"")</f>
        <v/>
      </c>
      <c r="N663" t="str">
        <f>IF(Table2[[#This Row],[date_to_pivot]]&lt;&gt;"",Table2[[#This Row],[Appoggio]],"")</f>
        <v/>
      </c>
      <c r="O663" t="str">
        <f>IF(Table2[[#This Row],[date_to_pivot]]&lt;&gt;"",C666,"")</f>
        <v/>
      </c>
      <c r="P663" t="str">
        <f>IF(Table2[[#This Row],[date_to_pivot]]&lt;&gt;"",C664,"")</f>
        <v/>
      </c>
    </row>
    <row r="664" spans="2:16" x14ac:dyDescent="0.2">
      <c r="B664" t="s">
        <v>23</v>
      </c>
      <c r="C664" t="str" cm="1">
        <f t="array" ref="C6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64" t="str">
        <f>IF(ISNUMBER(SEARCH("start_date_local",Table2[[#This Row],[JSON]])),MID(Table2[[#This Row],[JSON]],SEARCH("start_date_local",Table2[[#This Row],[JSON]])+LEN("start_date_local")+4,10), "")</f>
        <v/>
      </c>
      <c r="E6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4" s="5" t="str">
        <f>IF(Table2[[#This Row],[moving_time]]&lt;&gt;"",FLOOR((Table2[[#This Row],[moving_time]]-(60*60*Table2[[#This Row],[Appoggio_ore]]))-(60*Table2[[#This Row],[Appoggio_ minuti]]),1),"")</f>
        <v/>
      </c>
      <c r="I664" s="5" t="str">
        <f>IF(Table2[[#This Row],[moving_time]]&lt;&gt;"",FLOOR((Table2[[#This Row],[moving_time]]-(60*60*Table2[[#This Row],[Appoggio_ore]]))/60,1),"")</f>
        <v/>
      </c>
      <c r="J664" s="5" t="str">
        <f>IF(Table2[[#This Row],[moving_time]]&lt;&gt;"",FLOOR(Table2[[#This Row],[moving_time]]/(60*60),1),"")</f>
        <v/>
      </c>
      <c r="K6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4" t="str">
        <f>IF(AND(Table2[[#This Row],[Appoggio]]&lt;&gt;"",C674&lt;&gt;""),_xlfn.CONCAT("date",C674,"moving_time",C665,"distance",Table2[[#This Row],[Appoggio]],"elevation",C667,"type",C668),"")</f>
        <v/>
      </c>
      <c r="M664" t="str">
        <f>IF(Table2[[#This Row],[date_to_pivot]]&lt;&gt;"",C668,"")</f>
        <v/>
      </c>
      <c r="N664" t="str">
        <f>IF(Table2[[#This Row],[date_to_pivot]]&lt;&gt;"",Table2[[#This Row],[Appoggio]],"")</f>
        <v/>
      </c>
      <c r="O664" t="str">
        <f>IF(Table2[[#This Row],[date_to_pivot]]&lt;&gt;"",C667,"")</f>
        <v/>
      </c>
      <c r="P664" t="str">
        <f>IF(Table2[[#This Row],[date_to_pivot]]&lt;&gt;"",C665,"")</f>
        <v/>
      </c>
    </row>
    <row r="665" spans="2:16" x14ac:dyDescent="0.2">
      <c r="B665" s="1">
        <v>45541457</v>
      </c>
      <c r="C665" s="1" t="str" cm="1">
        <f t="array" ref="C6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65" t="str">
        <f>IF(ISNUMBER(SEARCH("start_date_local",Table2[[#This Row],[JSON]])),MID(Table2[[#This Row],[JSON]],SEARCH("start_date_local",Table2[[#This Row],[JSON]])+LEN("start_date_local")+4,10), "")</f>
        <v/>
      </c>
      <c r="E6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5" s="5" t="str">
        <f>IF(Table2[[#This Row],[moving_time]]&lt;&gt;"",FLOOR((Table2[[#This Row],[moving_time]]-(60*60*Table2[[#This Row],[Appoggio_ore]]))-(60*Table2[[#This Row],[Appoggio_ minuti]]),1),"")</f>
        <v/>
      </c>
      <c r="I665" s="5" t="str">
        <f>IF(Table2[[#This Row],[moving_time]]&lt;&gt;"",FLOOR((Table2[[#This Row],[moving_time]]-(60*60*Table2[[#This Row],[Appoggio_ore]]))/60,1),"")</f>
        <v/>
      </c>
      <c r="J665" s="5" t="str">
        <f>IF(Table2[[#This Row],[moving_time]]&lt;&gt;"",FLOOR(Table2[[#This Row],[moving_time]]/(60*60),1),"")</f>
        <v/>
      </c>
      <c r="K6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5" t="str">
        <f>IF(AND(Table2[[#This Row],[Appoggio]]&lt;&gt;"",C675&lt;&gt;""),_xlfn.CONCAT("date",C675,"moving_time",C666,"distance",Table2[[#This Row],[Appoggio]],"elevation",C668,"type",C669),"")</f>
        <v/>
      </c>
      <c r="M665" t="str">
        <f>IF(Table2[[#This Row],[date_to_pivot]]&lt;&gt;"",C669,"")</f>
        <v/>
      </c>
      <c r="N665" t="str">
        <f>IF(Table2[[#This Row],[date_to_pivot]]&lt;&gt;"",Table2[[#This Row],[Appoggio]],"")</f>
        <v/>
      </c>
      <c r="O665" t="str">
        <f>IF(Table2[[#This Row],[date_to_pivot]]&lt;&gt;"",C668,"")</f>
        <v/>
      </c>
      <c r="P665" t="str">
        <f>IF(Table2[[#This Row],[date_to_pivot]]&lt;&gt;"",C666,"")</f>
        <v/>
      </c>
    </row>
    <row r="666" spans="2:16" x14ac:dyDescent="0.2">
      <c r="B666" s="2">
        <v>10881575</v>
      </c>
      <c r="C666" s="2" t="str" cm="1">
        <f t="array" ref="C6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66" t="str">
        <f>IF(ISNUMBER(SEARCH("start_date_local",Table2[[#This Row],[JSON]])),MID(Table2[[#This Row],[JSON]],SEARCH("start_date_local",Table2[[#This Row],[JSON]])+LEN("start_date_local")+4,10), "")</f>
        <v/>
      </c>
      <c r="E6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6" s="5" t="str">
        <f>IF(Table2[[#This Row],[moving_time]]&lt;&gt;"",FLOOR((Table2[[#This Row],[moving_time]]-(60*60*Table2[[#This Row],[Appoggio_ore]]))-(60*Table2[[#This Row],[Appoggio_ minuti]]),1),"")</f>
        <v/>
      </c>
      <c r="I666" s="5" t="str">
        <f>IF(Table2[[#This Row],[moving_time]]&lt;&gt;"",FLOOR((Table2[[#This Row],[moving_time]]-(60*60*Table2[[#This Row],[Appoggio_ore]]))/60,1),"")</f>
        <v/>
      </c>
      <c r="J666" s="5" t="str">
        <f>IF(Table2[[#This Row],[moving_time]]&lt;&gt;"",FLOOR(Table2[[#This Row],[moving_time]]/(60*60),1),"")</f>
        <v/>
      </c>
      <c r="K6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6" t="str">
        <f>IF(AND(Table2[[#This Row],[Appoggio]]&lt;&gt;"",C676&lt;&gt;""),_xlfn.CONCAT("date",C676,"moving_time",C667,"distance",Table2[[#This Row],[Appoggio]],"elevation",C669,"type",C670),"")</f>
        <v/>
      </c>
      <c r="M666" t="str">
        <f>IF(Table2[[#This Row],[date_to_pivot]]&lt;&gt;"",C670,"")</f>
        <v/>
      </c>
      <c r="N666" t="str">
        <f>IF(Table2[[#This Row],[date_to_pivot]]&lt;&gt;"",Table2[[#This Row],[Appoggio]],"")</f>
        <v/>
      </c>
      <c r="O666" t="str">
        <f>IF(Table2[[#This Row],[date_to_pivot]]&lt;&gt;"",C669,"")</f>
        <v/>
      </c>
      <c r="P666" t="str">
        <f>IF(Table2[[#This Row],[date_to_pivot]]&lt;&gt;"",C667,"")</f>
        <v/>
      </c>
    </row>
    <row r="667" spans="2:16" x14ac:dyDescent="0.2">
      <c r="B667" t="s">
        <v>22</v>
      </c>
      <c r="C667" t="str" cm="1">
        <f t="array" ref="C6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67" t="str">
        <f>IF(ISNUMBER(SEARCH("start_date_local",Table2[[#This Row],[JSON]])),MID(Table2[[#This Row],[JSON]],SEARCH("start_date_local",Table2[[#This Row],[JSON]])+LEN("start_date_local")+4,10), "")</f>
        <v/>
      </c>
      <c r="E6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7" s="5" t="str">
        <f>IF(Table2[[#This Row],[moving_time]]&lt;&gt;"",FLOOR((Table2[[#This Row],[moving_time]]-(60*60*Table2[[#This Row],[Appoggio_ore]]))-(60*Table2[[#This Row],[Appoggio_ minuti]]),1),"")</f>
        <v/>
      </c>
      <c r="I667" s="5" t="str">
        <f>IF(Table2[[#This Row],[moving_time]]&lt;&gt;"",FLOOR((Table2[[#This Row],[moving_time]]-(60*60*Table2[[#This Row],[Appoggio_ore]]))/60,1),"")</f>
        <v/>
      </c>
      <c r="J667" s="5" t="str">
        <f>IF(Table2[[#This Row],[moving_time]]&lt;&gt;"",FLOOR(Table2[[#This Row],[moving_time]]/(60*60),1),"")</f>
        <v/>
      </c>
      <c r="K6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7" t="str">
        <f>IF(AND(Table2[[#This Row],[Appoggio]]&lt;&gt;"",C677&lt;&gt;""),_xlfn.CONCAT("date",C677,"moving_time",C668,"distance",Table2[[#This Row],[Appoggio]],"elevation",C670,"type",C671),"")</f>
        <v/>
      </c>
      <c r="M667" t="str">
        <f>IF(Table2[[#This Row],[date_to_pivot]]&lt;&gt;"",C671,"")</f>
        <v/>
      </c>
      <c r="N667" t="str">
        <f>IF(Table2[[#This Row],[date_to_pivot]]&lt;&gt;"",Table2[[#This Row],[Appoggio]],"")</f>
        <v/>
      </c>
      <c r="O667" t="str">
        <f>IF(Table2[[#This Row],[date_to_pivot]]&lt;&gt;"",C670,"")</f>
        <v/>
      </c>
      <c r="P667" t="str">
        <f>IF(Table2[[#This Row],[date_to_pivot]]&lt;&gt;"",C668,"")</f>
        <v/>
      </c>
    </row>
    <row r="668" spans="2:16" x14ac:dyDescent="0.2">
      <c r="B668" t="s">
        <v>24</v>
      </c>
      <c r="C668" t="str" cm="1">
        <f t="array" ref="C6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68" t="str">
        <f>IF(ISNUMBER(SEARCH("start_date_local",Table2[[#This Row],[JSON]])),MID(Table2[[#This Row],[JSON]],SEARCH("start_date_local",Table2[[#This Row],[JSON]])+LEN("start_date_local")+4,10), "")</f>
        <v/>
      </c>
      <c r="E6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8" s="5" t="str">
        <f>IF(Table2[[#This Row],[moving_time]]&lt;&gt;"",FLOOR((Table2[[#This Row],[moving_time]]-(60*60*Table2[[#This Row],[Appoggio_ore]]))-(60*Table2[[#This Row],[Appoggio_ minuti]]),1),"")</f>
        <v/>
      </c>
      <c r="I668" s="5" t="str">
        <f>IF(Table2[[#This Row],[moving_time]]&lt;&gt;"",FLOOR((Table2[[#This Row],[moving_time]]-(60*60*Table2[[#This Row],[Appoggio_ore]]))/60,1),"")</f>
        <v/>
      </c>
      <c r="J668" s="5" t="str">
        <f>IF(Table2[[#This Row],[moving_time]]&lt;&gt;"",FLOOR(Table2[[#This Row],[moving_time]]/(60*60),1),"")</f>
        <v/>
      </c>
      <c r="K6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8" t="str">
        <f>IF(AND(Table2[[#This Row],[Appoggio]]&lt;&gt;"",C678&lt;&gt;""),_xlfn.CONCAT("date",C678,"moving_time",C669,"distance",Table2[[#This Row],[Appoggio]],"elevation",C671,"type",C672),"")</f>
        <v/>
      </c>
      <c r="M668" t="str">
        <f>IF(Table2[[#This Row],[date_to_pivot]]&lt;&gt;"",C672,"")</f>
        <v/>
      </c>
      <c r="N668" t="str">
        <f>IF(Table2[[#This Row],[date_to_pivot]]&lt;&gt;"",Table2[[#This Row],[Appoggio]],"")</f>
        <v/>
      </c>
      <c r="O668" t="str">
        <f>IF(Table2[[#This Row],[date_to_pivot]]&lt;&gt;"",C671,"")</f>
        <v/>
      </c>
      <c r="P668" t="str">
        <f>IF(Table2[[#This Row],[date_to_pivot]]&lt;&gt;"",C669,"")</f>
        <v/>
      </c>
    </row>
    <row r="669" spans="2:16" x14ac:dyDescent="0.2">
      <c r="B669" t="s">
        <v>25</v>
      </c>
      <c r="C669" t="str" cm="1">
        <f t="array" ref="C6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69" t="str">
        <f>IF(ISNUMBER(SEARCH("start_date_local",Table2[[#This Row],[JSON]])),MID(Table2[[#This Row],[JSON]],SEARCH("start_date_local",Table2[[#This Row],[JSON]])+LEN("start_date_local")+4,10), "")</f>
        <v/>
      </c>
      <c r="E6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69" s="5" t="str">
        <f>IF(Table2[[#This Row],[moving_time]]&lt;&gt;"",FLOOR((Table2[[#This Row],[moving_time]]-(60*60*Table2[[#This Row],[Appoggio_ore]]))-(60*Table2[[#This Row],[Appoggio_ minuti]]),1),"")</f>
        <v/>
      </c>
      <c r="I669" s="5" t="str">
        <f>IF(Table2[[#This Row],[moving_time]]&lt;&gt;"",FLOOR((Table2[[#This Row],[moving_time]]-(60*60*Table2[[#This Row],[Appoggio_ore]]))/60,1),"")</f>
        <v/>
      </c>
      <c r="J669" s="5" t="str">
        <f>IF(Table2[[#This Row],[moving_time]]&lt;&gt;"",FLOOR(Table2[[#This Row],[moving_time]]/(60*60),1),"")</f>
        <v/>
      </c>
      <c r="K6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69" t="str">
        <f>IF(AND(Table2[[#This Row],[Appoggio]]&lt;&gt;"",C679&lt;&gt;""),_xlfn.CONCAT("date",C679,"moving_time",C670,"distance",Table2[[#This Row],[Appoggio]],"elevation",C672,"type",C673),"")</f>
        <v/>
      </c>
      <c r="M669" t="str">
        <f>IF(Table2[[#This Row],[date_to_pivot]]&lt;&gt;"",C673,"")</f>
        <v/>
      </c>
      <c r="N669" t="str">
        <f>IF(Table2[[#This Row],[date_to_pivot]]&lt;&gt;"",Table2[[#This Row],[Appoggio]],"")</f>
        <v/>
      </c>
      <c r="O669" t="str">
        <f>IF(Table2[[#This Row],[date_to_pivot]]&lt;&gt;"",C672,"")</f>
        <v/>
      </c>
      <c r="P669" t="str">
        <f>IF(Table2[[#This Row],[date_to_pivot]]&lt;&gt;"",C670,"")</f>
        <v/>
      </c>
    </row>
    <row r="670" spans="2:16" x14ac:dyDescent="0.2">
      <c r="B670" t="s">
        <v>26</v>
      </c>
      <c r="C670" t="str" cm="1">
        <f t="array" ref="C6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70" t="str">
        <f>IF(ISNUMBER(SEARCH("start_date_local",Table2[[#This Row],[JSON]])),MID(Table2[[#This Row],[JSON]],SEARCH("start_date_local",Table2[[#This Row],[JSON]])+LEN("start_date_local")+4,10), "")</f>
        <v/>
      </c>
      <c r="E6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0" s="5" t="str">
        <f>IF(Table2[[#This Row],[moving_time]]&lt;&gt;"",FLOOR((Table2[[#This Row],[moving_time]]-(60*60*Table2[[#This Row],[Appoggio_ore]]))-(60*Table2[[#This Row],[Appoggio_ minuti]]),1),"")</f>
        <v/>
      </c>
      <c r="I670" s="5" t="str">
        <f>IF(Table2[[#This Row],[moving_time]]&lt;&gt;"",FLOOR((Table2[[#This Row],[moving_time]]-(60*60*Table2[[#This Row],[Appoggio_ore]]))/60,1),"")</f>
        <v/>
      </c>
      <c r="J670" s="5" t="str">
        <f>IF(Table2[[#This Row],[moving_time]]&lt;&gt;"",FLOOR(Table2[[#This Row],[moving_time]]/(60*60),1),"")</f>
        <v/>
      </c>
      <c r="K6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0" t="str">
        <f>IF(AND(Table2[[#This Row],[Appoggio]]&lt;&gt;"",C680&lt;&gt;""),_xlfn.CONCAT("date",C680,"moving_time",C671,"distance",Table2[[#This Row],[Appoggio]],"elevation",C673,"type",C674),"")</f>
        <v/>
      </c>
      <c r="M670" t="str">
        <f>IF(Table2[[#This Row],[date_to_pivot]]&lt;&gt;"",C674,"")</f>
        <v/>
      </c>
      <c r="N670" t="str">
        <f>IF(Table2[[#This Row],[date_to_pivot]]&lt;&gt;"",Table2[[#This Row],[Appoggio]],"")</f>
        <v/>
      </c>
      <c r="O670" t="str">
        <f>IF(Table2[[#This Row],[date_to_pivot]]&lt;&gt;"",C673,"")</f>
        <v/>
      </c>
      <c r="P670" t="str">
        <f>IF(Table2[[#This Row],[date_to_pivot]]&lt;&gt;"",C671,"")</f>
        <v/>
      </c>
    </row>
    <row r="671" spans="2:16" x14ac:dyDescent="0.2">
      <c r="B671" t="s">
        <v>308</v>
      </c>
      <c r="C671" t="str" cm="1">
        <f t="array" ref="C6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71" t="str">
        <f>IF(ISNUMBER(SEARCH("start_date_local",Table2[[#This Row],[JSON]])),MID(Table2[[#This Row],[JSON]],SEARCH("start_date_local",Table2[[#This Row],[JSON]])+LEN("start_date_local")+4,10), "")</f>
        <v/>
      </c>
      <c r="E6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1" s="5" t="str">
        <f>IF(Table2[[#This Row],[moving_time]]&lt;&gt;"",FLOOR((Table2[[#This Row],[moving_time]]-(60*60*Table2[[#This Row],[Appoggio_ore]]))-(60*Table2[[#This Row],[Appoggio_ minuti]]),1),"")</f>
        <v/>
      </c>
      <c r="I671" s="5" t="str">
        <f>IF(Table2[[#This Row],[moving_time]]&lt;&gt;"",FLOOR((Table2[[#This Row],[moving_time]]-(60*60*Table2[[#This Row],[Appoggio_ore]]))/60,1),"")</f>
        <v/>
      </c>
      <c r="J671" s="5" t="str">
        <f>IF(Table2[[#This Row],[moving_time]]&lt;&gt;"",FLOOR(Table2[[#This Row],[moving_time]]/(60*60),1),"")</f>
        <v/>
      </c>
      <c r="K6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1" t="str">
        <f>IF(AND(Table2[[#This Row],[Appoggio]]&lt;&gt;"",C681&lt;&gt;""),_xlfn.CONCAT("date",C681,"moving_time",C672,"distance",Table2[[#This Row],[Appoggio]],"elevation",C674,"type",C675),"")</f>
        <v/>
      </c>
      <c r="M671" t="str">
        <f>IF(Table2[[#This Row],[date_to_pivot]]&lt;&gt;"",C675,"")</f>
        <v/>
      </c>
      <c r="N671" t="str">
        <f>IF(Table2[[#This Row],[date_to_pivot]]&lt;&gt;"",Table2[[#This Row],[Appoggio]],"")</f>
        <v/>
      </c>
      <c r="O671" t="str">
        <f>IF(Table2[[#This Row],[date_to_pivot]]&lt;&gt;"",C674,"")</f>
        <v/>
      </c>
      <c r="P671" t="str">
        <f>IF(Table2[[#This Row],[date_to_pivot]]&lt;&gt;"",C672,"")</f>
        <v/>
      </c>
    </row>
    <row r="672" spans="2:16" x14ac:dyDescent="0.2">
      <c r="B672" t="s">
        <v>202</v>
      </c>
      <c r="C672" t="str" cm="1">
        <f t="array" ref="C6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72" t="str">
        <f>IF(ISNUMBER(SEARCH("start_date_local",Table2[[#This Row],[JSON]])),MID(Table2[[#This Row],[JSON]],SEARCH("start_date_local",Table2[[#This Row],[JSON]])+LEN("start_date_local")+4,10), "")</f>
        <v/>
      </c>
      <c r="E6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2" s="5" t="str">
        <f>IF(Table2[[#This Row],[moving_time]]&lt;&gt;"",FLOOR((Table2[[#This Row],[moving_time]]-(60*60*Table2[[#This Row],[Appoggio_ore]]))-(60*Table2[[#This Row],[Appoggio_ minuti]]),1),"")</f>
        <v/>
      </c>
      <c r="I672" s="5" t="str">
        <f>IF(Table2[[#This Row],[moving_time]]&lt;&gt;"",FLOOR((Table2[[#This Row],[moving_time]]-(60*60*Table2[[#This Row],[Appoggio_ore]]))/60,1),"")</f>
        <v/>
      </c>
      <c r="J672" s="5" t="str">
        <f>IF(Table2[[#This Row],[moving_time]]&lt;&gt;"",FLOOR(Table2[[#This Row],[moving_time]]/(60*60),1),"")</f>
        <v/>
      </c>
      <c r="K6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2" t="str">
        <f>IF(AND(Table2[[#This Row],[Appoggio]]&lt;&gt;"",C682&lt;&gt;""),_xlfn.CONCAT("date",C682,"moving_time",C673,"distance",Table2[[#This Row],[Appoggio]],"elevation",C675,"type",C676),"")</f>
        <v/>
      </c>
      <c r="M672" t="str">
        <f>IF(Table2[[#This Row],[date_to_pivot]]&lt;&gt;"",C676,"")</f>
        <v/>
      </c>
      <c r="N672" t="str">
        <f>IF(Table2[[#This Row],[date_to_pivot]]&lt;&gt;"",Table2[[#This Row],[Appoggio]],"")</f>
        <v/>
      </c>
      <c r="O672" t="str">
        <f>IF(Table2[[#This Row],[date_to_pivot]]&lt;&gt;"",C675,"")</f>
        <v/>
      </c>
      <c r="P672" t="str">
        <f>IF(Table2[[#This Row],[date_to_pivot]]&lt;&gt;"",C673,"")</f>
        <v/>
      </c>
    </row>
    <row r="673" spans="2:16" x14ac:dyDescent="0.2">
      <c r="B673" t="s">
        <v>259</v>
      </c>
      <c r="C673" t="str" cm="1">
        <f t="array" ref="C6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73" t="str">
        <f>IF(ISNUMBER(SEARCH("start_date_local",Table2[[#This Row],[JSON]])),MID(Table2[[#This Row],[JSON]],SEARCH("start_date_local",Table2[[#This Row],[JSON]])+LEN("start_date_local")+4,10), "")</f>
        <v/>
      </c>
      <c r="E6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3" s="5" t="str">
        <f>IF(Table2[[#This Row],[moving_time]]&lt;&gt;"",FLOOR((Table2[[#This Row],[moving_time]]-(60*60*Table2[[#This Row],[Appoggio_ore]]))-(60*Table2[[#This Row],[Appoggio_ minuti]]),1),"")</f>
        <v/>
      </c>
      <c r="I673" s="5" t="str">
        <f>IF(Table2[[#This Row],[moving_time]]&lt;&gt;"",FLOOR((Table2[[#This Row],[moving_time]]-(60*60*Table2[[#This Row],[Appoggio_ore]]))/60,1),"")</f>
        <v/>
      </c>
      <c r="J673" s="5" t="str">
        <f>IF(Table2[[#This Row],[moving_time]]&lt;&gt;"",FLOOR(Table2[[#This Row],[moving_time]]/(60*60),1),"")</f>
        <v/>
      </c>
      <c r="K6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3" t="str">
        <f>IF(AND(Table2[[#This Row],[Appoggio]]&lt;&gt;"",C683&lt;&gt;""),_xlfn.CONCAT("date",C683,"moving_time",C674,"distance",Table2[[#This Row],[Appoggio]],"elevation",C676,"type",C677),"")</f>
        <v/>
      </c>
      <c r="M673" t="str">
        <f>IF(Table2[[#This Row],[date_to_pivot]]&lt;&gt;"",C677,"")</f>
        <v/>
      </c>
      <c r="N673" t="str">
        <f>IF(Table2[[#This Row],[date_to_pivot]]&lt;&gt;"",Table2[[#This Row],[Appoggio]],"")</f>
        <v/>
      </c>
      <c r="O673" t="str">
        <f>IF(Table2[[#This Row],[date_to_pivot]]&lt;&gt;"",C676,"")</f>
        <v/>
      </c>
      <c r="P673" t="str">
        <f>IF(Table2[[#This Row],[date_to_pivot]]&lt;&gt;"",C674,"")</f>
        <v/>
      </c>
    </row>
    <row r="674" spans="2:16" x14ac:dyDescent="0.2">
      <c r="B674" t="s">
        <v>309</v>
      </c>
      <c r="C674" t="str" cm="1">
        <f t="array" ref="C6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74" t="str">
        <f>IF(ISNUMBER(SEARCH("start_date_local",Table2[[#This Row],[JSON]])),MID(Table2[[#This Row],[JSON]],SEARCH("start_date_local",Table2[[#This Row],[JSON]])+LEN("start_date_local")+4,10), "")</f>
        <v/>
      </c>
      <c r="E6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4" s="5" t="str">
        <f>IF(Table2[[#This Row],[moving_time]]&lt;&gt;"",FLOOR((Table2[[#This Row],[moving_time]]-(60*60*Table2[[#This Row],[Appoggio_ore]]))-(60*Table2[[#This Row],[Appoggio_ minuti]]),1),"")</f>
        <v/>
      </c>
      <c r="I674" s="5" t="str">
        <f>IF(Table2[[#This Row],[moving_time]]&lt;&gt;"",FLOOR((Table2[[#This Row],[moving_time]]-(60*60*Table2[[#This Row],[Appoggio_ore]]))/60,1),"")</f>
        <v/>
      </c>
      <c r="J674" s="5" t="str">
        <f>IF(Table2[[#This Row],[moving_time]]&lt;&gt;"",FLOOR(Table2[[#This Row],[moving_time]]/(60*60),1),"")</f>
        <v/>
      </c>
      <c r="K6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4" t="str">
        <f>IF(AND(Table2[[#This Row],[Appoggio]]&lt;&gt;"",C684&lt;&gt;""),_xlfn.CONCAT("date",C684,"moving_time",C675,"distance",Table2[[#This Row],[Appoggio]],"elevation",C677,"type",C678),"")</f>
        <v/>
      </c>
      <c r="M674" t="str">
        <f>IF(Table2[[#This Row],[date_to_pivot]]&lt;&gt;"",C678,"")</f>
        <v/>
      </c>
      <c r="N674" t="str">
        <f>IF(Table2[[#This Row],[date_to_pivot]]&lt;&gt;"",Table2[[#This Row],[Appoggio]],"")</f>
        <v/>
      </c>
      <c r="O674" t="str">
        <f>IF(Table2[[#This Row],[date_to_pivot]]&lt;&gt;"",C677,"")</f>
        <v/>
      </c>
      <c r="P674" t="str">
        <f>IF(Table2[[#This Row],[date_to_pivot]]&lt;&gt;"",C675,"")</f>
        <v/>
      </c>
    </row>
    <row r="675" spans="2:16" x14ac:dyDescent="0.2">
      <c r="B675" t="s">
        <v>84</v>
      </c>
      <c r="C675" t="str" cm="1">
        <f t="array" ref="C6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75" t="str">
        <f>IF(ISNUMBER(SEARCH("start_date_local",Table2[[#This Row],[JSON]])),MID(Table2[[#This Row],[JSON]],SEARCH("start_date_local",Table2[[#This Row],[JSON]])+LEN("start_date_local")+4,10), "")</f>
        <v/>
      </c>
      <c r="E6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5" s="5" t="str">
        <f>IF(Table2[[#This Row],[moving_time]]&lt;&gt;"",FLOOR((Table2[[#This Row],[moving_time]]-(60*60*Table2[[#This Row],[Appoggio_ore]]))-(60*Table2[[#This Row],[Appoggio_ minuti]]),1),"")</f>
        <v/>
      </c>
      <c r="I675" s="5" t="str">
        <f>IF(Table2[[#This Row],[moving_time]]&lt;&gt;"",FLOOR((Table2[[#This Row],[moving_time]]-(60*60*Table2[[#This Row],[Appoggio_ore]]))/60,1),"")</f>
        <v/>
      </c>
      <c r="J675" s="5" t="str">
        <f>IF(Table2[[#This Row],[moving_time]]&lt;&gt;"",FLOOR(Table2[[#This Row],[moving_time]]/(60*60),1),"")</f>
        <v/>
      </c>
      <c r="K6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5" t="str">
        <f>IF(AND(Table2[[#This Row],[Appoggio]]&lt;&gt;"",C685&lt;&gt;""),_xlfn.CONCAT("date",C685,"moving_time",C676,"distance",Table2[[#This Row],[Appoggio]],"elevation",C678,"type",C679),"")</f>
        <v/>
      </c>
      <c r="M675" t="str">
        <f>IF(Table2[[#This Row],[date_to_pivot]]&lt;&gt;"",C679,"")</f>
        <v/>
      </c>
      <c r="N675" t="str">
        <f>IF(Table2[[#This Row],[date_to_pivot]]&lt;&gt;"",Table2[[#This Row],[Appoggio]],"")</f>
        <v/>
      </c>
      <c r="O675" t="str">
        <f>IF(Table2[[#This Row],[date_to_pivot]]&lt;&gt;"",C678,"")</f>
        <v/>
      </c>
      <c r="P675" t="str">
        <f>IF(Table2[[#This Row],[date_to_pivot]]&lt;&gt;"",C676,"")</f>
        <v/>
      </c>
    </row>
    <row r="676" spans="2:16" x14ac:dyDescent="0.2">
      <c r="B676" t="s">
        <v>32</v>
      </c>
      <c r="C676" t="str" cm="1">
        <f t="array" ref="C6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76" t="str">
        <f>IF(ISNUMBER(SEARCH("start_date_local",Table2[[#This Row],[JSON]])),MID(Table2[[#This Row],[JSON]],SEARCH("start_date_local",Table2[[#This Row],[JSON]])+LEN("start_date_local")+4,10), "")</f>
        <v/>
      </c>
      <c r="E6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6" s="5" t="str">
        <f>IF(Table2[[#This Row],[moving_time]]&lt;&gt;"",FLOOR((Table2[[#This Row],[moving_time]]-(60*60*Table2[[#This Row],[Appoggio_ore]]))-(60*Table2[[#This Row],[Appoggio_ minuti]]),1),"")</f>
        <v/>
      </c>
      <c r="I676" s="5" t="str">
        <f>IF(Table2[[#This Row],[moving_time]]&lt;&gt;"",FLOOR((Table2[[#This Row],[moving_time]]-(60*60*Table2[[#This Row],[Appoggio_ore]]))/60,1),"")</f>
        <v/>
      </c>
      <c r="J676" s="5" t="str">
        <f>IF(Table2[[#This Row],[moving_time]]&lt;&gt;"",FLOOR(Table2[[#This Row],[moving_time]]/(60*60),1),"")</f>
        <v/>
      </c>
      <c r="K6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6" t="str">
        <f>IF(AND(Table2[[#This Row],[Appoggio]]&lt;&gt;"",C686&lt;&gt;""),_xlfn.CONCAT("date",C686,"moving_time",C677,"distance",Table2[[#This Row],[Appoggio]],"elevation",C679,"type",C680),"")</f>
        <v/>
      </c>
      <c r="M676" t="str">
        <f>IF(Table2[[#This Row],[date_to_pivot]]&lt;&gt;"",C680,"")</f>
        <v/>
      </c>
      <c r="N676" t="str">
        <f>IF(Table2[[#This Row],[date_to_pivot]]&lt;&gt;"",Table2[[#This Row],[Appoggio]],"")</f>
        <v/>
      </c>
      <c r="O676" t="str">
        <f>IF(Table2[[#This Row],[date_to_pivot]]&lt;&gt;"",C679,"")</f>
        <v/>
      </c>
      <c r="P676" t="str">
        <f>IF(Table2[[#This Row],[date_to_pivot]]&lt;&gt;"",C677,"")</f>
        <v/>
      </c>
    </row>
    <row r="677" spans="2:16" x14ac:dyDescent="0.2">
      <c r="B677" t="s">
        <v>33</v>
      </c>
      <c r="C677" t="str" cm="1">
        <f t="array" ref="C6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77" t="str">
        <f>IF(ISNUMBER(SEARCH("start_date_local",Table2[[#This Row],[JSON]])),MID(Table2[[#This Row],[JSON]],SEARCH("start_date_local",Table2[[#This Row],[JSON]])+LEN("start_date_local")+4,10), "")</f>
        <v/>
      </c>
      <c r="E6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7" s="5" t="str">
        <f>IF(Table2[[#This Row],[moving_time]]&lt;&gt;"",FLOOR((Table2[[#This Row],[moving_time]]-(60*60*Table2[[#This Row],[Appoggio_ore]]))-(60*Table2[[#This Row],[Appoggio_ minuti]]),1),"")</f>
        <v/>
      </c>
      <c r="I677" s="5" t="str">
        <f>IF(Table2[[#This Row],[moving_time]]&lt;&gt;"",FLOOR((Table2[[#This Row],[moving_time]]-(60*60*Table2[[#This Row],[Appoggio_ore]]))/60,1),"")</f>
        <v/>
      </c>
      <c r="J677" s="5" t="str">
        <f>IF(Table2[[#This Row],[moving_time]]&lt;&gt;"",FLOOR(Table2[[#This Row],[moving_time]]/(60*60),1),"")</f>
        <v/>
      </c>
      <c r="K6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7" t="str">
        <f>IF(AND(Table2[[#This Row],[Appoggio]]&lt;&gt;"",C687&lt;&gt;""),_xlfn.CONCAT("date",C687,"moving_time",C678,"distance",Table2[[#This Row],[Appoggio]],"elevation",C680,"type",C681),"")</f>
        <v/>
      </c>
      <c r="M677" t="str">
        <f>IF(Table2[[#This Row],[date_to_pivot]]&lt;&gt;"",C681,"")</f>
        <v/>
      </c>
      <c r="N677" t="str">
        <f>IF(Table2[[#This Row],[date_to_pivot]]&lt;&gt;"",Table2[[#This Row],[Appoggio]],"")</f>
        <v/>
      </c>
      <c r="O677" t="str">
        <f>IF(Table2[[#This Row],[date_to_pivot]]&lt;&gt;"",C680,"")</f>
        <v/>
      </c>
      <c r="P677" t="str">
        <f>IF(Table2[[#This Row],[date_to_pivot]]&lt;&gt;"",C678,"")</f>
        <v/>
      </c>
    </row>
    <row r="678" spans="2:16" x14ac:dyDescent="0.2">
      <c r="B678" t="s">
        <v>34</v>
      </c>
      <c r="C678" t="str" cm="1">
        <f t="array" ref="C6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78" t="str">
        <f>IF(ISNUMBER(SEARCH("start_date_local",Table2[[#This Row],[JSON]])),MID(Table2[[#This Row],[JSON]],SEARCH("start_date_local",Table2[[#This Row],[JSON]])+LEN("start_date_local")+4,10), "")</f>
        <v/>
      </c>
      <c r="E6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8" s="5" t="str">
        <f>IF(Table2[[#This Row],[moving_time]]&lt;&gt;"",FLOOR((Table2[[#This Row],[moving_time]]-(60*60*Table2[[#This Row],[Appoggio_ore]]))-(60*Table2[[#This Row],[Appoggio_ minuti]]),1),"")</f>
        <v/>
      </c>
      <c r="I678" s="5" t="str">
        <f>IF(Table2[[#This Row],[moving_time]]&lt;&gt;"",FLOOR((Table2[[#This Row],[moving_time]]-(60*60*Table2[[#This Row],[Appoggio_ore]]))/60,1),"")</f>
        <v/>
      </c>
      <c r="J678" s="5" t="str">
        <f>IF(Table2[[#This Row],[moving_time]]&lt;&gt;"",FLOOR(Table2[[#This Row],[moving_time]]/(60*60),1),"")</f>
        <v/>
      </c>
      <c r="K6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8" t="str">
        <f>IF(AND(Table2[[#This Row],[Appoggio]]&lt;&gt;"",C688&lt;&gt;""),_xlfn.CONCAT("date",C688,"moving_time",C679,"distance",Table2[[#This Row],[Appoggio]],"elevation",C681,"type",C682),"")</f>
        <v/>
      </c>
      <c r="M678" t="str">
        <f>IF(Table2[[#This Row],[date_to_pivot]]&lt;&gt;"",C682,"")</f>
        <v/>
      </c>
      <c r="N678" t="str">
        <f>IF(Table2[[#This Row],[date_to_pivot]]&lt;&gt;"",Table2[[#This Row],[Appoggio]],"")</f>
        <v/>
      </c>
      <c r="O678" t="str">
        <f>IF(Table2[[#This Row],[date_to_pivot]]&lt;&gt;"",C681,"")</f>
        <v/>
      </c>
      <c r="P678" t="str">
        <f>IF(Table2[[#This Row],[date_to_pivot]]&lt;&gt;"",C679,"")</f>
        <v/>
      </c>
    </row>
    <row r="679" spans="2:16" x14ac:dyDescent="0.2">
      <c r="B679" t="s">
        <v>310</v>
      </c>
      <c r="C679" t="str" cm="1">
        <f t="array" ref="C6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79" t="str">
        <f>IF(ISNUMBER(SEARCH("start_date_local",Table2[[#This Row],[JSON]])),MID(Table2[[#This Row],[JSON]],SEARCH("start_date_local",Table2[[#This Row],[JSON]])+LEN("start_date_local")+4,10), "")</f>
        <v/>
      </c>
      <c r="E6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79" s="5" t="str">
        <f>IF(Table2[[#This Row],[moving_time]]&lt;&gt;"",FLOOR((Table2[[#This Row],[moving_time]]-(60*60*Table2[[#This Row],[Appoggio_ore]]))-(60*Table2[[#This Row],[Appoggio_ minuti]]),1),"")</f>
        <v/>
      </c>
      <c r="I679" s="5" t="str">
        <f>IF(Table2[[#This Row],[moving_time]]&lt;&gt;"",FLOOR((Table2[[#This Row],[moving_time]]-(60*60*Table2[[#This Row],[Appoggio_ore]]))/60,1),"")</f>
        <v/>
      </c>
      <c r="J679" s="5" t="str">
        <f>IF(Table2[[#This Row],[moving_time]]&lt;&gt;"",FLOOR(Table2[[#This Row],[moving_time]]/(60*60),1),"")</f>
        <v/>
      </c>
      <c r="K6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79" t="str">
        <f>IF(AND(Table2[[#This Row],[Appoggio]]&lt;&gt;"",C689&lt;&gt;""),_xlfn.CONCAT("date",C689,"moving_time",C680,"distance",Table2[[#This Row],[Appoggio]],"elevation",C682,"type",C683),"")</f>
        <v/>
      </c>
      <c r="M679" t="str">
        <f>IF(Table2[[#This Row],[date_to_pivot]]&lt;&gt;"",C683,"")</f>
        <v/>
      </c>
      <c r="N679" t="str">
        <f>IF(Table2[[#This Row],[date_to_pivot]]&lt;&gt;"",Table2[[#This Row],[Appoggio]],"")</f>
        <v/>
      </c>
      <c r="O679" t="str">
        <f>IF(Table2[[#This Row],[date_to_pivot]]&lt;&gt;"",C682,"")</f>
        <v/>
      </c>
      <c r="P679" t="str">
        <f>IF(Table2[[#This Row],[date_to_pivot]]&lt;&gt;"",C680,"")</f>
        <v/>
      </c>
    </row>
    <row r="680" spans="2:16" x14ac:dyDescent="0.2">
      <c r="B680" t="s">
        <v>311</v>
      </c>
      <c r="C680" t="str" cm="1">
        <f t="array" ref="C6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80" t="str">
        <f>IF(ISNUMBER(SEARCH("start_date_local",Table2[[#This Row],[JSON]])),MID(Table2[[#This Row],[JSON]],SEARCH("start_date_local",Table2[[#This Row],[JSON]])+LEN("start_date_local")+4,10), "")</f>
        <v/>
      </c>
      <c r="E6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0" s="5" t="str">
        <f>IF(Table2[[#This Row],[moving_time]]&lt;&gt;"",FLOOR((Table2[[#This Row],[moving_time]]-(60*60*Table2[[#This Row],[Appoggio_ore]]))-(60*Table2[[#This Row],[Appoggio_ minuti]]),1),"")</f>
        <v/>
      </c>
      <c r="I680" s="5" t="str">
        <f>IF(Table2[[#This Row],[moving_time]]&lt;&gt;"",FLOOR((Table2[[#This Row],[moving_time]]-(60*60*Table2[[#This Row],[Appoggio_ore]]))/60,1),"")</f>
        <v/>
      </c>
      <c r="J680" s="5" t="str">
        <f>IF(Table2[[#This Row],[moving_time]]&lt;&gt;"",FLOOR(Table2[[#This Row],[moving_time]]/(60*60),1),"")</f>
        <v/>
      </c>
      <c r="K6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0" t="str">
        <f>IF(AND(Table2[[#This Row],[Appoggio]]&lt;&gt;"",C690&lt;&gt;""),_xlfn.CONCAT("date",C690,"moving_time",C681,"distance",Table2[[#This Row],[Appoggio]],"elevation",C683,"type",C684),"")</f>
        <v/>
      </c>
      <c r="M680" t="str">
        <f>IF(Table2[[#This Row],[date_to_pivot]]&lt;&gt;"",C684,"")</f>
        <v/>
      </c>
      <c r="N680" t="str">
        <f>IF(Table2[[#This Row],[date_to_pivot]]&lt;&gt;"",Table2[[#This Row],[Appoggio]],"")</f>
        <v/>
      </c>
      <c r="O680" t="str">
        <f>IF(Table2[[#This Row],[date_to_pivot]]&lt;&gt;"",C683,"")</f>
        <v/>
      </c>
      <c r="P680" t="str">
        <f>IF(Table2[[#This Row],[date_to_pivot]]&lt;&gt;"",C681,"")</f>
        <v/>
      </c>
    </row>
    <row r="681" spans="2:16" x14ac:dyDescent="0.2">
      <c r="B681" t="s">
        <v>37</v>
      </c>
      <c r="C681" t="str" cm="1">
        <f t="array" ref="C6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81" t="str">
        <f>IF(ISNUMBER(SEARCH("start_date_local",Table2[[#This Row],[JSON]])),MID(Table2[[#This Row],[JSON]],SEARCH("start_date_local",Table2[[#This Row],[JSON]])+LEN("start_date_local")+4,10), "")</f>
        <v/>
      </c>
      <c r="E6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1" s="5" t="str">
        <f>IF(Table2[[#This Row],[moving_time]]&lt;&gt;"",FLOOR((Table2[[#This Row],[moving_time]]-(60*60*Table2[[#This Row],[Appoggio_ore]]))-(60*Table2[[#This Row],[Appoggio_ minuti]]),1),"")</f>
        <v/>
      </c>
      <c r="I681" s="5" t="str">
        <f>IF(Table2[[#This Row],[moving_time]]&lt;&gt;"",FLOOR((Table2[[#This Row],[moving_time]]-(60*60*Table2[[#This Row],[Appoggio_ore]]))/60,1),"")</f>
        <v/>
      </c>
      <c r="J681" s="5" t="str">
        <f>IF(Table2[[#This Row],[moving_time]]&lt;&gt;"",FLOOR(Table2[[#This Row],[moving_time]]/(60*60),1),"")</f>
        <v/>
      </c>
      <c r="K6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1" t="str">
        <f>IF(AND(Table2[[#This Row],[Appoggio]]&lt;&gt;"",C691&lt;&gt;""),_xlfn.CONCAT("date",C691,"moving_time",C682,"distance",Table2[[#This Row],[Appoggio]],"elevation",C684,"type",C685),"")</f>
        <v/>
      </c>
      <c r="M681" t="str">
        <f>IF(Table2[[#This Row],[date_to_pivot]]&lt;&gt;"",C685,"")</f>
        <v/>
      </c>
      <c r="N681" t="str">
        <f>IF(Table2[[#This Row],[date_to_pivot]]&lt;&gt;"",Table2[[#This Row],[Appoggio]],"")</f>
        <v/>
      </c>
      <c r="O681" t="str">
        <f>IF(Table2[[#This Row],[date_to_pivot]]&lt;&gt;"",C684,"")</f>
        <v/>
      </c>
      <c r="P681" t="str">
        <f>IF(Table2[[#This Row],[date_to_pivot]]&lt;&gt;"",C682,"")</f>
        <v/>
      </c>
    </row>
    <row r="682" spans="2:16" x14ac:dyDescent="0.2">
      <c r="B682" t="s">
        <v>6</v>
      </c>
      <c r="C682" t="str" cm="1">
        <f t="array" ref="C6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82" t="str">
        <f>IF(ISNUMBER(SEARCH("start_date_local",Table2[[#This Row],[JSON]])),MID(Table2[[#This Row],[JSON]],SEARCH("start_date_local",Table2[[#This Row],[JSON]])+LEN("start_date_local")+4,10), "")</f>
        <v/>
      </c>
      <c r="E6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2" s="5" t="str">
        <f>IF(Table2[[#This Row],[moving_time]]&lt;&gt;"",FLOOR((Table2[[#This Row],[moving_time]]-(60*60*Table2[[#This Row],[Appoggio_ore]]))-(60*Table2[[#This Row],[Appoggio_ minuti]]),1),"")</f>
        <v/>
      </c>
      <c r="I682" s="5" t="str">
        <f>IF(Table2[[#This Row],[moving_time]]&lt;&gt;"",FLOOR((Table2[[#This Row],[moving_time]]-(60*60*Table2[[#This Row],[Appoggio_ore]]))/60,1),"")</f>
        <v/>
      </c>
      <c r="J682" s="5" t="str">
        <f>IF(Table2[[#This Row],[moving_time]]&lt;&gt;"",FLOOR(Table2[[#This Row],[moving_time]]/(60*60),1),"")</f>
        <v/>
      </c>
      <c r="K6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2" t="str">
        <f>IF(AND(Table2[[#This Row],[Appoggio]]&lt;&gt;"",C692&lt;&gt;""),_xlfn.CONCAT("date",C692,"moving_time",C683,"distance",Table2[[#This Row],[Appoggio]],"elevation",C685,"type",C686),"")</f>
        <v/>
      </c>
      <c r="M682" t="str">
        <f>IF(Table2[[#This Row],[date_to_pivot]]&lt;&gt;"",C686,"")</f>
        <v/>
      </c>
      <c r="N682" t="str">
        <f>IF(Table2[[#This Row],[date_to_pivot]]&lt;&gt;"",Table2[[#This Row],[Appoggio]],"")</f>
        <v/>
      </c>
      <c r="O682" t="str">
        <f>IF(Table2[[#This Row],[date_to_pivot]]&lt;&gt;"",C685,"")</f>
        <v/>
      </c>
      <c r="P682" t="str">
        <f>IF(Table2[[#This Row],[date_to_pivot]]&lt;&gt;"",C683,"")</f>
        <v/>
      </c>
    </row>
    <row r="683" spans="2:16" x14ac:dyDescent="0.2">
      <c r="B683" t="s">
        <v>38</v>
      </c>
      <c r="C683" t="str" cm="1">
        <f t="array" ref="C6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83" t="str">
        <f>IF(ISNUMBER(SEARCH("start_date_local",Table2[[#This Row],[JSON]])),MID(Table2[[#This Row],[JSON]],SEARCH("start_date_local",Table2[[#This Row],[JSON]])+LEN("start_date_local")+4,10), "")</f>
        <v/>
      </c>
      <c r="E6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3" s="5" t="str">
        <f>IF(Table2[[#This Row],[moving_time]]&lt;&gt;"",FLOOR((Table2[[#This Row],[moving_time]]-(60*60*Table2[[#This Row],[Appoggio_ore]]))-(60*Table2[[#This Row],[Appoggio_ minuti]]),1),"")</f>
        <v/>
      </c>
      <c r="I683" s="5" t="str">
        <f>IF(Table2[[#This Row],[moving_time]]&lt;&gt;"",FLOOR((Table2[[#This Row],[moving_time]]-(60*60*Table2[[#This Row],[Appoggio_ore]]))/60,1),"")</f>
        <v/>
      </c>
      <c r="J683" s="5" t="str">
        <f>IF(Table2[[#This Row],[moving_time]]&lt;&gt;"",FLOOR(Table2[[#This Row],[moving_time]]/(60*60),1),"")</f>
        <v/>
      </c>
      <c r="K6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3" t="str">
        <f>IF(AND(Table2[[#This Row],[Appoggio]]&lt;&gt;"",C693&lt;&gt;""),_xlfn.CONCAT("date",C693,"moving_time",C684,"distance",Table2[[#This Row],[Appoggio]],"elevation",C686,"type",C687),"")</f>
        <v/>
      </c>
      <c r="M683" t="str">
        <f>IF(Table2[[#This Row],[date_to_pivot]]&lt;&gt;"",C687,"")</f>
        <v/>
      </c>
      <c r="N683" t="str">
        <f>IF(Table2[[#This Row],[date_to_pivot]]&lt;&gt;"",Table2[[#This Row],[Appoggio]],"")</f>
        <v/>
      </c>
      <c r="O683" t="str">
        <f>IF(Table2[[#This Row],[date_to_pivot]]&lt;&gt;"",C686,"")</f>
        <v/>
      </c>
      <c r="P683" t="str">
        <f>IF(Table2[[#This Row],[date_to_pivot]]&lt;&gt;"",C684,"")</f>
        <v/>
      </c>
    </row>
    <row r="684" spans="2:16" x14ac:dyDescent="0.2">
      <c r="B684" t="s">
        <v>39</v>
      </c>
      <c r="C684" t="str" cm="1">
        <f t="array" ref="C6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84" t="str">
        <f>IF(ISNUMBER(SEARCH("start_date_local",Table2[[#This Row],[JSON]])),MID(Table2[[#This Row],[JSON]],SEARCH("start_date_local",Table2[[#This Row],[JSON]])+LEN("start_date_local")+4,10), "")</f>
        <v/>
      </c>
      <c r="E6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4" s="5" t="str">
        <f>IF(Table2[[#This Row],[moving_time]]&lt;&gt;"",FLOOR((Table2[[#This Row],[moving_time]]-(60*60*Table2[[#This Row],[Appoggio_ore]]))-(60*Table2[[#This Row],[Appoggio_ minuti]]),1),"")</f>
        <v/>
      </c>
      <c r="I684" s="5" t="str">
        <f>IF(Table2[[#This Row],[moving_time]]&lt;&gt;"",FLOOR((Table2[[#This Row],[moving_time]]-(60*60*Table2[[#This Row],[Appoggio_ore]]))/60,1),"")</f>
        <v/>
      </c>
      <c r="J684" s="5" t="str">
        <f>IF(Table2[[#This Row],[moving_time]]&lt;&gt;"",FLOOR(Table2[[#This Row],[moving_time]]/(60*60),1),"")</f>
        <v/>
      </c>
      <c r="K6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4" t="str">
        <f>IF(AND(Table2[[#This Row],[Appoggio]]&lt;&gt;"",C694&lt;&gt;""),_xlfn.CONCAT("date",C694,"moving_time",C685,"distance",Table2[[#This Row],[Appoggio]],"elevation",C687,"type",C688),"")</f>
        <v/>
      </c>
      <c r="M684" t="str">
        <f>IF(Table2[[#This Row],[date_to_pivot]]&lt;&gt;"",C688,"")</f>
        <v/>
      </c>
      <c r="N684" t="str">
        <f>IF(Table2[[#This Row],[date_to_pivot]]&lt;&gt;"",Table2[[#This Row],[Appoggio]],"")</f>
        <v/>
      </c>
      <c r="O684" t="str">
        <f>IF(Table2[[#This Row],[date_to_pivot]]&lt;&gt;"",C687,"")</f>
        <v/>
      </c>
      <c r="P684" t="str">
        <f>IF(Table2[[#This Row],[date_to_pivot]]&lt;&gt;"",C685,"")</f>
        <v/>
      </c>
    </row>
    <row r="685" spans="2:16" x14ac:dyDescent="0.2">
      <c r="B685" t="s">
        <v>40</v>
      </c>
      <c r="C685" t="str" cm="1">
        <f t="array" ref="C6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85" t="str">
        <f>IF(ISNUMBER(SEARCH("start_date_local",Table2[[#This Row],[JSON]])),MID(Table2[[#This Row],[JSON]],SEARCH("start_date_local",Table2[[#This Row],[JSON]])+LEN("start_date_local")+4,10), "")</f>
        <v/>
      </c>
      <c r="E6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5" s="5" t="str">
        <f>IF(Table2[[#This Row],[moving_time]]&lt;&gt;"",FLOOR((Table2[[#This Row],[moving_time]]-(60*60*Table2[[#This Row],[Appoggio_ore]]))-(60*Table2[[#This Row],[Appoggio_ minuti]]),1),"")</f>
        <v/>
      </c>
      <c r="I685" s="5" t="str">
        <f>IF(Table2[[#This Row],[moving_time]]&lt;&gt;"",FLOOR((Table2[[#This Row],[moving_time]]-(60*60*Table2[[#This Row],[Appoggio_ore]]))/60,1),"")</f>
        <v/>
      </c>
      <c r="J685" s="5" t="str">
        <f>IF(Table2[[#This Row],[moving_time]]&lt;&gt;"",FLOOR(Table2[[#This Row],[moving_time]]/(60*60),1),"")</f>
        <v/>
      </c>
      <c r="K6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5" t="str">
        <f>IF(AND(Table2[[#This Row],[Appoggio]]&lt;&gt;"",C695&lt;&gt;""),_xlfn.CONCAT("date",C695,"moving_time",C686,"distance",Table2[[#This Row],[Appoggio]],"elevation",C688,"type",C689),"")</f>
        <v/>
      </c>
      <c r="M685" t="str">
        <f>IF(Table2[[#This Row],[date_to_pivot]]&lt;&gt;"",C689,"")</f>
        <v/>
      </c>
      <c r="N685" t="str">
        <f>IF(Table2[[#This Row],[date_to_pivot]]&lt;&gt;"",Table2[[#This Row],[Appoggio]],"")</f>
        <v/>
      </c>
      <c r="O685" t="str">
        <f>IF(Table2[[#This Row],[date_to_pivot]]&lt;&gt;"",C688,"")</f>
        <v/>
      </c>
      <c r="P685" t="str">
        <f>IF(Table2[[#This Row],[date_to_pivot]]&lt;&gt;"",C686,"")</f>
        <v/>
      </c>
    </row>
    <row r="686" spans="2:16" x14ac:dyDescent="0.2">
      <c r="B686" t="s">
        <v>41</v>
      </c>
      <c r="C686" t="str" cm="1">
        <f t="array" ref="C6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86" t="str">
        <f>IF(ISNUMBER(SEARCH("start_date_local",Table2[[#This Row],[JSON]])),MID(Table2[[#This Row],[JSON]],SEARCH("start_date_local",Table2[[#This Row],[JSON]])+LEN("start_date_local")+4,10), "")</f>
        <v/>
      </c>
      <c r="E6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6" s="5" t="str">
        <f>IF(Table2[[#This Row],[moving_time]]&lt;&gt;"",FLOOR((Table2[[#This Row],[moving_time]]-(60*60*Table2[[#This Row],[Appoggio_ore]]))-(60*Table2[[#This Row],[Appoggio_ minuti]]),1),"")</f>
        <v/>
      </c>
      <c r="I686" s="5" t="str">
        <f>IF(Table2[[#This Row],[moving_time]]&lt;&gt;"",FLOOR((Table2[[#This Row],[moving_time]]-(60*60*Table2[[#This Row],[Appoggio_ore]]))/60,1),"")</f>
        <v/>
      </c>
      <c r="J686" s="5" t="str">
        <f>IF(Table2[[#This Row],[moving_time]]&lt;&gt;"",FLOOR(Table2[[#This Row],[moving_time]]/(60*60),1),"")</f>
        <v/>
      </c>
      <c r="K6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6" t="str">
        <f>IF(AND(Table2[[#This Row],[Appoggio]]&lt;&gt;"",C696&lt;&gt;""),_xlfn.CONCAT("date",C696,"moving_time",C687,"distance",Table2[[#This Row],[Appoggio]],"elevation",C689,"type",C690),"")</f>
        <v/>
      </c>
      <c r="M686" t="str">
        <f>IF(Table2[[#This Row],[date_to_pivot]]&lt;&gt;"",C690,"")</f>
        <v/>
      </c>
      <c r="N686" t="str">
        <f>IF(Table2[[#This Row],[date_to_pivot]]&lt;&gt;"",Table2[[#This Row],[Appoggio]],"")</f>
        <v/>
      </c>
      <c r="O686" t="str">
        <f>IF(Table2[[#This Row],[date_to_pivot]]&lt;&gt;"",C689,"")</f>
        <v/>
      </c>
      <c r="P686" t="str">
        <f>IF(Table2[[#This Row],[date_to_pivot]]&lt;&gt;"",C687,"")</f>
        <v/>
      </c>
    </row>
    <row r="687" spans="2:16" x14ac:dyDescent="0.2">
      <c r="B687" t="s">
        <v>42</v>
      </c>
      <c r="C687" t="str" cm="1">
        <f t="array" ref="C6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87" t="str">
        <f>IF(ISNUMBER(SEARCH("start_date_local",Table2[[#This Row],[JSON]])),MID(Table2[[#This Row],[JSON]],SEARCH("start_date_local",Table2[[#This Row],[JSON]])+LEN("start_date_local")+4,10), "")</f>
        <v/>
      </c>
      <c r="E6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7" s="5" t="str">
        <f>IF(Table2[[#This Row],[moving_time]]&lt;&gt;"",FLOOR((Table2[[#This Row],[moving_time]]-(60*60*Table2[[#This Row],[Appoggio_ore]]))-(60*Table2[[#This Row],[Appoggio_ minuti]]),1),"")</f>
        <v/>
      </c>
      <c r="I687" s="5" t="str">
        <f>IF(Table2[[#This Row],[moving_time]]&lt;&gt;"",FLOOR((Table2[[#This Row],[moving_time]]-(60*60*Table2[[#This Row],[Appoggio_ore]]))/60,1),"")</f>
        <v/>
      </c>
      <c r="J687" s="5" t="str">
        <f>IF(Table2[[#This Row],[moving_time]]&lt;&gt;"",FLOOR(Table2[[#This Row],[moving_time]]/(60*60),1),"")</f>
        <v/>
      </c>
      <c r="K6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7" t="str">
        <f>IF(AND(Table2[[#This Row],[Appoggio]]&lt;&gt;"",C697&lt;&gt;""),_xlfn.CONCAT("date",C697,"moving_time",C688,"distance",Table2[[#This Row],[Appoggio]],"elevation",C690,"type",C691),"")</f>
        <v/>
      </c>
      <c r="M687" t="str">
        <f>IF(Table2[[#This Row],[date_to_pivot]]&lt;&gt;"",C691,"")</f>
        <v/>
      </c>
      <c r="N687" t="str">
        <f>IF(Table2[[#This Row],[date_to_pivot]]&lt;&gt;"",Table2[[#This Row],[Appoggio]],"")</f>
        <v/>
      </c>
      <c r="O687" t="str">
        <f>IF(Table2[[#This Row],[date_to_pivot]]&lt;&gt;"",C690,"")</f>
        <v/>
      </c>
      <c r="P687" t="str">
        <f>IF(Table2[[#This Row],[date_to_pivot]]&lt;&gt;"",C688,"")</f>
        <v/>
      </c>
    </row>
    <row r="688" spans="2:16" x14ac:dyDescent="0.2">
      <c r="B688" t="s">
        <v>43</v>
      </c>
      <c r="C688" t="str" cm="1">
        <f t="array" ref="C6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88" t="str">
        <f>IF(ISNUMBER(SEARCH("start_date_local",Table2[[#This Row],[JSON]])),MID(Table2[[#This Row],[JSON]],SEARCH("start_date_local",Table2[[#This Row],[JSON]])+LEN("start_date_local")+4,10), "")</f>
        <v/>
      </c>
      <c r="E6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8" s="5" t="str">
        <f>IF(Table2[[#This Row],[moving_time]]&lt;&gt;"",FLOOR((Table2[[#This Row],[moving_time]]-(60*60*Table2[[#This Row],[Appoggio_ore]]))-(60*Table2[[#This Row],[Appoggio_ minuti]]),1),"")</f>
        <v/>
      </c>
      <c r="I688" s="5" t="str">
        <f>IF(Table2[[#This Row],[moving_time]]&lt;&gt;"",FLOOR((Table2[[#This Row],[moving_time]]-(60*60*Table2[[#This Row],[Appoggio_ore]]))/60,1),"")</f>
        <v/>
      </c>
      <c r="J688" s="5" t="str">
        <f>IF(Table2[[#This Row],[moving_time]]&lt;&gt;"",FLOOR(Table2[[#This Row],[moving_time]]/(60*60),1),"")</f>
        <v/>
      </c>
      <c r="K6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8" t="str">
        <f>IF(AND(Table2[[#This Row],[Appoggio]]&lt;&gt;"",C698&lt;&gt;""),_xlfn.CONCAT("date",C698,"moving_time",C689,"distance",Table2[[#This Row],[Appoggio]],"elevation",C691,"type",C692),"")</f>
        <v/>
      </c>
      <c r="M688" t="str">
        <f>IF(Table2[[#This Row],[date_to_pivot]]&lt;&gt;"",C692,"")</f>
        <v/>
      </c>
      <c r="N688" t="str">
        <f>IF(Table2[[#This Row],[date_to_pivot]]&lt;&gt;"",Table2[[#This Row],[Appoggio]],"")</f>
        <v/>
      </c>
      <c r="O688" t="str">
        <f>IF(Table2[[#This Row],[date_to_pivot]]&lt;&gt;"",C691,"")</f>
        <v/>
      </c>
      <c r="P688" t="str">
        <f>IF(Table2[[#This Row],[date_to_pivot]]&lt;&gt;"",C689,"")</f>
        <v/>
      </c>
    </row>
    <row r="689" spans="2:16" x14ac:dyDescent="0.2">
      <c r="B689" t="s">
        <v>44</v>
      </c>
      <c r="C689" t="str" cm="1">
        <f t="array" ref="C6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89" t="str">
        <f>IF(ISNUMBER(SEARCH("start_date_local",Table2[[#This Row],[JSON]])),MID(Table2[[#This Row],[JSON]],SEARCH("start_date_local",Table2[[#This Row],[JSON]])+LEN("start_date_local")+4,10), "")</f>
        <v/>
      </c>
      <c r="E6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89" s="5" t="str">
        <f>IF(Table2[[#This Row],[moving_time]]&lt;&gt;"",FLOOR((Table2[[#This Row],[moving_time]]-(60*60*Table2[[#This Row],[Appoggio_ore]]))-(60*Table2[[#This Row],[Appoggio_ minuti]]),1),"")</f>
        <v/>
      </c>
      <c r="I689" s="5" t="str">
        <f>IF(Table2[[#This Row],[moving_time]]&lt;&gt;"",FLOOR((Table2[[#This Row],[moving_time]]-(60*60*Table2[[#This Row],[Appoggio_ore]]))/60,1),"")</f>
        <v/>
      </c>
      <c r="J689" s="5" t="str">
        <f>IF(Table2[[#This Row],[moving_time]]&lt;&gt;"",FLOOR(Table2[[#This Row],[moving_time]]/(60*60),1),"")</f>
        <v/>
      </c>
      <c r="K6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89" t="str">
        <f>IF(AND(Table2[[#This Row],[Appoggio]]&lt;&gt;"",C699&lt;&gt;""),_xlfn.CONCAT("date",C699,"moving_time",C690,"distance",Table2[[#This Row],[Appoggio]],"elevation",C692,"type",C693),"")</f>
        <v/>
      </c>
      <c r="M689" t="str">
        <f>IF(Table2[[#This Row],[date_to_pivot]]&lt;&gt;"",C693,"")</f>
        <v/>
      </c>
      <c r="N689" t="str">
        <f>IF(Table2[[#This Row],[date_to_pivot]]&lt;&gt;"",Table2[[#This Row],[Appoggio]],"")</f>
        <v/>
      </c>
      <c r="O689" t="str">
        <f>IF(Table2[[#This Row],[date_to_pivot]]&lt;&gt;"",C692,"")</f>
        <v/>
      </c>
      <c r="P689" t="str">
        <f>IF(Table2[[#This Row],[date_to_pivot]]&lt;&gt;"",C690,"")</f>
        <v/>
      </c>
    </row>
    <row r="690" spans="2:16" x14ac:dyDescent="0.2">
      <c r="B690" t="s">
        <v>45</v>
      </c>
      <c r="C690" t="str" cm="1">
        <f t="array" ref="C6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90" t="str">
        <f>IF(ISNUMBER(SEARCH("start_date_local",Table2[[#This Row],[JSON]])),MID(Table2[[#This Row],[JSON]],SEARCH("start_date_local",Table2[[#This Row],[JSON]])+LEN("start_date_local")+4,10), "")</f>
        <v/>
      </c>
      <c r="E6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0" s="5" t="str">
        <f>IF(Table2[[#This Row],[moving_time]]&lt;&gt;"",FLOOR((Table2[[#This Row],[moving_time]]-(60*60*Table2[[#This Row],[Appoggio_ore]]))-(60*Table2[[#This Row],[Appoggio_ minuti]]),1),"")</f>
        <v/>
      </c>
      <c r="I690" s="5" t="str">
        <f>IF(Table2[[#This Row],[moving_time]]&lt;&gt;"",FLOOR((Table2[[#This Row],[moving_time]]-(60*60*Table2[[#This Row],[Appoggio_ore]]))/60,1),"")</f>
        <v/>
      </c>
      <c r="J690" s="5" t="str">
        <f>IF(Table2[[#This Row],[moving_time]]&lt;&gt;"",FLOOR(Table2[[#This Row],[moving_time]]/(60*60),1),"")</f>
        <v/>
      </c>
      <c r="K6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0" t="str">
        <f>IF(AND(Table2[[#This Row],[Appoggio]]&lt;&gt;"",C700&lt;&gt;""),_xlfn.CONCAT("date",C700,"moving_time",C691,"distance",Table2[[#This Row],[Appoggio]],"elevation",C693,"type",C694),"")</f>
        <v/>
      </c>
      <c r="M690" t="str">
        <f>IF(Table2[[#This Row],[date_to_pivot]]&lt;&gt;"",C694,"")</f>
        <v/>
      </c>
      <c r="N690" t="str">
        <f>IF(Table2[[#This Row],[date_to_pivot]]&lt;&gt;"",Table2[[#This Row],[Appoggio]],"")</f>
        <v/>
      </c>
      <c r="O690" t="str">
        <f>IF(Table2[[#This Row],[date_to_pivot]]&lt;&gt;"",C693,"")</f>
        <v/>
      </c>
      <c r="P690" t="str">
        <f>IF(Table2[[#This Row],[date_to_pivot]]&lt;&gt;"",C691,"")</f>
        <v/>
      </c>
    </row>
    <row r="691" spans="2:16" x14ac:dyDescent="0.2">
      <c r="B691" t="s">
        <v>312</v>
      </c>
      <c r="C691" t="str" cm="1">
        <f t="array" ref="C6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91" t="str">
        <f>IF(ISNUMBER(SEARCH("start_date_local",Table2[[#This Row],[JSON]])),MID(Table2[[#This Row],[JSON]],SEARCH("start_date_local",Table2[[#This Row],[JSON]])+LEN("start_date_local")+4,10), "")</f>
        <v/>
      </c>
      <c r="E6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1" s="5" t="str">
        <f>IF(Table2[[#This Row],[moving_time]]&lt;&gt;"",FLOOR((Table2[[#This Row],[moving_time]]-(60*60*Table2[[#This Row],[Appoggio_ore]]))-(60*Table2[[#This Row],[Appoggio_ minuti]]),1),"")</f>
        <v/>
      </c>
      <c r="I691" s="5" t="str">
        <f>IF(Table2[[#This Row],[moving_time]]&lt;&gt;"",FLOOR((Table2[[#This Row],[moving_time]]-(60*60*Table2[[#This Row],[Appoggio_ore]]))/60,1),"")</f>
        <v/>
      </c>
      <c r="J691" s="5" t="str">
        <f>IF(Table2[[#This Row],[moving_time]]&lt;&gt;"",FLOOR(Table2[[#This Row],[moving_time]]/(60*60),1),"")</f>
        <v/>
      </c>
      <c r="K6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1" t="str">
        <f>IF(AND(Table2[[#This Row],[Appoggio]]&lt;&gt;"",C701&lt;&gt;""),_xlfn.CONCAT("date",C701,"moving_time",C692,"distance",Table2[[#This Row],[Appoggio]],"elevation",C694,"type",C695),"")</f>
        <v/>
      </c>
      <c r="M691" t="str">
        <f>IF(Table2[[#This Row],[date_to_pivot]]&lt;&gt;"",C695,"")</f>
        <v/>
      </c>
      <c r="N691" t="str">
        <f>IF(Table2[[#This Row],[date_to_pivot]]&lt;&gt;"",Table2[[#This Row],[Appoggio]],"")</f>
        <v/>
      </c>
      <c r="O691" t="str">
        <f>IF(Table2[[#This Row],[date_to_pivot]]&lt;&gt;"",C694,"")</f>
        <v/>
      </c>
      <c r="P691" t="str">
        <f>IF(Table2[[#This Row],[date_to_pivot]]&lt;&gt;"",C692,"")</f>
        <v/>
      </c>
    </row>
    <row r="692" spans="2:16" x14ac:dyDescent="0.2">
      <c r="B692" t="s">
        <v>313</v>
      </c>
      <c r="C692" t="str" cm="1">
        <f t="array" ref="C6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92" t="str">
        <f>IF(ISNUMBER(SEARCH("start_date_local",Table2[[#This Row],[JSON]])),MID(Table2[[#This Row],[JSON]],SEARCH("start_date_local",Table2[[#This Row],[JSON]])+LEN("start_date_local")+4,10), "")</f>
        <v/>
      </c>
      <c r="E6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2" s="5" t="str">
        <f>IF(Table2[[#This Row],[moving_time]]&lt;&gt;"",FLOOR((Table2[[#This Row],[moving_time]]-(60*60*Table2[[#This Row],[Appoggio_ore]]))-(60*Table2[[#This Row],[Appoggio_ minuti]]),1),"")</f>
        <v/>
      </c>
      <c r="I692" s="5" t="str">
        <f>IF(Table2[[#This Row],[moving_time]]&lt;&gt;"",FLOOR((Table2[[#This Row],[moving_time]]-(60*60*Table2[[#This Row],[Appoggio_ore]]))/60,1),"")</f>
        <v/>
      </c>
      <c r="J692" s="5" t="str">
        <f>IF(Table2[[#This Row],[moving_time]]&lt;&gt;"",FLOOR(Table2[[#This Row],[moving_time]]/(60*60),1),"")</f>
        <v/>
      </c>
      <c r="K6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2" t="str">
        <f>IF(AND(Table2[[#This Row],[Appoggio]]&lt;&gt;"",C702&lt;&gt;""),_xlfn.CONCAT("date",C702,"moving_time",C693,"distance",Table2[[#This Row],[Appoggio]],"elevation",C695,"type",C696),"")</f>
        <v/>
      </c>
      <c r="M692" t="str">
        <f>IF(Table2[[#This Row],[date_to_pivot]]&lt;&gt;"",C696,"")</f>
        <v/>
      </c>
      <c r="N692" t="str">
        <f>IF(Table2[[#This Row],[date_to_pivot]]&lt;&gt;"",Table2[[#This Row],[Appoggio]],"")</f>
        <v/>
      </c>
      <c r="O692" t="str">
        <f>IF(Table2[[#This Row],[date_to_pivot]]&lt;&gt;"",C695,"")</f>
        <v/>
      </c>
      <c r="P692" t="str">
        <f>IF(Table2[[#This Row],[date_to_pivot]]&lt;&gt;"",C693,"")</f>
        <v/>
      </c>
    </row>
    <row r="693" spans="2:16" x14ac:dyDescent="0.2">
      <c r="B693" t="s">
        <v>314</v>
      </c>
      <c r="C693" t="str" cm="1">
        <f t="array" ref="C6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93" t="str">
        <f>IF(ISNUMBER(SEARCH("start_date_local",Table2[[#This Row],[JSON]])),MID(Table2[[#This Row],[JSON]],SEARCH("start_date_local",Table2[[#This Row],[JSON]])+LEN("start_date_local")+4,10), "")</f>
        <v/>
      </c>
      <c r="E6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3" s="5" t="str">
        <f>IF(Table2[[#This Row],[moving_time]]&lt;&gt;"",FLOOR((Table2[[#This Row],[moving_time]]-(60*60*Table2[[#This Row],[Appoggio_ore]]))-(60*Table2[[#This Row],[Appoggio_ minuti]]),1),"")</f>
        <v/>
      </c>
      <c r="I693" s="5" t="str">
        <f>IF(Table2[[#This Row],[moving_time]]&lt;&gt;"",FLOOR((Table2[[#This Row],[moving_time]]-(60*60*Table2[[#This Row],[Appoggio_ore]]))/60,1),"")</f>
        <v/>
      </c>
      <c r="J693" s="5" t="str">
        <f>IF(Table2[[#This Row],[moving_time]]&lt;&gt;"",FLOOR(Table2[[#This Row],[moving_time]]/(60*60),1),"")</f>
        <v/>
      </c>
      <c r="K6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3" t="str">
        <f>IF(AND(Table2[[#This Row],[Appoggio]]&lt;&gt;"",C703&lt;&gt;""),_xlfn.CONCAT("date",C703,"moving_time",C694,"distance",Table2[[#This Row],[Appoggio]],"elevation",C696,"type",C697),"")</f>
        <v/>
      </c>
      <c r="M693" t="str">
        <f>IF(Table2[[#This Row],[date_to_pivot]]&lt;&gt;"",C697,"")</f>
        <v/>
      </c>
      <c r="N693" t="str">
        <f>IF(Table2[[#This Row],[date_to_pivot]]&lt;&gt;"",Table2[[#This Row],[Appoggio]],"")</f>
        <v/>
      </c>
      <c r="O693" t="str">
        <f>IF(Table2[[#This Row],[date_to_pivot]]&lt;&gt;"",C696,"")</f>
        <v/>
      </c>
      <c r="P693" t="str">
        <f>IF(Table2[[#This Row],[date_to_pivot]]&lt;&gt;"",C694,"")</f>
        <v/>
      </c>
    </row>
    <row r="694" spans="2:16" x14ac:dyDescent="0.2">
      <c r="B694" t="s">
        <v>315</v>
      </c>
      <c r="C694" t="str" cm="1">
        <f t="array" ref="C6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94" t="str">
        <f>IF(ISNUMBER(SEARCH("start_date_local",Table2[[#This Row],[JSON]])),MID(Table2[[#This Row],[JSON]],SEARCH("start_date_local",Table2[[#This Row],[JSON]])+LEN("start_date_local")+4,10), "")</f>
        <v/>
      </c>
      <c r="E6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4" s="5" t="str">
        <f>IF(Table2[[#This Row],[moving_time]]&lt;&gt;"",FLOOR((Table2[[#This Row],[moving_time]]-(60*60*Table2[[#This Row],[Appoggio_ore]]))-(60*Table2[[#This Row],[Appoggio_ minuti]]),1),"")</f>
        <v/>
      </c>
      <c r="I694" s="5" t="str">
        <f>IF(Table2[[#This Row],[moving_time]]&lt;&gt;"",FLOOR((Table2[[#This Row],[moving_time]]-(60*60*Table2[[#This Row],[Appoggio_ore]]))/60,1),"")</f>
        <v/>
      </c>
      <c r="J694" s="5" t="str">
        <f>IF(Table2[[#This Row],[moving_time]]&lt;&gt;"",FLOOR(Table2[[#This Row],[moving_time]]/(60*60),1),"")</f>
        <v/>
      </c>
      <c r="K6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4" t="str">
        <f>IF(AND(Table2[[#This Row],[Appoggio]]&lt;&gt;"",C704&lt;&gt;""),_xlfn.CONCAT("date",C704,"moving_time",C695,"distance",Table2[[#This Row],[Appoggio]],"elevation",C697,"type",C698),"")</f>
        <v/>
      </c>
      <c r="M694" t="str">
        <f>IF(Table2[[#This Row],[date_to_pivot]]&lt;&gt;"",C698,"")</f>
        <v/>
      </c>
      <c r="N694" t="str">
        <f>IF(Table2[[#This Row],[date_to_pivot]]&lt;&gt;"",Table2[[#This Row],[Appoggio]],"")</f>
        <v/>
      </c>
      <c r="O694" t="str">
        <f>IF(Table2[[#This Row],[date_to_pivot]]&lt;&gt;"",C697,"")</f>
        <v/>
      </c>
      <c r="P694" t="str">
        <f>IF(Table2[[#This Row],[date_to_pivot]]&lt;&gt;"",C695,"")</f>
        <v/>
      </c>
    </row>
    <row r="695" spans="2:16" x14ac:dyDescent="0.2">
      <c r="B695" t="s">
        <v>316</v>
      </c>
      <c r="C695" t="str" cm="1">
        <f t="array" ref="C6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95" t="str">
        <f>IF(ISNUMBER(SEARCH("start_date_local",Table2[[#This Row],[JSON]])),MID(Table2[[#This Row],[JSON]],SEARCH("start_date_local",Table2[[#This Row],[JSON]])+LEN("start_date_local")+4,10), "")</f>
        <v/>
      </c>
      <c r="E6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5" s="5" t="str">
        <f>IF(Table2[[#This Row],[moving_time]]&lt;&gt;"",FLOOR((Table2[[#This Row],[moving_time]]-(60*60*Table2[[#This Row],[Appoggio_ore]]))-(60*Table2[[#This Row],[Appoggio_ minuti]]),1),"")</f>
        <v/>
      </c>
      <c r="I695" s="5" t="str">
        <f>IF(Table2[[#This Row],[moving_time]]&lt;&gt;"",FLOOR((Table2[[#This Row],[moving_time]]-(60*60*Table2[[#This Row],[Appoggio_ore]]))/60,1),"")</f>
        <v/>
      </c>
      <c r="J695" s="5" t="str">
        <f>IF(Table2[[#This Row],[moving_time]]&lt;&gt;"",FLOOR(Table2[[#This Row],[moving_time]]/(60*60),1),"")</f>
        <v/>
      </c>
      <c r="K6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5" t="str">
        <f>IF(AND(Table2[[#This Row],[Appoggio]]&lt;&gt;"",C705&lt;&gt;""),_xlfn.CONCAT("date",C705,"moving_time",C696,"distance",Table2[[#This Row],[Appoggio]],"elevation",C698,"type",C699),"")</f>
        <v/>
      </c>
      <c r="M695" t="str">
        <f>IF(Table2[[#This Row],[date_to_pivot]]&lt;&gt;"",C699,"")</f>
        <v/>
      </c>
      <c r="N695" t="str">
        <f>IF(Table2[[#This Row],[date_to_pivot]]&lt;&gt;"",Table2[[#This Row],[Appoggio]],"")</f>
        <v/>
      </c>
      <c r="O695" t="str">
        <f>IF(Table2[[#This Row],[date_to_pivot]]&lt;&gt;"",C698,"")</f>
        <v/>
      </c>
      <c r="P695" t="str">
        <f>IF(Table2[[#This Row],[date_to_pivot]]&lt;&gt;"",C696,"")</f>
        <v/>
      </c>
    </row>
    <row r="696" spans="2:16" x14ac:dyDescent="0.2">
      <c r="B696" t="s">
        <v>317</v>
      </c>
      <c r="C696" t="str" cm="1">
        <f t="array" ref="C6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96" t="str">
        <f>IF(ISNUMBER(SEARCH("start_date_local",Table2[[#This Row],[JSON]])),MID(Table2[[#This Row],[JSON]],SEARCH("start_date_local",Table2[[#This Row],[JSON]])+LEN("start_date_local")+4,10), "")</f>
        <v/>
      </c>
      <c r="E6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6" s="5" t="str">
        <f>IF(Table2[[#This Row],[moving_time]]&lt;&gt;"",FLOOR((Table2[[#This Row],[moving_time]]-(60*60*Table2[[#This Row],[Appoggio_ore]]))-(60*Table2[[#This Row],[Appoggio_ minuti]]),1),"")</f>
        <v/>
      </c>
      <c r="I696" s="5" t="str">
        <f>IF(Table2[[#This Row],[moving_time]]&lt;&gt;"",FLOOR((Table2[[#This Row],[moving_time]]-(60*60*Table2[[#This Row],[Appoggio_ore]]))/60,1),"")</f>
        <v/>
      </c>
      <c r="J696" s="5" t="str">
        <f>IF(Table2[[#This Row],[moving_time]]&lt;&gt;"",FLOOR(Table2[[#This Row],[moving_time]]/(60*60),1),"")</f>
        <v/>
      </c>
      <c r="K6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6" t="str">
        <f>IF(AND(Table2[[#This Row],[Appoggio]]&lt;&gt;"",C706&lt;&gt;""),_xlfn.CONCAT("date",C706,"moving_time",C697,"distance",Table2[[#This Row],[Appoggio]],"elevation",C699,"type",C700),"")</f>
        <v/>
      </c>
      <c r="M696" t="str">
        <f>IF(Table2[[#This Row],[date_to_pivot]]&lt;&gt;"",C700,"")</f>
        <v/>
      </c>
      <c r="N696" t="str">
        <f>IF(Table2[[#This Row],[date_to_pivot]]&lt;&gt;"",Table2[[#This Row],[Appoggio]],"")</f>
        <v/>
      </c>
      <c r="O696" t="str">
        <f>IF(Table2[[#This Row],[date_to_pivot]]&lt;&gt;"",C699,"")</f>
        <v/>
      </c>
      <c r="P696" t="str">
        <f>IF(Table2[[#This Row],[date_to_pivot]]&lt;&gt;"",C697,"")</f>
        <v/>
      </c>
    </row>
    <row r="697" spans="2:16" x14ac:dyDescent="0.2">
      <c r="B697" t="s">
        <v>151</v>
      </c>
      <c r="C697" t="str" cm="1">
        <f t="array" ref="C6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97" t="str">
        <f>IF(ISNUMBER(SEARCH("start_date_local",Table2[[#This Row],[JSON]])),MID(Table2[[#This Row],[JSON]],SEARCH("start_date_local",Table2[[#This Row],[JSON]])+LEN("start_date_local")+4,10), "")</f>
        <v/>
      </c>
      <c r="E6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7" s="5" t="str">
        <f>IF(Table2[[#This Row],[moving_time]]&lt;&gt;"",FLOOR((Table2[[#This Row],[moving_time]]-(60*60*Table2[[#This Row],[Appoggio_ore]]))-(60*Table2[[#This Row],[Appoggio_ minuti]]),1),"")</f>
        <v/>
      </c>
      <c r="I697" s="5" t="str">
        <f>IF(Table2[[#This Row],[moving_time]]&lt;&gt;"",FLOOR((Table2[[#This Row],[moving_time]]-(60*60*Table2[[#This Row],[Appoggio_ore]]))/60,1),"")</f>
        <v/>
      </c>
      <c r="J697" s="5" t="str">
        <f>IF(Table2[[#This Row],[moving_time]]&lt;&gt;"",FLOOR(Table2[[#This Row],[moving_time]]/(60*60),1),"")</f>
        <v/>
      </c>
      <c r="K6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7" t="str">
        <f>IF(AND(Table2[[#This Row],[Appoggio]]&lt;&gt;"",C707&lt;&gt;""),_xlfn.CONCAT("date",C707,"moving_time",C698,"distance",Table2[[#This Row],[Appoggio]],"elevation",C700,"type",C701),"")</f>
        <v/>
      </c>
      <c r="M697" t="str">
        <f>IF(Table2[[#This Row],[date_to_pivot]]&lt;&gt;"",C701,"")</f>
        <v/>
      </c>
      <c r="N697" t="str">
        <f>IF(Table2[[#This Row],[date_to_pivot]]&lt;&gt;"",Table2[[#This Row],[Appoggio]],"")</f>
        <v/>
      </c>
      <c r="O697" t="str">
        <f>IF(Table2[[#This Row],[date_to_pivot]]&lt;&gt;"",C700,"")</f>
        <v/>
      </c>
      <c r="P697" t="str">
        <f>IF(Table2[[#This Row],[date_to_pivot]]&lt;&gt;"",C698,"")</f>
        <v/>
      </c>
    </row>
    <row r="698" spans="2:16" x14ac:dyDescent="0.2">
      <c r="B698" t="s">
        <v>55</v>
      </c>
      <c r="C698" t="str" cm="1">
        <f t="array" ref="C6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98" t="str">
        <f>IF(ISNUMBER(SEARCH("start_date_local",Table2[[#This Row],[JSON]])),MID(Table2[[#This Row],[JSON]],SEARCH("start_date_local",Table2[[#This Row],[JSON]])+LEN("start_date_local")+4,10), "")</f>
        <v/>
      </c>
      <c r="E6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8" s="5" t="str">
        <f>IF(Table2[[#This Row],[moving_time]]&lt;&gt;"",FLOOR((Table2[[#This Row],[moving_time]]-(60*60*Table2[[#This Row],[Appoggio_ore]]))-(60*Table2[[#This Row],[Appoggio_ minuti]]),1),"")</f>
        <v/>
      </c>
      <c r="I698" s="5" t="str">
        <f>IF(Table2[[#This Row],[moving_time]]&lt;&gt;"",FLOOR((Table2[[#This Row],[moving_time]]-(60*60*Table2[[#This Row],[Appoggio_ore]]))/60,1),"")</f>
        <v/>
      </c>
      <c r="J698" s="5" t="str">
        <f>IF(Table2[[#This Row],[moving_time]]&lt;&gt;"",FLOOR(Table2[[#This Row],[moving_time]]/(60*60),1),"")</f>
        <v/>
      </c>
      <c r="K6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8" t="str">
        <f>IF(AND(Table2[[#This Row],[Appoggio]]&lt;&gt;"",C708&lt;&gt;""),_xlfn.CONCAT("date",C708,"moving_time",C699,"distance",Table2[[#This Row],[Appoggio]],"elevation",C701,"type",C702),"")</f>
        <v/>
      </c>
      <c r="M698" t="str">
        <f>IF(Table2[[#This Row],[date_to_pivot]]&lt;&gt;"",C702,"")</f>
        <v/>
      </c>
      <c r="N698" t="str">
        <f>IF(Table2[[#This Row],[date_to_pivot]]&lt;&gt;"",Table2[[#This Row],[Appoggio]],"")</f>
        <v/>
      </c>
      <c r="O698" t="str">
        <f>IF(Table2[[#This Row],[date_to_pivot]]&lt;&gt;"",C701,"")</f>
        <v/>
      </c>
      <c r="P698" t="str">
        <f>IF(Table2[[#This Row],[date_to_pivot]]&lt;&gt;"",C699,"")</f>
        <v/>
      </c>
    </row>
    <row r="699" spans="2:16" x14ac:dyDescent="0.2">
      <c r="B699" t="s">
        <v>318</v>
      </c>
      <c r="C699" t="str" cm="1">
        <f t="array" ref="C6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699" t="str">
        <f>IF(ISNUMBER(SEARCH("start_date_local",Table2[[#This Row],[JSON]])),MID(Table2[[#This Row],[JSON]],SEARCH("start_date_local",Table2[[#This Row],[JSON]])+LEN("start_date_local")+4,10), "")</f>
        <v/>
      </c>
      <c r="E6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6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6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699" s="5" t="str">
        <f>IF(Table2[[#This Row],[moving_time]]&lt;&gt;"",FLOOR((Table2[[#This Row],[moving_time]]-(60*60*Table2[[#This Row],[Appoggio_ore]]))-(60*Table2[[#This Row],[Appoggio_ minuti]]),1),"")</f>
        <v/>
      </c>
      <c r="I699" s="5" t="str">
        <f>IF(Table2[[#This Row],[moving_time]]&lt;&gt;"",FLOOR((Table2[[#This Row],[moving_time]]-(60*60*Table2[[#This Row],[Appoggio_ore]]))/60,1),"")</f>
        <v/>
      </c>
      <c r="J699" s="5" t="str">
        <f>IF(Table2[[#This Row],[moving_time]]&lt;&gt;"",FLOOR(Table2[[#This Row],[moving_time]]/(60*60),1),"")</f>
        <v/>
      </c>
      <c r="K6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699" t="str">
        <f>IF(AND(Table2[[#This Row],[Appoggio]]&lt;&gt;"",C709&lt;&gt;""),_xlfn.CONCAT("date",C709,"moving_time",C700,"distance",Table2[[#This Row],[Appoggio]],"elevation",C702,"type",C703),"")</f>
        <v/>
      </c>
      <c r="M699" t="str">
        <f>IF(Table2[[#This Row],[date_to_pivot]]&lt;&gt;"",C703,"")</f>
        <v/>
      </c>
      <c r="N699" t="str">
        <f>IF(Table2[[#This Row],[date_to_pivot]]&lt;&gt;"",Table2[[#This Row],[Appoggio]],"")</f>
        <v/>
      </c>
      <c r="O699" t="str">
        <f>IF(Table2[[#This Row],[date_to_pivot]]&lt;&gt;"",C702,"")</f>
        <v/>
      </c>
      <c r="P699" t="str">
        <f>IF(Table2[[#This Row],[date_to_pivot]]&lt;&gt;"",C700,"")</f>
        <v/>
      </c>
    </row>
    <row r="700" spans="2:16" x14ac:dyDescent="0.2">
      <c r="B700" t="s">
        <v>92</v>
      </c>
      <c r="C700" t="str" cm="1">
        <f t="array" ref="C7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00" t="str">
        <f>IF(ISNUMBER(SEARCH("start_date_local",Table2[[#This Row],[JSON]])),MID(Table2[[#This Row],[JSON]],SEARCH("start_date_local",Table2[[#This Row],[JSON]])+LEN("start_date_local")+4,10), "")</f>
        <v/>
      </c>
      <c r="E7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0" s="5" t="str">
        <f>IF(Table2[[#This Row],[moving_time]]&lt;&gt;"",FLOOR((Table2[[#This Row],[moving_time]]-(60*60*Table2[[#This Row],[Appoggio_ore]]))-(60*Table2[[#This Row],[Appoggio_ minuti]]),1),"")</f>
        <v/>
      </c>
      <c r="I700" s="5" t="str">
        <f>IF(Table2[[#This Row],[moving_time]]&lt;&gt;"",FLOOR((Table2[[#This Row],[moving_time]]-(60*60*Table2[[#This Row],[Appoggio_ore]]))/60,1),"")</f>
        <v/>
      </c>
      <c r="J700" s="5" t="str">
        <f>IF(Table2[[#This Row],[moving_time]]&lt;&gt;"",FLOOR(Table2[[#This Row],[moving_time]]/(60*60),1),"")</f>
        <v/>
      </c>
      <c r="K7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0" t="str">
        <f>IF(AND(Table2[[#This Row],[Appoggio]]&lt;&gt;"",C710&lt;&gt;""),_xlfn.CONCAT("date",C710,"moving_time",C701,"distance",Table2[[#This Row],[Appoggio]],"elevation",C703,"type",C704),"")</f>
        <v/>
      </c>
      <c r="M700" t="str">
        <f>IF(Table2[[#This Row],[date_to_pivot]]&lt;&gt;"",C704,"")</f>
        <v/>
      </c>
      <c r="N700" t="str">
        <f>IF(Table2[[#This Row],[date_to_pivot]]&lt;&gt;"",Table2[[#This Row],[Appoggio]],"")</f>
        <v/>
      </c>
      <c r="O700" t="str">
        <f>IF(Table2[[#This Row],[date_to_pivot]]&lt;&gt;"",C703,"")</f>
        <v/>
      </c>
      <c r="P700" t="str">
        <f>IF(Table2[[#This Row],[date_to_pivot]]&lt;&gt;"",C701,"")</f>
        <v/>
      </c>
    </row>
    <row r="701" spans="2:16" x14ac:dyDescent="0.2">
      <c r="B701" t="s">
        <v>58</v>
      </c>
      <c r="C701" t="str" cm="1">
        <f t="array" ref="C7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01" t="str">
        <f>IF(ISNUMBER(SEARCH("start_date_local",Table2[[#This Row],[JSON]])),MID(Table2[[#This Row],[JSON]],SEARCH("start_date_local",Table2[[#This Row],[JSON]])+LEN("start_date_local")+4,10), "")</f>
        <v/>
      </c>
      <c r="E7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1" s="5" t="str">
        <f>IF(Table2[[#This Row],[moving_time]]&lt;&gt;"",FLOOR((Table2[[#This Row],[moving_time]]-(60*60*Table2[[#This Row],[Appoggio_ore]]))-(60*Table2[[#This Row],[Appoggio_ minuti]]),1),"")</f>
        <v/>
      </c>
      <c r="I701" s="5" t="str">
        <f>IF(Table2[[#This Row],[moving_time]]&lt;&gt;"",FLOOR((Table2[[#This Row],[moving_time]]-(60*60*Table2[[#This Row],[Appoggio_ore]]))/60,1),"")</f>
        <v/>
      </c>
      <c r="J701" s="5" t="str">
        <f>IF(Table2[[#This Row],[moving_time]]&lt;&gt;"",FLOOR(Table2[[#This Row],[moving_time]]/(60*60),1),"")</f>
        <v/>
      </c>
      <c r="K7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1" t="str">
        <f>IF(AND(Table2[[#This Row],[Appoggio]]&lt;&gt;"",C711&lt;&gt;""),_xlfn.CONCAT("date",C711,"moving_time",C702,"distance",Table2[[#This Row],[Appoggio]],"elevation",C704,"type",C705),"")</f>
        <v/>
      </c>
      <c r="M701" t="str">
        <f>IF(Table2[[#This Row],[date_to_pivot]]&lt;&gt;"",C705,"")</f>
        <v/>
      </c>
      <c r="N701" t="str">
        <f>IF(Table2[[#This Row],[date_to_pivot]]&lt;&gt;"",Table2[[#This Row],[Appoggio]],"")</f>
        <v/>
      </c>
      <c r="O701" t="str">
        <f>IF(Table2[[#This Row],[date_to_pivot]]&lt;&gt;"",C704,"")</f>
        <v/>
      </c>
      <c r="P701" t="str">
        <f>IF(Table2[[#This Row],[date_to_pivot]]&lt;&gt;"",C702,"")</f>
        <v/>
      </c>
    </row>
    <row r="702" spans="2:16" x14ac:dyDescent="0.2">
      <c r="B702" t="s">
        <v>59</v>
      </c>
      <c r="C702" t="str" cm="1">
        <f t="array" ref="C7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02" t="str">
        <f>IF(ISNUMBER(SEARCH("start_date_local",Table2[[#This Row],[JSON]])),MID(Table2[[#This Row],[JSON]],SEARCH("start_date_local",Table2[[#This Row],[JSON]])+LEN("start_date_local")+4,10), "")</f>
        <v/>
      </c>
      <c r="E7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2" s="5" t="str">
        <f>IF(Table2[[#This Row],[moving_time]]&lt;&gt;"",FLOOR((Table2[[#This Row],[moving_time]]-(60*60*Table2[[#This Row],[Appoggio_ore]]))-(60*Table2[[#This Row],[Appoggio_ minuti]]),1),"")</f>
        <v/>
      </c>
      <c r="I702" s="5" t="str">
        <f>IF(Table2[[#This Row],[moving_time]]&lt;&gt;"",FLOOR((Table2[[#This Row],[moving_time]]-(60*60*Table2[[#This Row],[Appoggio_ore]]))/60,1),"")</f>
        <v/>
      </c>
      <c r="J702" s="5" t="str">
        <f>IF(Table2[[#This Row],[moving_time]]&lt;&gt;"",FLOOR(Table2[[#This Row],[moving_time]]/(60*60),1),"")</f>
        <v/>
      </c>
      <c r="K7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2" t="str">
        <f>IF(AND(Table2[[#This Row],[Appoggio]]&lt;&gt;"",C712&lt;&gt;""),_xlfn.CONCAT("date",C712,"moving_time",C703,"distance",Table2[[#This Row],[Appoggio]],"elevation",C705,"type",C706),"")</f>
        <v/>
      </c>
      <c r="M702" t="str">
        <f>IF(Table2[[#This Row],[date_to_pivot]]&lt;&gt;"",C706,"")</f>
        <v/>
      </c>
      <c r="N702" t="str">
        <f>IF(Table2[[#This Row],[date_to_pivot]]&lt;&gt;"",Table2[[#This Row],[Appoggio]],"")</f>
        <v/>
      </c>
      <c r="O702" t="str">
        <f>IF(Table2[[#This Row],[date_to_pivot]]&lt;&gt;"",C705,"")</f>
        <v/>
      </c>
      <c r="P702" t="str">
        <f>IF(Table2[[#This Row],[date_to_pivot]]&lt;&gt;"",C703,"")</f>
        <v/>
      </c>
    </row>
    <row r="703" spans="2:16" x14ac:dyDescent="0.2">
      <c r="B703" t="s">
        <v>319</v>
      </c>
      <c r="C703" t="str" cm="1">
        <f t="array" ref="C7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03" t="str">
        <f>IF(ISNUMBER(SEARCH("start_date_local",Table2[[#This Row],[JSON]])),MID(Table2[[#This Row],[JSON]],SEARCH("start_date_local",Table2[[#This Row],[JSON]])+LEN("start_date_local")+4,10), "")</f>
        <v/>
      </c>
      <c r="E7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3" s="5" t="str">
        <f>IF(Table2[[#This Row],[moving_time]]&lt;&gt;"",FLOOR((Table2[[#This Row],[moving_time]]-(60*60*Table2[[#This Row],[Appoggio_ore]]))-(60*Table2[[#This Row],[Appoggio_ minuti]]),1),"")</f>
        <v/>
      </c>
      <c r="I703" s="5" t="str">
        <f>IF(Table2[[#This Row],[moving_time]]&lt;&gt;"",FLOOR((Table2[[#This Row],[moving_time]]-(60*60*Table2[[#This Row],[Appoggio_ore]]))/60,1),"")</f>
        <v/>
      </c>
      <c r="J703" s="5" t="str">
        <f>IF(Table2[[#This Row],[moving_time]]&lt;&gt;"",FLOOR(Table2[[#This Row],[moving_time]]/(60*60),1),"")</f>
        <v/>
      </c>
      <c r="K7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3" t="str">
        <f>IF(AND(Table2[[#This Row],[Appoggio]]&lt;&gt;"",C713&lt;&gt;""),_xlfn.CONCAT("date",C713,"moving_time",C704,"distance",Table2[[#This Row],[Appoggio]],"elevation",C706,"type",C707),"")</f>
        <v/>
      </c>
      <c r="M703" t="str">
        <f>IF(Table2[[#This Row],[date_to_pivot]]&lt;&gt;"",C707,"")</f>
        <v/>
      </c>
      <c r="N703" t="str">
        <f>IF(Table2[[#This Row],[date_to_pivot]]&lt;&gt;"",Table2[[#This Row],[Appoggio]],"")</f>
        <v/>
      </c>
      <c r="O703" t="str">
        <f>IF(Table2[[#This Row],[date_to_pivot]]&lt;&gt;"",C706,"")</f>
        <v/>
      </c>
      <c r="P703" t="str">
        <f>IF(Table2[[#This Row],[date_to_pivot]]&lt;&gt;"",C704,"")</f>
        <v/>
      </c>
    </row>
    <row r="704" spans="2:16" x14ac:dyDescent="0.2">
      <c r="B704" t="s">
        <v>320</v>
      </c>
      <c r="C704" t="str" cm="1">
        <f t="array" ref="C7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04" t="str">
        <f>IF(ISNUMBER(SEARCH("start_date_local",Table2[[#This Row],[JSON]])),MID(Table2[[#This Row],[JSON]],SEARCH("start_date_local",Table2[[#This Row],[JSON]])+LEN("start_date_local")+4,10), "")</f>
        <v/>
      </c>
      <c r="E7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4" s="5" t="str">
        <f>IF(Table2[[#This Row],[moving_time]]&lt;&gt;"",FLOOR((Table2[[#This Row],[moving_time]]-(60*60*Table2[[#This Row],[Appoggio_ore]]))-(60*Table2[[#This Row],[Appoggio_ minuti]]),1),"")</f>
        <v/>
      </c>
      <c r="I704" s="5" t="str">
        <f>IF(Table2[[#This Row],[moving_time]]&lt;&gt;"",FLOOR((Table2[[#This Row],[moving_time]]-(60*60*Table2[[#This Row],[Appoggio_ore]]))/60,1),"")</f>
        <v/>
      </c>
      <c r="J704" s="5" t="str">
        <f>IF(Table2[[#This Row],[moving_time]]&lt;&gt;"",FLOOR(Table2[[#This Row],[moving_time]]/(60*60),1),"")</f>
        <v/>
      </c>
      <c r="K7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4" t="str">
        <f>IF(AND(Table2[[#This Row],[Appoggio]]&lt;&gt;"",C714&lt;&gt;""),_xlfn.CONCAT("date",C714,"moving_time",C705,"distance",Table2[[#This Row],[Appoggio]],"elevation",C707,"type",C708),"")</f>
        <v/>
      </c>
      <c r="M704" t="str">
        <f>IF(Table2[[#This Row],[date_to_pivot]]&lt;&gt;"",C708,"")</f>
        <v/>
      </c>
      <c r="N704" t="str">
        <f>IF(Table2[[#This Row],[date_to_pivot]]&lt;&gt;"",Table2[[#This Row],[Appoggio]],"")</f>
        <v/>
      </c>
      <c r="O704" t="str">
        <f>IF(Table2[[#This Row],[date_to_pivot]]&lt;&gt;"",C707,"")</f>
        <v/>
      </c>
      <c r="P704" t="str">
        <f>IF(Table2[[#This Row],[date_to_pivot]]&lt;&gt;"",C705,"")</f>
        <v/>
      </c>
    </row>
    <row r="705" spans="2:16" x14ac:dyDescent="0.2">
      <c r="B705" t="s">
        <v>95</v>
      </c>
      <c r="C705" t="str" cm="1">
        <f t="array" ref="C7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05" t="str">
        <f>IF(ISNUMBER(SEARCH("start_date_local",Table2[[#This Row],[JSON]])),MID(Table2[[#This Row],[JSON]],SEARCH("start_date_local",Table2[[#This Row],[JSON]])+LEN("start_date_local")+4,10), "")</f>
        <v/>
      </c>
      <c r="E7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5" s="5" t="str">
        <f>IF(Table2[[#This Row],[moving_time]]&lt;&gt;"",FLOOR((Table2[[#This Row],[moving_time]]-(60*60*Table2[[#This Row],[Appoggio_ore]]))-(60*Table2[[#This Row],[Appoggio_ minuti]]),1),"")</f>
        <v/>
      </c>
      <c r="I705" s="5" t="str">
        <f>IF(Table2[[#This Row],[moving_time]]&lt;&gt;"",FLOOR((Table2[[#This Row],[moving_time]]-(60*60*Table2[[#This Row],[Appoggio_ore]]))/60,1),"")</f>
        <v/>
      </c>
      <c r="J705" s="5" t="str">
        <f>IF(Table2[[#This Row],[moving_time]]&lt;&gt;"",FLOOR(Table2[[#This Row],[moving_time]]/(60*60),1),"")</f>
        <v/>
      </c>
      <c r="K7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5" t="str">
        <f>IF(AND(Table2[[#This Row],[Appoggio]]&lt;&gt;"",C715&lt;&gt;""),_xlfn.CONCAT("date",C715,"moving_time",C706,"distance",Table2[[#This Row],[Appoggio]],"elevation",C708,"type",C709),"")</f>
        <v/>
      </c>
      <c r="M705" t="str">
        <f>IF(Table2[[#This Row],[date_to_pivot]]&lt;&gt;"",C709,"")</f>
        <v/>
      </c>
      <c r="N705" t="str">
        <f>IF(Table2[[#This Row],[date_to_pivot]]&lt;&gt;"",Table2[[#This Row],[Appoggio]],"")</f>
        <v/>
      </c>
      <c r="O705" t="str">
        <f>IF(Table2[[#This Row],[date_to_pivot]]&lt;&gt;"",C708,"")</f>
        <v/>
      </c>
      <c r="P705" t="str">
        <f>IF(Table2[[#This Row],[date_to_pivot]]&lt;&gt;"",C706,"")</f>
        <v/>
      </c>
    </row>
    <row r="706" spans="2:16" x14ac:dyDescent="0.2">
      <c r="B706" t="s">
        <v>321</v>
      </c>
      <c r="C706" t="str" cm="1">
        <f t="array" ref="C7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06" t="str">
        <f>IF(ISNUMBER(SEARCH("start_date_local",Table2[[#This Row],[JSON]])),MID(Table2[[#This Row],[JSON]],SEARCH("start_date_local",Table2[[#This Row],[JSON]])+LEN("start_date_local")+4,10), "")</f>
        <v/>
      </c>
      <c r="E7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6" s="5" t="str">
        <f>IF(Table2[[#This Row],[moving_time]]&lt;&gt;"",FLOOR((Table2[[#This Row],[moving_time]]-(60*60*Table2[[#This Row],[Appoggio_ore]]))-(60*Table2[[#This Row],[Appoggio_ minuti]]),1),"")</f>
        <v/>
      </c>
      <c r="I706" s="5" t="str">
        <f>IF(Table2[[#This Row],[moving_time]]&lt;&gt;"",FLOOR((Table2[[#This Row],[moving_time]]-(60*60*Table2[[#This Row],[Appoggio_ore]]))/60,1),"")</f>
        <v/>
      </c>
      <c r="J706" s="5" t="str">
        <f>IF(Table2[[#This Row],[moving_time]]&lt;&gt;"",FLOOR(Table2[[#This Row],[moving_time]]/(60*60),1),"")</f>
        <v/>
      </c>
      <c r="K7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6" t="str">
        <f>IF(AND(Table2[[#This Row],[Appoggio]]&lt;&gt;"",C716&lt;&gt;""),_xlfn.CONCAT("date",C716,"moving_time",C707,"distance",Table2[[#This Row],[Appoggio]],"elevation",C709,"type",C710),"")</f>
        <v/>
      </c>
      <c r="M706" t="str">
        <f>IF(Table2[[#This Row],[date_to_pivot]]&lt;&gt;"",C710,"")</f>
        <v/>
      </c>
      <c r="N706" t="str">
        <f>IF(Table2[[#This Row],[date_to_pivot]]&lt;&gt;"",Table2[[#This Row],[Appoggio]],"")</f>
        <v/>
      </c>
      <c r="O706" t="str">
        <f>IF(Table2[[#This Row],[date_to_pivot]]&lt;&gt;"",C709,"")</f>
        <v/>
      </c>
      <c r="P706" t="str">
        <f>IF(Table2[[#This Row],[date_to_pivot]]&lt;&gt;"",C707,"")</f>
        <v/>
      </c>
    </row>
    <row r="707" spans="2:16" x14ac:dyDescent="0.2">
      <c r="B707" t="s">
        <v>65</v>
      </c>
      <c r="C707" t="str" cm="1">
        <f t="array" ref="C7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07" t="str">
        <f>IF(ISNUMBER(SEARCH("start_date_local",Table2[[#This Row],[JSON]])),MID(Table2[[#This Row],[JSON]],SEARCH("start_date_local",Table2[[#This Row],[JSON]])+LEN("start_date_local")+4,10), "")</f>
        <v/>
      </c>
      <c r="E7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7" s="5" t="str">
        <f>IF(Table2[[#This Row],[moving_time]]&lt;&gt;"",FLOOR((Table2[[#This Row],[moving_time]]-(60*60*Table2[[#This Row],[Appoggio_ore]]))-(60*Table2[[#This Row],[Appoggio_ minuti]]),1),"")</f>
        <v/>
      </c>
      <c r="I707" s="5" t="str">
        <f>IF(Table2[[#This Row],[moving_time]]&lt;&gt;"",FLOOR((Table2[[#This Row],[moving_time]]-(60*60*Table2[[#This Row],[Appoggio_ore]]))/60,1),"")</f>
        <v/>
      </c>
      <c r="J707" s="5" t="str">
        <f>IF(Table2[[#This Row],[moving_time]]&lt;&gt;"",FLOOR(Table2[[#This Row],[moving_time]]/(60*60),1),"")</f>
        <v/>
      </c>
      <c r="K7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7" t="str">
        <f>IF(AND(Table2[[#This Row],[Appoggio]]&lt;&gt;"",C717&lt;&gt;""),_xlfn.CONCAT("date",C717,"moving_time",C708,"distance",Table2[[#This Row],[Appoggio]],"elevation",C710,"type",C711),"")</f>
        <v/>
      </c>
      <c r="M707" t="str">
        <f>IF(Table2[[#This Row],[date_to_pivot]]&lt;&gt;"",C711,"")</f>
        <v/>
      </c>
      <c r="N707" t="str">
        <f>IF(Table2[[#This Row],[date_to_pivot]]&lt;&gt;"",Table2[[#This Row],[Appoggio]],"")</f>
        <v/>
      </c>
      <c r="O707" t="str">
        <f>IF(Table2[[#This Row],[date_to_pivot]]&lt;&gt;"",C710,"")</f>
        <v/>
      </c>
      <c r="P707" t="str">
        <f>IF(Table2[[#This Row],[date_to_pivot]]&lt;&gt;"",C708,"")</f>
        <v/>
      </c>
    </row>
    <row r="708" spans="2:16" x14ac:dyDescent="0.2">
      <c r="B708" t="s">
        <v>322</v>
      </c>
      <c r="C708" t="str" cm="1">
        <f t="array" ref="C7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08" t="str">
        <f>IF(ISNUMBER(SEARCH("start_date_local",Table2[[#This Row],[JSON]])),MID(Table2[[#This Row],[JSON]],SEARCH("start_date_local",Table2[[#This Row],[JSON]])+LEN("start_date_local")+4,10), "")</f>
        <v/>
      </c>
      <c r="E7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8" s="5" t="str">
        <f>IF(Table2[[#This Row],[moving_time]]&lt;&gt;"",FLOOR((Table2[[#This Row],[moving_time]]-(60*60*Table2[[#This Row],[Appoggio_ore]]))-(60*Table2[[#This Row],[Appoggio_ minuti]]),1),"")</f>
        <v/>
      </c>
      <c r="I708" s="5" t="str">
        <f>IF(Table2[[#This Row],[moving_time]]&lt;&gt;"",FLOOR((Table2[[#This Row],[moving_time]]-(60*60*Table2[[#This Row],[Appoggio_ore]]))/60,1),"")</f>
        <v/>
      </c>
      <c r="J708" s="5" t="str">
        <f>IF(Table2[[#This Row],[moving_time]]&lt;&gt;"",FLOOR(Table2[[#This Row],[moving_time]]/(60*60),1),"")</f>
        <v/>
      </c>
      <c r="K7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8" t="str">
        <f>IF(AND(Table2[[#This Row],[Appoggio]]&lt;&gt;"",C718&lt;&gt;""),_xlfn.CONCAT("date",C718,"moving_time",C709,"distance",Table2[[#This Row],[Appoggio]],"elevation",C711,"type",C712),"")</f>
        <v/>
      </c>
      <c r="M708" t="str">
        <f>IF(Table2[[#This Row],[date_to_pivot]]&lt;&gt;"",C712,"")</f>
        <v/>
      </c>
      <c r="N708" t="str">
        <f>IF(Table2[[#This Row],[date_to_pivot]]&lt;&gt;"",Table2[[#This Row],[Appoggio]],"")</f>
        <v/>
      </c>
      <c r="O708" t="str">
        <f>IF(Table2[[#This Row],[date_to_pivot]]&lt;&gt;"",C711,"")</f>
        <v/>
      </c>
      <c r="P708" t="str">
        <f>IF(Table2[[#This Row],[date_to_pivot]]&lt;&gt;"",C709,"")</f>
        <v/>
      </c>
    </row>
    <row r="709" spans="2:16" x14ac:dyDescent="0.2">
      <c r="B709" t="s">
        <v>67</v>
      </c>
      <c r="C709" t="str" cm="1">
        <f t="array" ref="C7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09" t="str">
        <f>IF(ISNUMBER(SEARCH("start_date_local",Table2[[#This Row],[JSON]])),MID(Table2[[#This Row],[JSON]],SEARCH("start_date_local",Table2[[#This Row],[JSON]])+LEN("start_date_local")+4,10), "")</f>
        <v/>
      </c>
      <c r="E7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09" s="5" t="str">
        <f>IF(Table2[[#This Row],[moving_time]]&lt;&gt;"",FLOOR((Table2[[#This Row],[moving_time]]-(60*60*Table2[[#This Row],[Appoggio_ore]]))-(60*Table2[[#This Row],[Appoggio_ minuti]]),1),"")</f>
        <v/>
      </c>
      <c r="I709" s="5" t="str">
        <f>IF(Table2[[#This Row],[moving_time]]&lt;&gt;"",FLOOR((Table2[[#This Row],[moving_time]]-(60*60*Table2[[#This Row],[Appoggio_ore]]))/60,1),"")</f>
        <v/>
      </c>
      <c r="J709" s="5" t="str">
        <f>IF(Table2[[#This Row],[moving_time]]&lt;&gt;"",FLOOR(Table2[[#This Row],[moving_time]]/(60*60),1),"")</f>
        <v/>
      </c>
      <c r="K7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09" t="str">
        <f>IF(AND(Table2[[#This Row],[Appoggio]]&lt;&gt;"",C719&lt;&gt;""),_xlfn.CONCAT("date",C719,"moving_time",C710,"distance",Table2[[#This Row],[Appoggio]],"elevation",C712,"type",C713),"")</f>
        <v/>
      </c>
      <c r="M709" t="str">
        <f>IF(Table2[[#This Row],[date_to_pivot]]&lt;&gt;"",C713,"")</f>
        <v/>
      </c>
      <c r="N709" t="str">
        <f>IF(Table2[[#This Row],[date_to_pivot]]&lt;&gt;"",Table2[[#This Row],[Appoggio]],"")</f>
        <v/>
      </c>
      <c r="O709" t="str">
        <f>IF(Table2[[#This Row],[date_to_pivot]]&lt;&gt;"",C712,"")</f>
        <v/>
      </c>
      <c r="P709" t="str">
        <f>IF(Table2[[#This Row],[date_to_pivot]]&lt;&gt;"",C710,"")</f>
        <v/>
      </c>
    </row>
    <row r="710" spans="2:16" x14ac:dyDescent="0.2">
      <c r="B710" t="s">
        <v>1</v>
      </c>
      <c r="C710" t="str" cm="1">
        <f t="array" ref="C7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10" t="str">
        <f>IF(ISNUMBER(SEARCH("start_date_local",Table2[[#This Row],[JSON]])),MID(Table2[[#This Row],[JSON]],SEARCH("start_date_local",Table2[[#This Row],[JSON]])+LEN("start_date_local")+4,10), "")</f>
        <v/>
      </c>
      <c r="E7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0" s="5" t="str">
        <f>IF(Table2[[#This Row],[moving_time]]&lt;&gt;"",FLOOR((Table2[[#This Row],[moving_time]]-(60*60*Table2[[#This Row],[Appoggio_ore]]))-(60*Table2[[#This Row],[Appoggio_ minuti]]),1),"")</f>
        <v/>
      </c>
      <c r="I710" s="5" t="str">
        <f>IF(Table2[[#This Row],[moving_time]]&lt;&gt;"",FLOOR((Table2[[#This Row],[moving_time]]-(60*60*Table2[[#This Row],[Appoggio_ore]]))/60,1),"")</f>
        <v/>
      </c>
      <c r="J710" s="5" t="str">
        <f>IF(Table2[[#This Row],[moving_time]]&lt;&gt;"",FLOOR(Table2[[#This Row],[moving_time]]/(60*60),1),"")</f>
        <v/>
      </c>
      <c r="K7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0" t="str">
        <f>IF(AND(Table2[[#This Row],[Appoggio]]&lt;&gt;"",C720&lt;&gt;""),_xlfn.CONCAT("date",C720,"moving_time",C711,"distance",Table2[[#This Row],[Appoggio]],"elevation",C713,"type",C714),"")</f>
        <v/>
      </c>
      <c r="M710" t="str">
        <f>IF(Table2[[#This Row],[date_to_pivot]]&lt;&gt;"",C714,"")</f>
        <v/>
      </c>
      <c r="N710" t="str">
        <f>IF(Table2[[#This Row],[date_to_pivot]]&lt;&gt;"",Table2[[#This Row],[Appoggio]],"")</f>
        <v/>
      </c>
      <c r="O710" t="str">
        <f>IF(Table2[[#This Row],[date_to_pivot]]&lt;&gt;"",C713,"")</f>
        <v/>
      </c>
      <c r="P710" t="str">
        <f>IF(Table2[[#This Row],[date_to_pivot]]&lt;&gt;"",C711,"")</f>
        <v/>
      </c>
    </row>
    <row r="711" spans="2:16" x14ac:dyDescent="0.2">
      <c r="B711" t="s">
        <v>2</v>
      </c>
      <c r="C711" t="str" cm="1">
        <f t="array" ref="C7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11" t="str">
        <f>IF(ISNUMBER(SEARCH("start_date_local",Table2[[#This Row],[JSON]])),MID(Table2[[#This Row],[JSON]],SEARCH("start_date_local",Table2[[#This Row],[JSON]])+LEN("start_date_local")+4,10), "")</f>
        <v/>
      </c>
      <c r="E7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1" s="5" t="str">
        <f>IF(Table2[[#This Row],[moving_time]]&lt;&gt;"",FLOOR((Table2[[#This Row],[moving_time]]-(60*60*Table2[[#This Row],[Appoggio_ore]]))-(60*Table2[[#This Row],[Appoggio_ minuti]]),1),"")</f>
        <v/>
      </c>
      <c r="I711" s="5" t="str">
        <f>IF(Table2[[#This Row],[moving_time]]&lt;&gt;"",FLOOR((Table2[[#This Row],[moving_time]]-(60*60*Table2[[#This Row],[Appoggio_ore]]))/60,1),"")</f>
        <v/>
      </c>
      <c r="J711" s="5" t="str">
        <f>IF(Table2[[#This Row],[moving_time]]&lt;&gt;"",FLOOR(Table2[[#This Row],[moving_time]]/(60*60),1),"")</f>
        <v/>
      </c>
      <c r="K7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1" t="str">
        <f>IF(AND(Table2[[#This Row],[Appoggio]]&lt;&gt;"",C721&lt;&gt;""),_xlfn.CONCAT("date",C721,"moving_time",C712,"distance",Table2[[#This Row],[Appoggio]],"elevation",C714,"type",C715),"")</f>
        <v/>
      </c>
      <c r="M711" t="str">
        <f>IF(Table2[[#This Row],[date_to_pivot]]&lt;&gt;"",C715,"")</f>
        <v/>
      </c>
      <c r="N711" t="str">
        <f>IF(Table2[[#This Row],[date_to_pivot]]&lt;&gt;"",Table2[[#This Row],[Appoggio]],"")</f>
        <v/>
      </c>
      <c r="O711" t="str">
        <f>IF(Table2[[#This Row],[date_to_pivot]]&lt;&gt;"",C714,"")</f>
        <v/>
      </c>
      <c r="P711" t="str">
        <f>IF(Table2[[#This Row],[date_to_pivot]]&lt;&gt;"",C712,"")</f>
        <v/>
      </c>
    </row>
    <row r="712" spans="2:16" x14ac:dyDescent="0.2">
      <c r="B712" t="s">
        <v>3</v>
      </c>
      <c r="C712" t="str" cm="1">
        <f t="array" ref="C7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12" t="str">
        <f>IF(ISNUMBER(SEARCH("start_date_local",Table2[[#This Row],[JSON]])),MID(Table2[[#This Row],[JSON]],SEARCH("start_date_local",Table2[[#This Row],[JSON]])+LEN("start_date_local")+4,10), "")</f>
        <v/>
      </c>
      <c r="E7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2" s="5" t="str">
        <f>IF(Table2[[#This Row],[moving_time]]&lt;&gt;"",FLOOR((Table2[[#This Row],[moving_time]]-(60*60*Table2[[#This Row],[Appoggio_ore]]))-(60*Table2[[#This Row],[Appoggio_ minuti]]),1),"")</f>
        <v/>
      </c>
      <c r="I712" s="5" t="str">
        <f>IF(Table2[[#This Row],[moving_time]]&lt;&gt;"",FLOOR((Table2[[#This Row],[moving_time]]-(60*60*Table2[[#This Row],[Appoggio_ore]]))/60,1),"")</f>
        <v/>
      </c>
      <c r="J712" s="5" t="str">
        <f>IF(Table2[[#This Row],[moving_time]]&lt;&gt;"",FLOOR(Table2[[#This Row],[moving_time]]/(60*60),1),"")</f>
        <v/>
      </c>
      <c r="K7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2" t="str">
        <f>IF(AND(Table2[[#This Row],[Appoggio]]&lt;&gt;"",C722&lt;&gt;""),_xlfn.CONCAT("date",C722,"moving_time",C713,"distance",Table2[[#This Row],[Appoggio]],"elevation",C715,"type",C716),"")</f>
        <v/>
      </c>
      <c r="M712" t="str">
        <f>IF(Table2[[#This Row],[date_to_pivot]]&lt;&gt;"",C716,"")</f>
        <v/>
      </c>
      <c r="N712" t="str">
        <f>IF(Table2[[#This Row],[date_to_pivot]]&lt;&gt;"",Table2[[#This Row],[Appoggio]],"")</f>
        <v/>
      </c>
      <c r="O712" t="str">
        <f>IF(Table2[[#This Row],[date_to_pivot]]&lt;&gt;"",C715,"")</f>
        <v/>
      </c>
      <c r="P712" t="str">
        <f>IF(Table2[[#This Row],[date_to_pivot]]&lt;&gt;"",C713,"")</f>
        <v/>
      </c>
    </row>
    <row r="713" spans="2:16" x14ac:dyDescent="0.2">
      <c r="B713" t="s">
        <v>4</v>
      </c>
      <c r="C713" t="str" cm="1">
        <f t="array" ref="C7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13" t="str">
        <f>IF(ISNUMBER(SEARCH("start_date_local",Table2[[#This Row],[JSON]])),MID(Table2[[#This Row],[JSON]],SEARCH("start_date_local",Table2[[#This Row],[JSON]])+LEN("start_date_local")+4,10), "")</f>
        <v/>
      </c>
      <c r="E7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3" s="5" t="str">
        <f>IF(Table2[[#This Row],[moving_time]]&lt;&gt;"",FLOOR((Table2[[#This Row],[moving_time]]-(60*60*Table2[[#This Row],[Appoggio_ore]]))-(60*Table2[[#This Row],[Appoggio_ minuti]]),1),"")</f>
        <v/>
      </c>
      <c r="I713" s="5" t="str">
        <f>IF(Table2[[#This Row],[moving_time]]&lt;&gt;"",FLOOR((Table2[[#This Row],[moving_time]]-(60*60*Table2[[#This Row],[Appoggio_ore]]))/60,1),"")</f>
        <v/>
      </c>
      <c r="J713" s="5" t="str">
        <f>IF(Table2[[#This Row],[moving_time]]&lt;&gt;"",FLOOR(Table2[[#This Row],[moving_time]]/(60*60),1),"")</f>
        <v/>
      </c>
      <c r="K7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3" t="str">
        <f>IF(AND(Table2[[#This Row],[Appoggio]]&lt;&gt;"",C723&lt;&gt;""),_xlfn.CONCAT("date",C723,"moving_time",C714,"distance",Table2[[#This Row],[Appoggio]],"elevation",C716,"type",C717),"")</f>
        <v/>
      </c>
      <c r="M713" t="str">
        <f>IF(Table2[[#This Row],[date_to_pivot]]&lt;&gt;"",C717,"")</f>
        <v/>
      </c>
      <c r="N713" t="str">
        <f>IF(Table2[[#This Row],[date_to_pivot]]&lt;&gt;"",Table2[[#This Row],[Appoggio]],"")</f>
        <v/>
      </c>
      <c r="O713" t="str">
        <f>IF(Table2[[#This Row],[date_to_pivot]]&lt;&gt;"",C716,"")</f>
        <v/>
      </c>
      <c r="P713" t="str">
        <f>IF(Table2[[#This Row],[date_to_pivot]]&lt;&gt;"",C714,"")</f>
        <v/>
      </c>
    </row>
    <row r="714" spans="2:16" x14ac:dyDescent="0.2">
      <c r="B714" t="s">
        <v>5</v>
      </c>
      <c r="C714" t="str" cm="1">
        <f t="array" ref="C7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14" t="str">
        <f>IF(ISNUMBER(SEARCH("start_date_local",Table2[[#This Row],[JSON]])),MID(Table2[[#This Row],[JSON]],SEARCH("start_date_local",Table2[[#This Row],[JSON]])+LEN("start_date_local")+4,10), "")</f>
        <v/>
      </c>
      <c r="E7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4" s="5" t="str">
        <f>IF(Table2[[#This Row],[moving_time]]&lt;&gt;"",FLOOR((Table2[[#This Row],[moving_time]]-(60*60*Table2[[#This Row],[Appoggio_ore]]))-(60*Table2[[#This Row],[Appoggio_ minuti]]),1),"")</f>
        <v/>
      </c>
      <c r="I714" s="5" t="str">
        <f>IF(Table2[[#This Row],[moving_time]]&lt;&gt;"",FLOOR((Table2[[#This Row],[moving_time]]-(60*60*Table2[[#This Row],[Appoggio_ore]]))/60,1),"")</f>
        <v/>
      </c>
      <c r="J714" s="5" t="str">
        <f>IF(Table2[[#This Row],[moving_time]]&lt;&gt;"",FLOOR(Table2[[#This Row],[moving_time]]/(60*60),1),"")</f>
        <v/>
      </c>
      <c r="K7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4" t="str">
        <f>IF(AND(Table2[[#This Row],[Appoggio]]&lt;&gt;"",C724&lt;&gt;""),_xlfn.CONCAT("date",C724,"moving_time",C715,"distance",Table2[[#This Row],[Appoggio]],"elevation",C717,"type",C718),"")</f>
        <v/>
      </c>
      <c r="M714" t="str">
        <f>IF(Table2[[#This Row],[date_to_pivot]]&lt;&gt;"",C718,"")</f>
        <v/>
      </c>
      <c r="N714" t="str">
        <f>IF(Table2[[#This Row],[date_to_pivot]]&lt;&gt;"",Table2[[#This Row],[Appoggio]],"")</f>
        <v/>
      </c>
      <c r="O714" t="str">
        <f>IF(Table2[[#This Row],[date_to_pivot]]&lt;&gt;"",C717,"")</f>
        <v/>
      </c>
      <c r="P714" t="str">
        <f>IF(Table2[[#This Row],[date_to_pivot]]&lt;&gt;"",C715,"")</f>
        <v/>
      </c>
    </row>
    <row r="715" spans="2:16" x14ac:dyDescent="0.2">
      <c r="B715" t="s">
        <v>6</v>
      </c>
      <c r="C715" t="str" cm="1">
        <f t="array" ref="C7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15" t="str">
        <f>IF(ISNUMBER(SEARCH("start_date_local",Table2[[#This Row],[JSON]])),MID(Table2[[#This Row],[JSON]],SEARCH("start_date_local",Table2[[#This Row],[JSON]])+LEN("start_date_local")+4,10), "")</f>
        <v/>
      </c>
      <c r="E7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5" s="5" t="str">
        <f>IF(Table2[[#This Row],[moving_time]]&lt;&gt;"",FLOOR((Table2[[#This Row],[moving_time]]-(60*60*Table2[[#This Row],[Appoggio_ore]]))-(60*Table2[[#This Row],[Appoggio_ minuti]]),1),"")</f>
        <v/>
      </c>
      <c r="I715" s="5" t="str">
        <f>IF(Table2[[#This Row],[moving_time]]&lt;&gt;"",FLOOR((Table2[[#This Row],[moving_time]]-(60*60*Table2[[#This Row],[Appoggio_ore]]))/60,1),"")</f>
        <v/>
      </c>
      <c r="J715" s="5" t="str">
        <f>IF(Table2[[#This Row],[moving_time]]&lt;&gt;"",FLOOR(Table2[[#This Row],[moving_time]]/(60*60),1),"")</f>
        <v/>
      </c>
      <c r="K7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5" t="str">
        <f>IF(AND(Table2[[#This Row],[Appoggio]]&lt;&gt;"",C725&lt;&gt;""),_xlfn.CONCAT("date",C725,"moving_time",C716,"distance",Table2[[#This Row],[Appoggio]],"elevation",C718,"type",C719),"")</f>
        <v/>
      </c>
      <c r="M715" t="str">
        <f>IF(Table2[[#This Row],[date_to_pivot]]&lt;&gt;"",C719,"")</f>
        <v/>
      </c>
      <c r="N715" t="str">
        <f>IF(Table2[[#This Row],[date_to_pivot]]&lt;&gt;"",Table2[[#This Row],[Appoggio]],"")</f>
        <v/>
      </c>
      <c r="O715" t="str">
        <f>IF(Table2[[#This Row],[date_to_pivot]]&lt;&gt;"",C718,"")</f>
        <v/>
      </c>
      <c r="P715" t="str">
        <f>IF(Table2[[#This Row],[date_to_pivot]]&lt;&gt;"",C716,"")</f>
        <v/>
      </c>
    </row>
    <row r="716" spans="2:16" x14ac:dyDescent="0.2">
      <c r="B716" t="s">
        <v>323</v>
      </c>
      <c r="C716" t="str" cm="1">
        <f t="array" ref="C7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16" t="str">
        <f>IF(ISNUMBER(SEARCH("start_date_local",Table2[[#This Row],[JSON]])),MID(Table2[[#This Row],[JSON]],SEARCH("start_date_local",Table2[[#This Row],[JSON]])+LEN("start_date_local")+4,10), "")</f>
        <v/>
      </c>
      <c r="E7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6" s="5" t="str">
        <f>IF(Table2[[#This Row],[moving_time]]&lt;&gt;"",FLOOR((Table2[[#This Row],[moving_time]]-(60*60*Table2[[#This Row],[Appoggio_ore]]))-(60*Table2[[#This Row],[Appoggio_ minuti]]),1),"")</f>
        <v/>
      </c>
      <c r="I716" s="5" t="str">
        <f>IF(Table2[[#This Row],[moving_time]]&lt;&gt;"",FLOOR((Table2[[#This Row],[moving_time]]-(60*60*Table2[[#This Row],[Appoggio_ore]]))/60,1),"")</f>
        <v/>
      </c>
      <c r="J716" s="5" t="str">
        <f>IF(Table2[[#This Row],[moving_time]]&lt;&gt;"",FLOOR(Table2[[#This Row],[moving_time]]/(60*60),1),"")</f>
        <v/>
      </c>
      <c r="K7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6" t="str">
        <f>IF(AND(Table2[[#This Row],[Appoggio]]&lt;&gt;"",C726&lt;&gt;""),_xlfn.CONCAT("date",C726,"moving_time",C717,"distance",Table2[[#This Row],[Appoggio]],"elevation",C719,"type",C720),"")</f>
        <v/>
      </c>
      <c r="M716" t="str">
        <f>IF(Table2[[#This Row],[date_to_pivot]]&lt;&gt;"",C720,"")</f>
        <v/>
      </c>
      <c r="N716" t="str">
        <f>IF(Table2[[#This Row],[date_to_pivot]]&lt;&gt;"",Table2[[#This Row],[Appoggio]],"")</f>
        <v/>
      </c>
      <c r="O716" t="str">
        <f>IF(Table2[[#This Row],[date_to_pivot]]&lt;&gt;"",C719,"")</f>
        <v/>
      </c>
      <c r="P716" t="str">
        <f>IF(Table2[[#This Row],[date_to_pivot]]&lt;&gt;"",C717,"")</f>
        <v/>
      </c>
    </row>
    <row r="717" spans="2:16" x14ac:dyDescent="0.2">
      <c r="B717" t="s">
        <v>324</v>
      </c>
      <c r="C717" t="str" cm="1">
        <f t="array" ref="C7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27253.2</v>
      </c>
      <c r="D717" t="str">
        <f>IF(ISNUMBER(SEARCH("start_date_local",Table2[[#This Row],[JSON]])),MID(Table2[[#This Row],[JSON]],SEARCH("start_date_local",Table2[[#This Row],[JSON]])+LEN("start_date_local")+4,10), "")</f>
        <v/>
      </c>
      <c r="E7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27253.2</v>
      </c>
      <c r="G7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7" s="5" t="str">
        <f>IF(Table2[[#This Row],[moving_time]]&lt;&gt;"",FLOOR((Table2[[#This Row],[moving_time]]-(60*60*Table2[[#This Row],[Appoggio_ore]]))-(60*Table2[[#This Row],[Appoggio_ minuti]]),1),"")</f>
        <v/>
      </c>
      <c r="I717" s="5" t="str">
        <f>IF(Table2[[#This Row],[moving_time]]&lt;&gt;"",FLOOR((Table2[[#This Row],[moving_time]]-(60*60*Table2[[#This Row],[Appoggio_ore]]))/60,1),"")</f>
        <v/>
      </c>
      <c r="J717" s="5" t="str">
        <f>IF(Table2[[#This Row],[moving_time]]&lt;&gt;"",FLOOR(Table2[[#This Row],[moving_time]]/(60*60),1),"")</f>
        <v/>
      </c>
      <c r="K7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7" t="str">
        <f>IF(AND(Table2[[#This Row],[Appoggio]]&lt;&gt;"",C727&lt;&gt;""),_xlfn.CONCAT("date",C727,"moving_time",C718,"distance",Table2[[#This Row],[Appoggio]],"elevation",C720,"type",C721),"")</f>
        <v>date2020-06-07moving_time01:38:12distance27253.2elevation752.0typeRide</v>
      </c>
      <c r="M717" t="str">
        <f>IF(Table2[[#This Row],[date_to_pivot]]&lt;&gt;"",C721,"")</f>
        <v>Ride</v>
      </c>
      <c r="N717" t="str">
        <f>IF(Table2[[#This Row],[date_to_pivot]]&lt;&gt;"",Table2[[#This Row],[Appoggio]],"")</f>
        <v>27253.2</v>
      </c>
      <c r="O717" t="str">
        <f>IF(Table2[[#This Row],[date_to_pivot]]&lt;&gt;"",C720,"")</f>
        <v>752.0</v>
      </c>
      <c r="P717" t="str">
        <f>IF(Table2[[#This Row],[date_to_pivot]]&lt;&gt;"",C718,"")</f>
        <v>01:38:12</v>
      </c>
    </row>
    <row r="718" spans="2:16" x14ac:dyDescent="0.2">
      <c r="B718" t="s">
        <v>325</v>
      </c>
      <c r="C718" t="str" cm="1">
        <f t="array" ref="C7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01:38:12</v>
      </c>
      <c r="D718" t="str">
        <f>IF(ISNUMBER(SEARCH("start_date_local",Table2[[#This Row],[JSON]])),MID(Table2[[#This Row],[JSON]],SEARCH("start_date_local",Table2[[#This Row],[JSON]])+LEN("start_date_local")+4,10), "")</f>
        <v/>
      </c>
      <c r="E7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5892</v>
      </c>
      <c r="H718" s="5">
        <f>IF(Table2[[#This Row],[moving_time]]&lt;&gt;"",FLOOR((Table2[[#This Row],[moving_time]]-(60*60*Table2[[#This Row],[Appoggio_ore]]))-(60*Table2[[#This Row],[Appoggio_ minuti]]),1),"")</f>
        <v>12</v>
      </c>
      <c r="I718" s="5">
        <f>IF(Table2[[#This Row],[moving_time]]&lt;&gt;"",FLOOR((Table2[[#This Row],[moving_time]]-(60*60*Table2[[#This Row],[Appoggio_ore]]))/60,1),"")</f>
        <v>38</v>
      </c>
      <c r="J718" s="5">
        <f>IF(Table2[[#This Row],[moving_time]]&lt;&gt;"",FLOOR(Table2[[#This Row],[moving_time]]/(60*60),1),"")</f>
        <v>1</v>
      </c>
      <c r="K7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8" t="str">
        <f>IF(AND(Table2[[#This Row],[Appoggio]]&lt;&gt;"",C728&lt;&gt;""),_xlfn.CONCAT("date",C728,"moving_time",C719,"distance",Table2[[#This Row],[Appoggio]],"elevation",C721,"type",C722),"")</f>
        <v/>
      </c>
      <c r="M718" t="str">
        <f>IF(Table2[[#This Row],[date_to_pivot]]&lt;&gt;"",C722,"")</f>
        <v/>
      </c>
      <c r="N718" t="str">
        <f>IF(Table2[[#This Row],[date_to_pivot]]&lt;&gt;"",Table2[[#This Row],[Appoggio]],"")</f>
        <v/>
      </c>
      <c r="O718" t="str">
        <f>IF(Table2[[#This Row],[date_to_pivot]]&lt;&gt;"",C721,"")</f>
        <v/>
      </c>
      <c r="P718" t="str">
        <f>IF(Table2[[#This Row],[date_to_pivot]]&lt;&gt;"",C719,"")</f>
        <v/>
      </c>
    </row>
    <row r="719" spans="2:16" x14ac:dyDescent="0.2">
      <c r="B719" t="s">
        <v>326</v>
      </c>
      <c r="C719" t="str" cm="1">
        <f t="array" ref="C7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19" t="str">
        <f>IF(ISNUMBER(SEARCH("start_date_local",Table2[[#This Row],[JSON]])),MID(Table2[[#This Row],[JSON]],SEARCH("start_date_local",Table2[[#This Row],[JSON]])+LEN("start_date_local")+4,10), "")</f>
        <v/>
      </c>
      <c r="E7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19" s="5" t="str">
        <f>IF(Table2[[#This Row],[moving_time]]&lt;&gt;"",FLOOR((Table2[[#This Row],[moving_time]]-(60*60*Table2[[#This Row],[Appoggio_ore]]))-(60*Table2[[#This Row],[Appoggio_ minuti]]),1),"")</f>
        <v/>
      </c>
      <c r="I719" s="5" t="str">
        <f>IF(Table2[[#This Row],[moving_time]]&lt;&gt;"",FLOOR((Table2[[#This Row],[moving_time]]-(60*60*Table2[[#This Row],[Appoggio_ore]]))/60,1),"")</f>
        <v/>
      </c>
      <c r="J719" s="5" t="str">
        <f>IF(Table2[[#This Row],[moving_time]]&lt;&gt;"",FLOOR(Table2[[#This Row],[moving_time]]/(60*60),1),"")</f>
        <v/>
      </c>
      <c r="K7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19" t="str">
        <f>IF(AND(Table2[[#This Row],[Appoggio]]&lt;&gt;"",C729&lt;&gt;""),_xlfn.CONCAT("date",C729,"moving_time",C720,"distance",Table2[[#This Row],[Appoggio]],"elevation",C722,"type",C723),"")</f>
        <v/>
      </c>
      <c r="M719" t="str">
        <f>IF(Table2[[#This Row],[date_to_pivot]]&lt;&gt;"",C723,"")</f>
        <v/>
      </c>
      <c r="N719" t="str">
        <f>IF(Table2[[#This Row],[date_to_pivot]]&lt;&gt;"",Table2[[#This Row],[Appoggio]],"")</f>
        <v/>
      </c>
      <c r="O719" t="str">
        <f>IF(Table2[[#This Row],[date_to_pivot]]&lt;&gt;"",C722,"")</f>
        <v/>
      </c>
      <c r="P719" t="str">
        <f>IF(Table2[[#This Row],[date_to_pivot]]&lt;&gt;"",C720,"")</f>
        <v/>
      </c>
    </row>
    <row r="720" spans="2:16" x14ac:dyDescent="0.2">
      <c r="B720" t="s">
        <v>327</v>
      </c>
      <c r="C720" t="str" cm="1">
        <f t="array" ref="C7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752.0</v>
      </c>
      <c r="D720" t="str">
        <f>IF(ISNUMBER(SEARCH("start_date_local",Table2[[#This Row],[JSON]])),MID(Table2[[#This Row],[JSON]],SEARCH("start_date_local",Table2[[#This Row],[JSON]])+LEN("start_date_local")+4,10), "")</f>
        <v/>
      </c>
      <c r="E7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0" s="5" t="str">
        <f>IF(Table2[[#This Row],[moving_time]]&lt;&gt;"",FLOOR((Table2[[#This Row],[moving_time]]-(60*60*Table2[[#This Row],[Appoggio_ore]]))-(60*Table2[[#This Row],[Appoggio_ minuti]]),1),"")</f>
        <v/>
      </c>
      <c r="I720" s="5" t="str">
        <f>IF(Table2[[#This Row],[moving_time]]&lt;&gt;"",FLOOR((Table2[[#This Row],[moving_time]]-(60*60*Table2[[#This Row],[Appoggio_ore]]))/60,1),"")</f>
        <v/>
      </c>
      <c r="J720" s="5" t="str">
        <f>IF(Table2[[#This Row],[moving_time]]&lt;&gt;"",FLOOR(Table2[[#This Row],[moving_time]]/(60*60),1),"")</f>
        <v/>
      </c>
      <c r="K7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752.0</v>
      </c>
      <c r="L720" t="str">
        <f>IF(AND(Table2[[#This Row],[Appoggio]]&lt;&gt;"",C730&lt;&gt;""),_xlfn.CONCAT("date",C730,"moving_time",C721,"distance",Table2[[#This Row],[Appoggio]],"elevation",C723,"type",C724),"")</f>
        <v/>
      </c>
      <c r="M720" t="str">
        <f>IF(Table2[[#This Row],[date_to_pivot]]&lt;&gt;"",C724,"")</f>
        <v/>
      </c>
      <c r="N720" t="str">
        <f>IF(Table2[[#This Row],[date_to_pivot]]&lt;&gt;"",Table2[[#This Row],[Appoggio]],"")</f>
        <v/>
      </c>
      <c r="O720" t="str">
        <f>IF(Table2[[#This Row],[date_to_pivot]]&lt;&gt;"",C723,"")</f>
        <v/>
      </c>
      <c r="P720" t="str">
        <f>IF(Table2[[#This Row],[date_to_pivot]]&lt;&gt;"",C721,"")</f>
        <v/>
      </c>
    </row>
    <row r="721" spans="2:16" x14ac:dyDescent="0.2">
      <c r="B721" t="s">
        <v>12</v>
      </c>
      <c r="C721" t="str" cm="1">
        <f t="array" ref="C7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721" t="str">
        <f>IF(ISNUMBER(SEARCH("start_date_local",Table2[[#This Row],[JSON]])),MID(Table2[[#This Row],[JSON]],SEARCH("start_date_local",Table2[[#This Row],[JSON]])+LEN("start_date_local")+4,10), "")</f>
        <v/>
      </c>
      <c r="E7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7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1" s="5" t="str">
        <f>IF(Table2[[#This Row],[moving_time]]&lt;&gt;"",FLOOR((Table2[[#This Row],[moving_time]]-(60*60*Table2[[#This Row],[Appoggio_ore]]))-(60*Table2[[#This Row],[Appoggio_ minuti]]),1),"")</f>
        <v/>
      </c>
      <c r="I721" s="5" t="str">
        <f>IF(Table2[[#This Row],[moving_time]]&lt;&gt;"",FLOOR((Table2[[#This Row],[moving_time]]-(60*60*Table2[[#This Row],[Appoggio_ore]]))/60,1),"")</f>
        <v/>
      </c>
      <c r="J721" s="5" t="str">
        <f>IF(Table2[[#This Row],[moving_time]]&lt;&gt;"",FLOOR(Table2[[#This Row],[moving_time]]/(60*60),1),"")</f>
        <v/>
      </c>
      <c r="K7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1" t="str">
        <f>IF(AND(Table2[[#This Row],[Appoggio]]&lt;&gt;"",C731&lt;&gt;""),_xlfn.CONCAT("date",C731,"moving_time",C722,"distance",Table2[[#This Row],[Appoggio]],"elevation",C724,"type",C725),"")</f>
        <v/>
      </c>
      <c r="M721" t="str">
        <f>IF(Table2[[#This Row],[date_to_pivot]]&lt;&gt;"",C725,"")</f>
        <v/>
      </c>
      <c r="N721" t="str">
        <f>IF(Table2[[#This Row],[date_to_pivot]]&lt;&gt;"",Table2[[#This Row],[Appoggio]],"")</f>
        <v/>
      </c>
      <c r="O721" t="str">
        <f>IF(Table2[[#This Row],[date_to_pivot]]&lt;&gt;"",C724,"")</f>
        <v/>
      </c>
      <c r="P721" t="str">
        <f>IF(Table2[[#This Row],[date_to_pivot]]&lt;&gt;"",C722,"")</f>
        <v/>
      </c>
    </row>
    <row r="722" spans="2:16" x14ac:dyDescent="0.2">
      <c r="B722" t="s">
        <v>13</v>
      </c>
      <c r="C722" t="str" cm="1">
        <f t="array" ref="C7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22" t="str">
        <f>IF(ISNUMBER(SEARCH("start_date_local",Table2[[#This Row],[JSON]])),MID(Table2[[#This Row],[JSON]],SEARCH("start_date_local",Table2[[#This Row],[JSON]])+LEN("start_date_local")+4,10), "")</f>
        <v/>
      </c>
      <c r="E7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2" s="5" t="str">
        <f>IF(Table2[[#This Row],[moving_time]]&lt;&gt;"",FLOOR((Table2[[#This Row],[moving_time]]-(60*60*Table2[[#This Row],[Appoggio_ore]]))-(60*Table2[[#This Row],[Appoggio_ minuti]]),1),"")</f>
        <v/>
      </c>
      <c r="I722" s="5" t="str">
        <f>IF(Table2[[#This Row],[moving_time]]&lt;&gt;"",FLOOR((Table2[[#This Row],[moving_time]]-(60*60*Table2[[#This Row],[Appoggio_ore]]))/60,1),"")</f>
        <v/>
      </c>
      <c r="J722" s="5" t="str">
        <f>IF(Table2[[#This Row],[moving_time]]&lt;&gt;"",FLOOR(Table2[[#This Row],[moving_time]]/(60*60),1),"")</f>
        <v/>
      </c>
      <c r="K7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2" t="str">
        <f>IF(AND(Table2[[#This Row],[Appoggio]]&lt;&gt;"",C732&lt;&gt;""),_xlfn.CONCAT("date",C732,"moving_time",C723,"distance",Table2[[#This Row],[Appoggio]],"elevation",C725,"type",C726),"")</f>
        <v/>
      </c>
      <c r="M722" t="str">
        <f>IF(Table2[[#This Row],[date_to_pivot]]&lt;&gt;"",C726,"")</f>
        <v/>
      </c>
      <c r="N722" t="str">
        <f>IF(Table2[[#This Row],[date_to_pivot]]&lt;&gt;"",Table2[[#This Row],[Appoggio]],"")</f>
        <v/>
      </c>
      <c r="O722" t="str">
        <f>IF(Table2[[#This Row],[date_to_pivot]]&lt;&gt;"",C725,"")</f>
        <v/>
      </c>
      <c r="P722" t="str">
        <f>IF(Table2[[#This Row],[date_to_pivot]]&lt;&gt;"",C723,"")</f>
        <v/>
      </c>
    </row>
    <row r="723" spans="2:16" x14ac:dyDescent="0.2">
      <c r="B723" t="s">
        <v>328</v>
      </c>
      <c r="C723" t="str" cm="1">
        <f t="array" ref="C7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23" t="str">
        <f>IF(ISNUMBER(SEARCH("start_date_local",Table2[[#This Row],[JSON]])),MID(Table2[[#This Row],[JSON]],SEARCH("start_date_local",Table2[[#This Row],[JSON]])+LEN("start_date_local")+4,10), "")</f>
        <v/>
      </c>
      <c r="E7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3" s="5" t="str">
        <f>IF(Table2[[#This Row],[moving_time]]&lt;&gt;"",FLOOR((Table2[[#This Row],[moving_time]]-(60*60*Table2[[#This Row],[Appoggio_ore]]))-(60*Table2[[#This Row],[Appoggio_ minuti]]),1),"")</f>
        <v/>
      </c>
      <c r="I723" s="5" t="str">
        <f>IF(Table2[[#This Row],[moving_time]]&lt;&gt;"",FLOOR((Table2[[#This Row],[moving_time]]-(60*60*Table2[[#This Row],[Appoggio_ore]]))/60,1),"")</f>
        <v/>
      </c>
      <c r="J723" s="5" t="str">
        <f>IF(Table2[[#This Row],[moving_time]]&lt;&gt;"",FLOOR(Table2[[#This Row],[moving_time]]/(60*60),1),"")</f>
        <v/>
      </c>
      <c r="K7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3" t="str">
        <f>IF(AND(Table2[[#This Row],[Appoggio]]&lt;&gt;"",C733&lt;&gt;""),_xlfn.CONCAT("date",C733,"moving_time",C724,"distance",Table2[[#This Row],[Appoggio]],"elevation",C726,"type",C727),"")</f>
        <v/>
      </c>
      <c r="M723" t="str">
        <f>IF(Table2[[#This Row],[date_to_pivot]]&lt;&gt;"",C727,"")</f>
        <v/>
      </c>
      <c r="N723" t="str">
        <f>IF(Table2[[#This Row],[date_to_pivot]]&lt;&gt;"",Table2[[#This Row],[Appoggio]],"")</f>
        <v/>
      </c>
      <c r="O723" t="str">
        <f>IF(Table2[[#This Row],[date_to_pivot]]&lt;&gt;"",C726,"")</f>
        <v/>
      </c>
      <c r="P723" t="str">
        <f>IF(Table2[[#This Row],[date_to_pivot]]&lt;&gt;"",C724,"")</f>
        <v/>
      </c>
    </row>
    <row r="724" spans="2:16" x14ac:dyDescent="0.2">
      <c r="B724" t="s">
        <v>329</v>
      </c>
      <c r="C724" t="str" cm="1">
        <f t="array" ref="C7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24" t="str">
        <f>IF(ISNUMBER(SEARCH("start_date_local",Table2[[#This Row],[JSON]])),MID(Table2[[#This Row],[JSON]],SEARCH("start_date_local",Table2[[#This Row],[JSON]])+LEN("start_date_local")+4,10), "")</f>
        <v/>
      </c>
      <c r="E7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4" s="5" t="str">
        <f>IF(Table2[[#This Row],[moving_time]]&lt;&gt;"",FLOOR((Table2[[#This Row],[moving_time]]-(60*60*Table2[[#This Row],[Appoggio_ore]]))-(60*Table2[[#This Row],[Appoggio_ minuti]]),1),"")</f>
        <v/>
      </c>
      <c r="I724" s="5" t="str">
        <f>IF(Table2[[#This Row],[moving_time]]&lt;&gt;"",FLOOR((Table2[[#This Row],[moving_time]]-(60*60*Table2[[#This Row],[Appoggio_ore]]))/60,1),"")</f>
        <v/>
      </c>
      <c r="J724" s="5" t="str">
        <f>IF(Table2[[#This Row],[moving_time]]&lt;&gt;"",FLOOR(Table2[[#This Row],[moving_time]]/(60*60),1),"")</f>
        <v/>
      </c>
      <c r="K7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4" t="str">
        <f>IF(AND(Table2[[#This Row],[Appoggio]]&lt;&gt;"",C734&lt;&gt;""),_xlfn.CONCAT("date",C734,"moving_time",C725,"distance",Table2[[#This Row],[Appoggio]],"elevation",C727,"type",C728),"")</f>
        <v/>
      </c>
      <c r="M724" t="str">
        <f>IF(Table2[[#This Row],[date_to_pivot]]&lt;&gt;"",C728,"")</f>
        <v/>
      </c>
      <c r="N724" t="str">
        <f>IF(Table2[[#This Row],[date_to_pivot]]&lt;&gt;"",Table2[[#This Row],[Appoggio]],"")</f>
        <v/>
      </c>
      <c r="O724" t="str">
        <f>IF(Table2[[#This Row],[date_to_pivot]]&lt;&gt;"",C727,"")</f>
        <v/>
      </c>
      <c r="P724" t="str">
        <f>IF(Table2[[#This Row],[date_to_pivot]]&lt;&gt;"",C725,"")</f>
        <v/>
      </c>
    </row>
    <row r="725" spans="2:16" x14ac:dyDescent="0.2">
      <c r="B725" t="s">
        <v>330</v>
      </c>
      <c r="C725" t="str" cm="1">
        <f t="array" ref="C7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25" t="str">
        <f>IF(ISNUMBER(SEARCH("start_date_local",Table2[[#This Row],[JSON]])),MID(Table2[[#This Row],[JSON]],SEARCH("start_date_local",Table2[[#This Row],[JSON]])+LEN("start_date_local")+4,10), "")</f>
        <v/>
      </c>
      <c r="E7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5" s="5" t="str">
        <f>IF(Table2[[#This Row],[moving_time]]&lt;&gt;"",FLOOR((Table2[[#This Row],[moving_time]]-(60*60*Table2[[#This Row],[Appoggio_ore]]))-(60*Table2[[#This Row],[Appoggio_ minuti]]),1),"")</f>
        <v/>
      </c>
      <c r="I725" s="5" t="str">
        <f>IF(Table2[[#This Row],[moving_time]]&lt;&gt;"",FLOOR((Table2[[#This Row],[moving_time]]-(60*60*Table2[[#This Row],[Appoggio_ore]]))/60,1),"")</f>
        <v/>
      </c>
      <c r="J725" s="5" t="str">
        <f>IF(Table2[[#This Row],[moving_time]]&lt;&gt;"",FLOOR(Table2[[#This Row],[moving_time]]/(60*60),1),"")</f>
        <v/>
      </c>
      <c r="K7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5" t="str">
        <f>IF(AND(Table2[[#This Row],[Appoggio]]&lt;&gt;"",C735&lt;&gt;""),_xlfn.CONCAT("date",C735,"moving_time",C726,"distance",Table2[[#This Row],[Appoggio]],"elevation",C728,"type",C729),"")</f>
        <v/>
      </c>
      <c r="M725" t="str">
        <f>IF(Table2[[#This Row],[date_to_pivot]]&lt;&gt;"",C729,"")</f>
        <v/>
      </c>
      <c r="N725" t="str">
        <f>IF(Table2[[#This Row],[date_to_pivot]]&lt;&gt;"",Table2[[#This Row],[Appoggio]],"")</f>
        <v/>
      </c>
      <c r="O725" t="str">
        <f>IF(Table2[[#This Row],[date_to_pivot]]&lt;&gt;"",C728,"")</f>
        <v/>
      </c>
      <c r="P725" t="str">
        <f>IF(Table2[[#This Row],[date_to_pivot]]&lt;&gt;"",C726,"")</f>
        <v/>
      </c>
    </row>
    <row r="726" spans="2:16" x14ac:dyDescent="0.2">
      <c r="B726" t="s">
        <v>331</v>
      </c>
      <c r="C726" t="str" cm="1">
        <f t="array" ref="C7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26" t="str">
        <f>IF(ISNUMBER(SEARCH("start_date_local",Table2[[#This Row],[JSON]])),MID(Table2[[#This Row],[JSON]],SEARCH("start_date_local",Table2[[#This Row],[JSON]])+LEN("start_date_local")+4,10), "")</f>
        <v/>
      </c>
      <c r="E7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6" s="5" t="str">
        <f>IF(Table2[[#This Row],[moving_time]]&lt;&gt;"",FLOOR((Table2[[#This Row],[moving_time]]-(60*60*Table2[[#This Row],[Appoggio_ore]]))-(60*Table2[[#This Row],[Appoggio_ minuti]]),1),"")</f>
        <v/>
      </c>
      <c r="I726" s="5" t="str">
        <f>IF(Table2[[#This Row],[moving_time]]&lt;&gt;"",FLOOR((Table2[[#This Row],[moving_time]]-(60*60*Table2[[#This Row],[Appoggio_ore]]))/60,1),"")</f>
        <v/>
      </c>
      <c r="J726" s="5" t="str">
        <f>IF(Table2[[#This Row],[moving_time]]&lt;&gt;"",FLOOR(Table2[[#This Row],[moving_time]]/(60*60),1),"")</f>
        <v/>
      </c>
      <c r="K7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6" t="str">
        <f>IF(AND(Table2[[#This Row],[Appoggio]]&lt;&gt;"",C736&lt;&gt;""),_xlfn.CONCAT("date",C736,"moving_time",C727,"distance",Table2[[#This Row],[Appoggio]],"elevation",C729,"type",C730),"")</f>
        <v/>
      </c>
      <c r="M726" t="str">
        <f>IF(Table2[[#This Row],[date_to_pivot]]&lt;&gt;"",C730,"")</f>
        <v/>
      </c>
      <c r="N726" t="str">
        <f>IF(Table2[[#This Row],[date_to_pivot]]&lt;&gt;"",Table2[[#This Row],[Appoggio]],"")</f>
        <v/>
      </c>
      <c r="O726" t="str">
        <f>IF(Table2[[#This Row],[date_to_pivot]]&lt;&gt;"",C729,"")</f>
        <v/>
      </c>
      <c r="P726" t="str">
        <f>IF(Table2[[#This Row],[date_to_pivot]]&lt;&gt;"",C727,"")</f>
        <v/>
      </c>
    </row>
    <row r="727" spans="2:16" x14ac:dyDescent="0.2">
      <c r="B727" t="s">
        <v>332</v>
      </c>
      <c r="C727" t="str" cm="1">
        <f t="array" ref="C7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2020-06-07</v>
      </c>
      <c r="D727" t="str">
        <f>IF(ISNUMBER(SEARCH("start_date_local",Table2[[#This Row],[JSON]])),MID(Table2[[#This Row],[JSON]],SEARCH("start_date_local",Table2[[#This Row],[JSON]])+LEN("start_date_local")+4,10), "")</f>
        <v>2020-06-07</v>
      </c>
      <c r="E7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7" s="5" t="str">
        <f>IF(Table2[[#This Row],[moving_time]]&lt;&gt;"",FLOOR((Table2[[#This Row],[moving_time]]-(60*60*Table2[[#This Row],[Appoggio_ore]]))-(60*Table2[[#This Row],[Appoggio_ minuti]]),1),"")</f>
        <v/>
      </c>
      <c r="I727" s="5" t="str">
        <f>IF(Table2[[#This Row],[moving_time]]&lt;&gt;"",FLOOR((Table2[[#This Row],[moving_time]]-(60*60*Table2[[#This Row],[Appoggio_ore]]))/60,1),"")</f>
        <v/>
      </c>
      <c r="J727" s="5" t="str">
        <f>IF(Table2[[#This Row],[moving_time]]&lt;&gt;"",FLOOR(Table2[[#This Row],[moving_time]]/(60*60),1),"")</f>
        <v/>
      </c>
      <c r="K7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7" t="str">
        <f>IF(AND(Table2[[#This Row],[Appoggio]]&lt;&gt;"",C737&lt;&gt;""),_xlfn.CONCAT("date",C737,"moving_time",C728,"distance",Table2[[#This Row],[Appoggio]],"elevation",C730,"type",C731),"")</f>
        <v/>
      </c>
      <c r="M727" t="str">
        <f>IF(Table2[[#This Row],[date_to_pivot]]&lt;&gt;"",C731,"")</f>
        <v/>
      </c>
      <c r="N727" t="str">
        <f>IF(Table2[[#This Row],[date_to_pivot]]&lt;&gt;"",Table2[[#This Row],[Appoggio]],"")</f>
        <v/>
      </c>
      <c r="O727" t="str">
        <f>IF(Table2[[#This Row],[date_to_pivot]]&lt;&gt;"",C730,"")</f>
        <v/>
      </c>
      <c r="P727" t="str">
        <f>IF(Table2[[#This Row],[date_to_pivot]]&lt;&gt;"",C728,"")</f>
        <v/>
      </c>
    </row>
    <row r="728" spans="2:16" x14ac:dyDescent="0.2">
      <c r="B728" t="s">
        <v>19</v>
      </c>
      <c r="C728" t="str" cm="1">
        <f t="array" ref="C7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28" t="str">
        <f>IF(ISNUMBER(SEARCH("start_date_local",Table2[[#This Row],[JSON]])),MID(Table2[[#This Row],[JSON]],SEARCH("start_date_local",Table2[[#This Row],[JSON]])+LEN("start_date_local")+4,10), "")</f>
        <v/>
      </c>
      <c r="E7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8" s="5" t="str">
        <f>IF(Table2[[#This Row],[moving_time]]&lt;&gt;"",FLOOR((Table2[[#This Row],[moving_time]]-(60*60*Table2[[#This Row],[Appoggio_ore]]))-(60*Table2[[#This Row],[Appoggio_ minuti]]),1),"")</f>
        <v/>
      </c>
      <c r="I728" s="5" t="str">
        <f>IF(Table2[[#This Row],[moving_time]]&lt;&gt;"",FLOOR((Table2[[#This Row],[moving_time]]-(60*60*Table2[[#This Row],[Appoggio_ore]]))/60,1),"")</f>
        <v/>
      </c>
      <c r="J728" s="5" t="str">
        <f>IF(Table2[[#This Row],[moving_time]]&lt;&gt;"",FLOOR(Table2[[#This Row],[moving_time]]/(60*60),1),"")</f>
        <v/>
      </c>
      <c r="K7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8" t="str">
        <f>IF(AND(Table2[[#This Row],[Appoggio]]&lt;&gt;"",C738&lt;&gt;""),_xlfn.CONCAT("date",C738,"moving_time",C729,"distance",Table2[[#This Row],[Appoggio]],"elevation",C731,"type",C732),"")</f>
        <v/>
      </c>
      <c r="M728" t="str">
        <f>IF(Table2[[#This Row],[date_to_pivot]]&lt;&gt;"",C732,"")</f>
        <v/>
      </c>
      <c r="N728" t="str">
        <f>IF(Table2[[#This Row],[date_to_pivot]]&lt;&gt;"",Table2[[#This Row],[Appoggio]],"")</f>
        <v/>
      </c>
      <c r="O728" t="str">
        <f>IF(Table2[[#This Row],[date_to_pivot]]&lt;&gt;"",C731,"")</f>
        <v/>
      </c>
      <c r="P728" t="str">
        <f>IF(Table2[[#This Row],[date_to_pivot]]&lt;&gt;"",C729,"")</f>
        <v/>
      </c>
    </row>
    <row r="729" spans="2:16" x14ac:dyDescent="0.2">
      <c r="B729" t="s">
        <v>20</v>
      </c>
      <c r="C729" t="str" cm="1">
        <f t="array" ref="C7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29" t="str">
        <f>IF(ISNUMBER(SEARCH("start_date_local",Table2[[#This Row],[JSON]])),MID(Table2[[#This Row],[JSON]],SEARCH("start_date_local",Table2[[#This Row],[JSON]])+LEN("start_date_local")+4,10), "")</f>
        <v/>
      </c>
      <c r="E7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29" s="5" t="str">
        <f>IF(Table2[[#This Row],[moving_time]]&lt;&gt;"",FLOOR((Table2[[#This Row],[moving_time]]-(60*60*Table2[[#This Row],[Appoggio_ore]]))-(60*Table2[[#This Row],[Appoggio_ minuti]]),1),"")</f>
        <v/>
      </c>
      <c r="I729" s="5" t="str">
        <f>IF(Table2[[#This Row],[moving_time]]&lt;&gt;"",FLOOR((Table2[[#This Row],[moving_time]]-(60*60*Table2[[#This Row],[Appoggio_ore]]))/60,1),"")</f>
        <v/>
      </c>
      <c r="J729" s="5" t="str">
        <f>IF(Table2[[#This Row],[moving_time]]&lt;&gt;"",FLOOR(Table2[[#This Row],[moving_time]]/(60*60),1),"")</f>
        <v/>
      </c>
      <c r="K7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29" t="str">
        <f>IF(AND(Table2[[#This Row],[Appoggio]]&lt;&gt;"",C739&lt;&gt;""),_xlfn.CONCAT("date",C739,"moving_time",C730,"distance",Table2[[#This Row],[Appoggio]],"elevation",C732,"type",C733),"")</f>
        <v/>
      </c>
      <c r="M729" t="str">
        <f>IF(Table2[[#This Row],[date_to_pivot]]&lt;&gt;"",C733,"")</f>
        <v/>
      </c>
      <c r="N729" t="str">
        <f>IF(Table2[[#This Row],[date_to_pivot]]&lt;&gt;"",Table2[[#This Row],[Appoggio]],"")</f>
        <v/>
      </c>
      <c r="O729" t="str">
        <f>IF(Table2[[#This Row],[date_to_pivot]]&lt;&gt;"",C732,"")</f>
        <v/>
      </c>
      <c r="P729" t="str">
        <f>IF(Table2[[#This Row],[date_to_pivot]]&lt;&gt;"",C730,"")</f>
        <v/>
      </c>
    </row>
    <row r="730" spans="2:16" x14ac:dyDescent="0.2">
      <c r="B730" t="s">
        <v>21</v>
      </c>
      <c r="C730" t="str" cm="1">
        <f t="array" ref="C7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30" t="str">
        <f>IF(ISNUMBER(SEARCH("start_date_local",Table2[[#This Row],[JSON]])),MID(Table2[[#This Row],[JSON]],SEARCH("start_date_local",Table2[[#This Row],[JSON]])+LEN("start_date_local")+4,10), "")</f>
        <v/>
      </c>
      <c r="E7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0" s="5" t="str">
        <f>IF(Table2[[#This Row],[moving_time]]&lt;&gt;"",FLOOR((Table2[[#This Row],[moving_time]]-(60*60*Table2[[#This Row],[Appoggio_ore]]))-(60*Table2[[#This Row],[Appoggio_ minuti]]),1),"")</f>
        <v/>
      </c>
      <c r="I730" s="5" t="str">
        <f>IF(Table2[[#This Row],[moving_time]]&lt;&gt;"",FLOOR((Table2[[#This Row],[moving_time]]-(60*60*Table2[[#This Row],[Appoggio_ore]]))/60,1),"")</f>
        <v/>
      </c>
      <c r="J730" s="5" t="str">
        <f>IF(Table2[[#This Row],[moving_time]]&lt;&gt;"",FLOOR(Table2[[#This Row],[moving_time]]/(60*60),1),"")</f>
        <v/>
      </c>
      <c r="K7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0" t="str">
        <f>IF(AND(Table2[[#This Row],[Appoggio]]&lt;&gt;"",C740&lt;&gt;""),_xlfn.CONCAT("date",C740,"moving_time",C731,"distance",Table2[[#This Row],[Appoggio]],"elevation",C733,"type",C734),"")</f>
        <v/>
      </c>
      <c r="M730" t="str">
        <f>IF(Table2[[#This Row],[date_to_pivot]]&lt;&gt;"",C734,"")</f>
        <v/>
      </c>
      <c r="N730" t="str">
        <f>IF(Table2[[#This Row],[date_to_pivot]]&lt;&gt;"",Table2[[#This Row],[Appoggio]],"")</f>
        <v/>
      </c>
      <c r="O730" t="str">
        <f>IF(Table2[[#This Row],[date_to_pivot]]&lt;&gt;"",C733,"")</f>
        <v/>
      </c>
      <c r="P730" t="str">
        <f>IF(Table2[[#This Row],[date_to_pivot]]&lt;&gt;"",C731,"")</f>
        <v/>
      </c>
    </row>
    <row r="731" spans="2:16" x14ac:dyDescent="0.2">
      <c r="B731" s="1">
        <v>45508838</v>
      </c>
      <c r="C731" s="1" t="str" cm="1">
        <f t="array" ref="C7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31" t="str">
        <f>IF(ISNUMBER(SEARCH("start_date_local",Table2[[#This Row],[JSON]])),MID(Table2[[#This Row],[JSON]],SEARCH("start_date_local",Table2[[#This Row],[JSON]])+LEN("start_date_local")+4,10), "")</f>
        <v/>
      </c>
      <c r="E7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1" s="5" t="str">
        <f>IF(Table2[[#This Row],[moving_time]]&lt;&gt;"",FLOOR((Table2[[#This Row],[moving_time]]-(60*60*Table2[[#This Row],[Appoggio_ore]]))-(60*Table2[[#This Row],[Appoggio_ minuti]]),1),"")</f>
        <v/>
      </c>
      <c r="I731" s="5" t="str">
        <f>IF(Table2[[#This Row],[moving_time]]&lt;&gt;"",FLOOR((Table2[[#This Row],[moving_time]]-(60*60*Table2[[#This Row],[Appoggio_ore]]))/60,1),"")</f>
        <v/>
      </c>
      <c r="J731" s="5" t="str">
        <f>IF(Table2[[#This Row],[moving_time]]&lt;&gt;"",FLOOR(Table2[[#This Row],[moving_time]]/(60*60),1),"")</f>
        <v/>
      </c>
      <c r="K7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1" t="str">
        <f>IF(AND(Table2[[#This Row],[Appoggio]]&lt;&gt;"",C741&lt;&gt;""),_xlfn.CONCAT("date",C741,"moving_time",C732,"distance",Table2[[#This Row],[Appoggio]],"elevation",C734,"type",C735),"")</f>
        <v/>
      </c>
      <c r="M731" t="str">
        <f>IF(Table2[[#This Row],[date_to_pivot]]&lt;&gt;"",C735,"")</f>
        <v/>
      </c>
      <c r="N731" t="str">
        <f>IF(Table2[[#This Row],[date_to_pivot]]&lt;&gt;"",Table2[[#This Row],[Appoggio]],"")</f>
        <v/>
      </c>
      <c r="O731" t="str">
        <f>IF(Table2[[#This Row],[date_to_pivot]]&lt;&gt;"",C734,"")</f>
        <v/>
      </c>
      <c r="P731" t="str">
        <f>IF(Table2[[#This Row],[date_to_pivot]]&lt;&gt;"",C732,"")</f>
        <v/>
      </c>
    </row>
    <row r="732" spans="2:16" x14ac:dyDescent="0.2">
      <c r="B732" s="2">
        <v>10836373</v>
      </c>
      <c r="C732" s="2" t="str" cm="1">
        <f t="array" ref="C7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32" t="str">
        <f>IF(ISNUMBER(SEARCH("start_date_local",Table2[[#This Row],[JSON]])),MID(Table2[[#This Row],[JSON]],SEARCH("start_date_local",Table2[[#This Row],[JSON]])+LEN("start_date_local")+4,10), "")</f>
        <v/>
      </c>
      <c r="E7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2" s="5" t="str">
        <f>IF(Table2[[#This Row],[moving_time]]&lt;&gt;"",FLOOR((Table2[[#This Row],[moving_time]]-(60*60*Table2[[#This Row],[Appoggio_ore]]))-(60*Table2[[#This Row],[Appoggio_ minuti]]),1),"")</f>
        <v/>
      </c>
      <c r="I732" s="5" t="str">
        <f>IF(Table2[[#This Row],[moving_time]]&lt;&gt;"",FLOOR((Table2[[#This Row],[moving_time]]-(60*60*Table2[[#This Row],[Appoggio_ore]]))/60,1),"")</f>
        <v/>
      </c>
      <c r="J732" s="5" t="str">
        <f>IF(Table2[[#This Row],[moving_time]]&lt;&gt;"",FLOOR(Table2[[#This Row],[moving_time]]/(60*60),1),"")</f>
        <v/>
      </c>
      <c r="K7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2" t="str">
        <f>IF(AND(Table2[[#This Row],[Appoggio]]&lt;&gt;"",C742&lt;&gt;""),_xlfn.CONCAT("date",C742,"moving_time",C733,"distance",Table2[[#This Row],[Appoggio]],"elevation",C735,"type",C736),"")</f>
        <v/>
      </c>
      <c r="M732" t="str">
        <f>IF(Table2[[#This Row],[date_to_pivot]]&lt;&gt;"",C736,"")</f>
        <v/>
      </c>
      <c r="N732" t="str">
        <f>IF(Table2[[#This Row],[date_to_pivot]]&lt;&gt;"",Table2[[#This Row],[Appoggio]],"")</f>
        <v/>
      </c>
      <c r="O732" t="str">
        <f>IF(Table2[[#This Row],[date_to_pivot]]&lt;&gt;"",C735,"")</f>
        <v/>
      </c>
      <c r="P732" t="str">
        <f>IF(Table2[[#This Row],[date_to_pivot]]&lt;&gt;"",C733,"")</f>
        <v/>
      </c>
    </row>
    <row r="733" spans="2:16" x14ac:dyDescent="0.2">
      <c r="B733" t="s">
        <v>22</v>
      </c>
      <c r="C733" t="str" cm="1">
        <f t="array" ref="C7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33" t="str">
        <f>IF(ISNUMBER(SEARCH("start_date_local",Table2[[#This Row],[JSON]])),MID(Table2[[#This Row],[JSON]],SEARCH("start_date_local",Table2[[#This Row],[JSON]])+LEN("start_date_local")+4,10), "")</f>
        <v/>
      </c>
      <c r="E7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3" s="5" t="str">
        <f>IF(Table2[[#This Row],[moving_time]]&lt;&gt;"",FLOOR((Table2[[#This Row],[moving_time]]-(60*60*Table2[[#This Row],[Appoggio_ore]]))-(60*Table2[[#This Row],[Appoggio_ minuti]]),1),"")</f>
        <v/>
      </c>
      <c r="I733" s="5" t="str">
        <f>IF(Table2[[#This Row],[moving_time]]&lt;&gt;"",FLOOR((Table2[[#This Row],[moving_time]]-(60*60*Table2[[#This Row],[Appoggio_ore]]))/60,1),"")</f>
        <v/>
      </c>
      <c r="J733" s="5" t="str">
        <f>IF(Table2[[#This Row],[moving_time]]&lt;&gt;"",FLOOR(Table2[[#This Row],[moving_time]]/(60*60),1),"")</f>
        <v/>
      </c>
      <c r="K7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3" t="str">
        <f>IF(AND(Table2[[#This Row],[Appoggio]]&lt;&gt;"",C743&lt;&gt;""),_xlfn.CONCAT("date",C743,"moving_time",C734,"distance",Table2[[#This Row],[Appoggio]],"elevation",C736,"type",C737),"")</f>
        <v/>
      </c>
      <c r="M733" t="str">
        <f>IF(Table2[[#This Row],[date_to_pivot]]&lt;&gt;"",C737,"")</f>
        <v/>
      </c>
      <c r="N733" t="str">
        <f>IF(Table2[[#This Row],[date_to_pivot]]&lt;&gt;"",Table2[[#This Row],[Appoggio]],"")</f>
        <v/>
      </c>
      <c r="O733" t="str">
        <f>IF(Table2[[#This Row],[date_to_pivot]]&lt;&gt;"",C736,"")</f>
        <v/>
      </c>
      <c r="P733" t="str">
        <f>IF(Table2[[#This Row],[date_to_pivot]]&lt;&gt;"",C734,"")</f>
        <v/>
      </c>
    </row>
    <row r="734" spans="2:16" x14ac:dyDescent="0.2">
      <c r="B734" t="s">
        <v>23</v>
      </c>
      <c r="C734" t="str" cm="1">
        <f t="array" ref="C7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34" t="str">
        <f>IF(ISNUMBER(SEARCH("start_date_local",Table2[[#This Row],[JSON]])),MID(Table2[[#This Row],[JSON]],SEARCH("start_date_local",Table2[[#This Row],[JSON]])+LEN("start_date_local")+4,10), "")</f>
        <v/>
      </c>
      <c r="E7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4" s="5" t="str">
        <f>IF(Table2[[#This Row],[moving_time]]&lt;&gt;"",FLOOR((Table2[[#This Row],[moving_time]]-(60*60*Table2[[#This Row],[Appoggio_ore]]))-(60*Table2[[#This Row],[Appoggio_ minuti]]),1),"")</f>
        <v/>
      </c>
      <c r="I734" s="5" t="str">
        <f>IF(Table2[[#This Row],[moving_time]]&lt;&gt;"",FLOOR((Table2[[#This Row],[moving_time]]-(60*60*Table2[[#This Row],[Appoggio_ore]]))/60,1),"")</f>
        <v/>
      </c>
      <c r="J734" s="5" t="str">
        <f>IF(Table2[[#This Row],[moving_time]]&lt;&gt;"",FLOOR(Table2[[#This Row],[moving_time]]/(60*60),1),"")</f>
        <v/>
      </c>
      <c r="K7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4" t="str">
        <f>IF(AND(Table2[[#This Row],[Appoggio]]&lt;&gt;"",C744&lt;&gt;""),_xlfn.CONCAT("date",C744,"moving_time",C735,"distance",Table2[[#This Row],[Appoggio]],"elevation",C737,"type",C738),"")</f>
        <v/>
      </c>
      <c r="M734" t="str">
        <f>IF(Table2[[#This Row],[date_to_pivot]]&lt;&gt;"",C738,"")</f>
        <v/>
      </c>
      <c r="N734" t="str">
        <f>IF(Table2[[#This Row],[date_to_pivot]]&lt;&gt;"",Table2[[#This Row],[Appoggio]],"")</f>
        <v/>
      </c>
      <c r="O734" t="str">
        <f>IF(Table2[[#This Row],[date_to_pivot]]&lt;&gt;"",C737,"")</f>
        <v/>
      </c>
      <c r="P734" t="str">
        <f>IF(Table2[[#This Row],[date_to_pivot]]&lt;&gt;"",C735,"")</f>
        <v/>
      </c>
    </row>
    <row r="735" spans="2:16" x14ac:dyDescent="0.2">
      <c r="B735" s="1">
        <v>45541463</v>
      </c>
      <c r="C735" s="1" t="str" cm="1">
        <f t="array" ref="C7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35" t="str">
        <f>IF(ISNUMBER(SEARCH("start_date_local",Table2[[#This Row],[JSON]])),MID(Table2[[#This Row],[JSON]],SEARCH("start_date_local",Table2[[#This Row],[JSON]])+LEN("start_date_local")+4,10), "")</f>
        <v/>
      </c>
      <c r="E7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5" s="5" t="str">
        <f>IF(Table2[[#This Row],[moving_time]]&lt;&gt;"",FLOOR((Table2[[#This Row],[moving_time]]-(60*60*Table2[[#This Row],[Appoggio_ore]]))-(60*Table2[[#This Row],[Appoggio_ minuti]]),1),"")</f>
        <v/>
      </c>
      <c r="I735" s="5" t="str">
        <f>IF(Table2[[#This Row],[moving_time]]&lt;&gt;"",FLOOR((Table2[[#This Row],[moving_time]]-(60*60*Table2[[#This Row],[Appoggio_ore]]))/60,1),"")</f>
        <v/>
      </c>
      <c r="J735" s="5" t="str">
        <f>IF(Table2[[#This Row],[moving_time]]&lt;&gt;"",FLOOR(Table2[[#This Row],[moving_time]]/(60*60),1),"")</f>
        <v/>
      </c>
      <c r="K7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5" t="str">
        <f>IF(AND(Table2[[#This Row],[Appoggio]]&lt;&gt;"",C745&lt;&gt;""),_xlfn.CONCAT("date",C745,"moving_time",C736,"distance",Table2[[#This Row],[Appoggio]],"elevation",C738,"type",C739),"")</f>
        <v/>
      </c>
      <c r="M735" t="str">
        <f>IF(Table2[[#This Row],[date_to_pivot]]&lt;&gt;"",C739,"")</f>
        <v/>
      </c>
      <c r="N735" t="str">
        <f>IF(Table2[[#This Row],[date_to_pivot]]&lt;&gt;"",Table2[[#This Row],[Appoggio]],"")</f>
        <v/>
      </c>
      <c r="O735" t="str">
        <f>IF(Table2[[#This Row],[date_to_pivot]]&lt;&gt;"",C738,"")</f>
        <v/>
      </c>
      <c r="P735" t="str">
        <f>IF(Table2[[#This Row],[date_to_pivot]]&lt;&gt;"",C736,"")</f>
        <v/>
      </c>
    </row>
    <row r="736" spans="2:16" x14ac:dyDescent="0.2">
      <c r="B736" s="2">
        <v>1088163</v>
      </c>
      <c r="C736" s="2" t="str" cm="1">
        <f t="array" ref="C7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36" t="str">
        <f>IF(ISNUMBER(SEARCH("start_date_local",Table2[[#This Row],[JSON]])),MID(Table2[[#This Row],[JSON]],SEARCH("start_date_local",Table2[[#This Row],[JSON]])+LEN("start_date_local")+4,10), "")</f>
        <v/>
      </c>
      <c r="E7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6" s="5" t="str">
        <f>IF(Table2[[#This Row],[moving_time]]&lt;&gt;"",FLOOR((Table2[[#This Row],[moving_time]]-(60*60*Table2[[#This Row],[Appoggio_ore]]))-(60*Table2[[#This Row],[Appoggio_ minuti]]),1),"")</f>
        <v/>
      </c>
      <c r="I736" s="5" t="str">
        <f>IF(Table2[[#This Row],[moving_time]]&lt;&gt;"",FLOOR((Table2[[#This Row],[moving_time]]-(60*60*Table2[[#This Row],[Appoggio_ore]]))/60,1),"")</f>
        <v/>
      </c>
      <c r="J736" s="5" t="str">
        <f>IF(Table2[[#This Row],[moving_time]]&lt;&gt;"",FLOOR(Table2[[#This Row],[moving_time]]/(60*60),1),"")</f>
        <v/>
      </c>
      <c r="K7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6" t="str">
        <f>IF(AND(Table2[[#This Row],[Appoggio]]&lt;&gt;"",C746&lt;&gt;""),_xlfn.CONCAT("date",C746,"moving_time",C737,"distance",Table2[[#This Row],[Appoggio]],"elevation",C739,"type",C740),"")</f>
        <v/>
      </c>
      <c r="M736" t="str">
        <f>IF(Table2[[#This Row],[date_to_pivot]]&lt;&gt;"",C740,"")</f>
        <v/>
      </c>
      <c r="N736" t="str">
        <f>IF(Table2[[#This Row],[date_to_pivot]]&lt;&gt;"",Table2[[#This Row],[Appoggio]],"")</f>
        <v/>
      </c>
      <c r="O736" t="str">
        <f>IF(Table2[[#This Row],[date_to_pivot]]&lt;&gt;"",C739,"")</f>
        <v/>
      </c>
      <c r="P736" t="str">
        <f>IF(Table2[[#This Row],[date_to_pivot]]&lt;&gt;"",C737,"")</f>
        <v/>
      </c>
    </row>
    <row r="737" spans="2:16" x14ac:dyDescent="0.2">
      <c r="B737" t="s">
        <v>22</v>
      </c>
      <c r="C737" t="str" cm="1">
        <f t="array" ref="C7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37" t="str">
        <f>IF(ISNUMBER(SEARCH("start_date_local",Table2[[#This Row],[JSON]])),MID(Table2[[#This Row],[JSON]],SEARCH("start_date_local",Table2[[#This Row],[JSON]])+LEN("start_date_local")+4,10), "")</f>
        <v/>
      </c>
      <c r="E7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7" s="5" t="str">
        <f>IF(Table2[[#This Row],[moving_time]]&lt;&gt;"",FLOOR((Table2[[#This Row],[moving_time]]-(60*60*Table2[[#This Row],[Appoggio_ore]]))-(60*Table2[[#This Row],[Appoggio_ minuti]]),1),"")</f>
        <v/>
      </c>
      <c r="I737" s="5" t="str">
        <f>IF(Table2[[#This Row],[moving_time]]&lt;&gt;"",FLOOR((Table2[[#This Row],[moving_time]]-(60*60*Table2[[#This Row],[Appoggio_ore]]))/60,1),"")</f>
        <v/>
      </c>
      <c r="J737" s="5" t="str">
        <f>IF(Table2[[#This Row],[moving_time]]&lt;&gt;"",FLOOR(Table2[[#This Row],[moving_time]]/(60*60),1),"")</f>
        <v/>
      </c>
      <c r="K7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7" t="str">
        <f>IF(AND(Table2[[#This Row],[Appoggio]]&lt;&gt;"",C747&lt;&gt;""),_xlfn.CONCAT("date",C747,"moving_time",C738,"distance",Table2[[#This Row],[Appoggio]],"elevation",C740,"type",C741),"")</f>
        <v/>
      </c>
      <c r="M737" t="str">
        <f>IF(Table2[[#This Row],[date_to_pivot]]&lt;&gt;"",C741,"")</f>
        <v/>
      </c>
      <c r="N737" t="str">
        <f>IF(Table2[[#This Row],[date_to_pivot]]&lt;&gt;"",Table2[[#This Row],[Appoggio]],"")</f>
        <v/>
      </c>
      <c r="O737" t="str">
        <f>IF(Table2[[#This Row],[date_to_pivot]]&lt;&gt;"",C740,"")</f>
        <v/>
      </c>
      <c r="P737" t="str">
        <f>IF(Table2[[#This Row],[date_to_pivot]]&lt;&gt;"",C738,"")</f>
        <v/>
      </c>
    </row>
    <row r="738" spans="2:16" x14ac:dyDescent="0.2">
      <c r="B738" t="s">
        <v>24</v>
      </c>
      <c r="C738" t="str" cm="1">
        <f t="array" ref="C7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38" t="str">
        <f>IF(ISNUMBER(SEARCH("start_date_local",Table2[[#This Row],[JSON]])),MID(Table2[[#This Row],[JSON]],SEARCH("start_date_local",Table2[[#This Row],[JSON]])+LEN("start_date_local")+4,10), "")</f>
        <v/>
      </c>
      <c r="E7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8" s="5" t="str">
        <f>IF(Table2[[#This Row],[moving_time]]&lt;&gt;"",FLOOR((Table2[[#This Row],[moving_time]]-(60*60*Table2[[#This Row],[Appoggio_ore]]))-(60*Table2[[#This Row],[Appoggio_ minuti]]),1),"")</f>
        <v/>
      </c>
      <c r="I738" s="5" t="str">
        <f>IF(Table2[[#This Row],[moving_time]]&lt;&gt;"",FLOOR((Table2[[#This Row],[moving_time]]-(60*60*Table2[[#This Row],[Appoggio_ore]]))/60,1),"")</f>
        <v/>
      </c>
      <c r="J738" s="5" t="str">
        <f>IF(Table2[[#This Row],[moving_time]]&lt;&gt;"",FLOOR(Table2[[#This Row],[moving_time]]/(60*60),1),"")</f>
        <v/>
      </c>
      <c r="K7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8" t="str">
        <f>IF(AND(Table2[[#This Row],[Appoggio]]&lt;&gt;"",C748&lt;&gt;""),_xlfn.CONCAT("date",C748,"moving_time",C739,"distance",Table2[[#This Row],[Appoggio]],"elevation",C741,"type",C742),"")</f>
        <v/>
      </c>
      <c r="M738" t="str">
        <f>IF(Table2[[#This Row],[date_to_pivot]]&lt;&gt;"",C742,"")</f>
        <v/>
      </c>
      <c r="N738" t="str">
        <f>IF(Table2[[#This Row],[date_to_pivot]]&lt;&gt;"",Table2[[#This Row],[Appoggio]],"")</f>
        <v/>
      </c>
      <c r="O738" t="str">
        <f>IF(Table2[[#This Row],[date_to_pivot]]&lt;&gt;"",C741,"")</f>
        <v/>
      </c>
      <c r="P738" t="str">
        <f>IF(Table2[[#This Row],[date_to_pivot]]&lt;&gt;"",C739,"")</f>
        <v/>
      </c>
    </row>
    <row r="739" spans="2:16" x14ac:dyDescent="0.2">
      <c r="B739" t="s">
        <v>25</v>
      </c>
      <c r="C739" t="str" cm="1">
        <f t="array" ref="C7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39" t="str">
        <f>IF(ISNUMBER(SEARCH("start_date_local",Table2[[#This Row],[JSON]])),MID(Table2[[#This Row],[JSON]],SEARCH("start_date_local",Table2[[#This Row],[JSON]])+LEN("start_date_local")+4,10), "")</f>
        <v/>
      </c>
      <c r="E7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39" s="5" t="str">
        <f>IF(Table2[[#This Row],[moving_time]]&lt;&gt;"",FLOOR((Table2[[#This Row],[moving_time]]-(60*60*Table2[[#This Row],[Appoggio_ore]]))-(60*Table2[[#This Row],[Appoggio_ minuti]]),1),"")</f>
        <v/>
      </c>
      <c r="I739" s="5" t="str">
        <f>IF(Table2[[#This Row],[moving_time]]&lt;&gt;"",FLOOR((Table2[[#This Row],[moving_time]]-(60*60*Table2[[#This Row],[Appoggio_ore]]))/60,1),"")</f>
        <v/>
      </c>
      <c r="J739" s="5" t="str">
        <f>IF(Table2[[#This Row],[moving_time]]&lt;&gt;"",FLOOR(Table2[[#This Row],[moving_time]]/(60*60),1),"")</f>
        <v/>
      </c>
      <c r="K7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39" t="str">
        <f>IF(AND(Table2[[#This Row],[Appoggio]]&lt;&gt;"",C749&lt;&gt;""),_xlfn.CONCAT("date",C749,"moving_time",C740,"distance",Table2[[#This Row],[Appoggio]],"elevation",C742,"type",C743),"")</f>
        <v/>
      </c>
      <c r="M739" t="str">
        <f>IF(Table2[[#This Row],[date_to_pivot]]&lt;&gt;"",C743,"")</f>
        <v/>
      </c>
      <c r="N739" t="str">
        <f>IF(Table2[[#This Row],[date_to_pivot]]&lt;&gt;"",Table2[[#This Row],[Appoggio]],"")</f>
        <v/>
      </c>
      <c r="O739" t="str">
        <f>IF(Table2[[#This Row],[date_to_pivot]]&lt;&gt;"",C742,"")</f>
        <v/>
      </c>
      <c r="P739" t="str">
        <f>IF(Table2[[#This Row],[date_to_pivot]]&lt;&gt;"",C740,"")</f>
        <v/>
      </c>
    </row>
    <row r="740" spans="2:16" x14ac:dyDescent="0.2">
      <c r="B740" t="s">
        <v>26</v>
      </c>
      <c r="C740" t="str" cm="1">
        <f t="array" ref="C7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40" t="str">
        <f>IF(ISNUMBER(SEARCH("start_date_local",Table2[[#This Row],[JSON]])),MID(Table2[[#This Row],[JSON]],SEARCH("start_date_local",Table2[[#This Row],[JSON]])+LEN("start_date_local")+4,10), "")</f>
        <v/>
      </c>
      <c r="E7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0" s="5" t="str">
        <f>IF(Table2[[#This Row],[moving_time]]&lt;&gt;"",FLOOR((Table2[[#This Row],[moving_time]]-(60*60*Table2[[#This Row],[Appoggio_ore]]))-(60*Table2[[#This Row],[Appoggio_ minuti]]),1),"")</f>
        <v/>
      </c>
      <c r="I740" s="5" t="str">
        <f>IF(Table2[[#This Row],[moving_time]]&lt;&gt;"",FLOOR((Table2[[#This Row],[moving_time]]-(60*60*Table2[[#This Row],[Appoggio_ore]]))/60,1),"")</f>
        <v/>
      </c>
      <c r="J740" s="5" t="str">
        <f>IF(Table2[[#This Row],[moving_time]]&lt;&gt;"",FLOOR(Table2[[#This Row],[moving_time]]/(60*60),1),"")</f>
        <v/>
      </c>
      <c r="K7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0" t="str">
        <f>IF(AND(Table2[[#This Row],[Appoggio]]&lt;&gt;"",C750&lt;&gt;""),_xlfn.CONCAT("date",C750,"moving_time",C741,"distance",Table2[[#This Row],[Appoggio]],"elevation",C743,"type",C744),"")</f>
        <v/>
      </c>
      <c r="M740" t="str">
        <f>IF(Table2[[#This Row],[date_to_pivot]]&lt;&gt;"",C744,"")</f>
        <v/>
      </c>
      <c r="N740" t="str">
        <f>IF(Table2[[#This Row],[date_to_pivot]]&lt;&gt;"",Table2[[#This Row],[Appoggio]],"")</f>
        <v/>
      </c>
      <c r="O740" t="str">
        <f>IF(Table2[[#This Row],[date_to_pivot]]&lt;&gt;"",C743,"")</f>
        <v/>
      </c>
      <c r="P740" t="str">
        <f>IF(Table2[[#This Row],[date_to_pivot]]&lt;&gt;"",C741,"")</f>
        <v/>
      </c>
    </row>
    <row r="741" spans="2:16" x14ac:dyDescent="0.2">
      <c r="B741" t="s">
        <v>333</v>
      </c>
      <c r="C741" t="str" cm="1">
        <f t="array" ref="C7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41" t="str">
        <f>IF(ISNUMBER(SEARCH("start_date_local",Table2[[#This Row],[JSON]])),MID(Table2[[#This Row],[JSON]],SEARCH("start_date_local",Table2[[#This Row],[JSON]])+LEN("start_date_local")+4,10), "")</f>
        <v/>
      </c>
      <c r="E7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1" s="5" t="str">
        <f>IF(Table2[[#This Row],[moving_time]]&lt;&gt;"",FLOOR((Table2[[#This Row],[moving_time]]-(60*60*Table2[[#This Row],[Appoggio_ore]]))-(60*Table2[[#This Row],[Appoggio_ minuti]]),1),"")</f>
        <v/>
      </c>
      <c r="I741" s="5" t="str">
        <f>IF(Table2[[#This Row],[moving_time]]&lt;&gt;"",FLOOR((Table2[[#This Row],[moving_time]]-(60*60*Table2[[#This Row],[Appoggio_ore]]))/60,1),"")</f>
        <v/>
      </c>
      <c r="J741" s="5" t="str">
        <f>IF(Table2[[#This Row],[moving_time]]&lt;&gt;"",FLOOR(Table2[[#This Row],[moving_time]]/(60*60),1),"")</f>
        <v/>
      </c>
      <c r="K7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1" t="str">
        <f>IF(AND(Table2[[#This Row],[Appoggio]]&lt;&gt;"",C751&lt;&gt;""),_xlfn.CONCAT("date",C751,"moving_time",C742,"distance",Table2[[#This Row],[Appoggio]],"elevation",C744,"type",C745),"")</f>
        <v/>
      </c>
      <c r="M741" t="str">
        <f>IF(Table2[[#This Row],[date_to_pivot]]&lt;&gt;"",C745,"")</f>
        <v/>
      </c>
      <c r="N741" t="str">
        <f>IF(Table2[[#This Row],[date_to_pivot]]&lt;&gt;"",Table2[[#This Row],[Appoggio]],"")</f>
        <v/>
      </c>
      <c r="O741" t="str">
        <f>IF(Table2[[#This Row],[date_to_pivot]]&lt;&gt;"",C744,"")</f>
        <v/>
      </c>
      <c r="P741" t="str">
        <f>IF(Table2[[#This Row],[date_to_pivot]]&lt;&gt;"",C742,"")</f>
        <v/>
      </c>
    </row>
    <row r="742" spans="2:16" x14ac:dyDescent="0.2">
      <c r="B742" t="s">
        <v>334</v>
      </c>
      <c r="C742" t="str" cm="1">
        <f t="array" ref="C7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42" t="str">
        <f>IF(ISNUMBER(SEARCH("start_date_local",Table2[[#This Row],[JSON]])),MID(Table2[[#This Row],[JSON]],SEARCH("start_date_local",Table2[[#This Row],[JSON]])+LEN("start_date_local")+4,10), "")</f>
        <v/>
      </c>
      <c r="E7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2" s="5" t="str">
        <f>IF(Table2[[#This Row],[moving_time]]&lt;&gt;"",FLOOR((Table2[[#This Row],[moving_time]]-(60*60*Table2[[#This Row],[Appoggio_ore]]))-(60*Table2[[#This Row],[Appoggio_ minuti]]),1),"")</f>
        <v/>
      </c>
      <c r="I742" s="5" t="str">
        <f>IF(Table2[[#This Row],[moving_time]]&lt;&gt;"",FLOOR((Table2[[#This Row],[moving_time]]-(60*60*Table2[[#This Row],[Appoggio_ore]]))/60,1),"")</f>
        <v/>
      </c>
      <c r="J742" s="5" t="str">
        <f>IF(Table2[[#This Row],[moving_time]]&lt;&gt;"",FLOOR(Table2[[#This Row],[moving_time]]/(60*60),1),"")</f>
        <v/>
      </c>
      <c r="K7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2" t="str">
        <f>IF(AND(Table2[[#This Row],[Appoggio]]&lt;&gt;"",C752&lt;&gt;""),_xlfn.CONCAT("date",C752,"moving_time",C743,"distance",Table2[[#This Row],[Appoggio]],"elevation",C745,"type",C746),"")</f>
        <v/>
      </c>
      <c r="M742" t="str">
        <f>IF(Table2[[#This Row],[date_to_pivot]]&lt;&gt;"",C746,"")</f>
        <v/>
      </c>
      <c r="N742" t="str">
        <f>IF(Table2[[#This Row],[date_to_pivot]]&lt;&gt;"",Table2[[#This Row],[Appoggio]],"")</f>
        <v/>
      </c>
      <c r="O742" t="str">
        <f>IF(Table2[[#This Row],[date_to_pivot]]&lt;&gt;"",C745,"")</f>
        <v/>
      </c>
      <c r="P742" t="str">
        <f>IF(Table2[[#This Row],[date_to_pivot]]&lt;&gt;"",C743,"")</f>
        <v/>
      </c>
    </row>
    <row r="743" spans="2:16" x14ac:dyDescent="0.2">
      <c r="B743" t="s">
        <v>335</v>
      </c>
      <c r="C743" t="str" cm="1">
        <f t="array" ref="C7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43" t="str">
        <f>IF(ISNUMBER(SEARCH("start_date_local",Table2[[#This Row],[JSON]])),MID(Table2[[#This Row],[JSON]],SEARCH("start_date_local",Table2[[#This Row],[JSON]])+LEN("start_date_local")+4,10), "")</f>
        <v/>
      </c>
      <c r="E7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3" s="5" t="str">
        <f>IF(Table2[[#This Row],[moving_time]]&lt;&gt;"",FLOOR((Table2[[#This Row],[moving_time]]-(60*60*Table2[[#This Row],[Appoggio_ore]]))-(60*Table2[[#This Row],[Appoggio_ minuti]]),1),"")</f>
        <v/>
      </c>
      <c r="I743" s="5" t="str">
        <f>IF(Table2[[#This Row],[moving_time]]&lt;&gt;"",FLOOR((Table2[[#This Row],[moving_time]]-(60*60*Table2[[#This Row],[Appoggio_ore]]))/60,1),"")</f>
        <v/>
      </c>
      <c r="J743" s="5" t="str">
        <f>IF(Table2[[#This Row],[moving_time]]&lt;&gt;"",FLOOR(Table2[[#This Row],[moving_time]]/(60*60),1),"")</f>
        <v/>
      </c>
      <c r="K7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3" t="str">
        <f>IF(AND(Table2[[#This Row],[Appoggio]]&lt;&gt;"",C753&lt;&gt;""),_xlfn.CONCAT("date",C753,"moving_time",C744,"distance",Table2[[#This Row],[Appoggio]],"elevation",C746,"type",C747),"")</f>
        <v/>
      </c>
      <c r="M743" t="str">
        <f>IF(Table2[[#This Row],[date_to_pivot]]&lt;&gt;"",C747,"")</f>
        <v/>
      </c>
      <c r="N743" t="str">
        <f>IF(Table2[[#This Row],[date_to_pivot]]&lt;&gt;"",Table2[[#This Row],[Appoggio]],"")</f>
        <v/>
      </c>
      <c r="O743" t="str">
        <f>IF(Table2[[#This Row],[date_to_pivot]]&lt;&gt;"",C746,"")</f>
        <v/>
      </c>
      <c r="P743" t="str">
        <f>IF(Table2[[#This Row],[date_to_pivot]]&lt;&gt;"",C744,"")</f>
        <v/>
      </c>
    </row>
    <row r="744" spans="2:16" x14ac:dyDescent="0.2">
      <c r="B744" t="s">
        <v>336</v>
      </c>
      <c r="C744" t="str" cm="1">
        <f t="array" ref="C7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44" t="str">
        <f>IF(ISNUMBER(SEARCH("start_date_local",Table2[[#This Row],[JSON]])),MID(Table2[[#This Row],[JSON]],SEARCH("start_date_local",Table2[[#This Row],[JSON]])+LEN("start_date_local")+4,10), "")</f>
        <v/>
      </c>
      <c r="E7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4" s="5" t="str">
        <f>IF(Table2[[#This Row],[moving_time]]&lt;&gt;"",FLOOR((Table2[[#This Row],[moving_time]]-(60*60*Table2[[#This Row],[Appoggio_ore]]))-(60*Table2[[#This Row],[Appoggio_ minuti]]),1),"")</f>
        <v/>
      </c>
      <c r="I744" s="5" t="str">
        <f>IF(Table2[[#This Row],[moving_time]]&lt;&gt;"",FLOOR((Table2[[#This Row],[moving_time]]-(60*60*Table2[[#This Row],[Appoggio_ore]]))/60,1),"")</f>
        <v/>
      </c>
      <c r="J744" s="5" t="str">
        <f>IF(Table2[[#This Row],[moving_time]]&lt;&gt;"",FLOOR(Table2[[#This Row],[moving_time]]/(60*60),1),"")</f>
        <v/>
      </c>
      <c r="K7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4" t="str">
        <f>IF(AND(Table2[[#This Row],[Appoggio]]&lt;&gt;"",C754&lt;&gt;""),_xlfn.CONCAT("date",C754,"moving_time",C745,"distance",Table2[[#This Row],[Appoggio]],"elevation",C747,"type",C748),"")</f>
        <v/>
      </c>
      <c r="M744" t="str">
        <f>IF(Table2[[#This Row],[date_to_pivot]]&lt;&gt;"",C748,"")</f>
        <v/>
      </c>
      <c r="N744" t="str">
        <f>IF(Table2[[#This Row],[date_to_pivot]]&lt;&gt;"",Table2[[#This Row],[Appoggio]],"")</f>
        <v/>
      </c>
      <c r="O744" t="str">
        <f>IF(Table2[[#This Row],[date_to_pivot]]&lt;&gt;"",C747,"")</f>
        <v/>
      </c>
      <c r="P744" t="str">
        <f>IF(Table2[[#This Row],[date_to_pivot]]&lt;&gt;"",C745,"")</f>
        <v/>
      </c>
    </row>
    <row r="745" spans="2:16" x14ac:dyDescent="0.2">
      <c r="B745" t="s">
        <v>84</v>
      </c>
      <c r="C745" t="str" cm="1">
        <f t="array" ref="C7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45" t="str">
        <f>IF(ISNUMBER(SEARCH("start_date_local",Table2[[#This Row],[JSON]])),MID(Table2[[#This Row],[JSON]],SEARCH("start_date_local",Table2[[#This Row],[JSON]])+LEN("start_date_local")+4,10), "")</f>
        <v/>
      </c>
      <c r="E7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5" s="5" t="str">
        <f>IF(Table2[[#This Row],[moving_time]]&lt;&gt;"",FLOOR((Table2[[#This Row],[moving_time]]-(60*60*Table2[[#This Row],[Appoggio_ore]]))-(60*Table2[[#This Row],[Appoggio_ minuti]]),1),"")</f>
        <v/>
      </c>
      <c r="I745" s="5" t="str">
        <f>IF(Table2[[#This Row],[moving_time]]&lt;&gt;"",FLOOR((Table2[[#This Row],[moving_time]]-(60*60*Table2[[#This Row],[Appoggio_ore]]))/60,1),"")</f>
        <v/>
      </c>
      <c r="J745" s="5" t="str">
        <f>IF(Table2[[#This Row],[moving_time]]&lt;&gt;"",FLOOR(Table2[[#This Row],[moving_time]]/(60*60),1),"")</f>
        <v/>
      </c>
      <c r="K7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5" t="str">
        <f>IF(AND(Table2[[#This Row],[Appoggio]]&lt;&gt;"",C755&lt;&gt;""),_xlfn.CONCAT("date",C755,"moving_time",C746,"distance",Table2[[#This Row],[Appoggio]],"elevation",C748,"type",C749),"")</f>
        <v/>
      </c>
      <c r="M745" t="str">
        <f>IF(Table2[[#This Row],[date_to_pivot]]&lt;&gt;"",C749,"")</f>
        <v/>
      </c>
      <c r="N745" t="str">
        <f>IF(Table2[[#This Row],[date_to_pivot]]&lt;&gt;"",Table2[[#This Row],[Appoggio]],"")</f>
        <v/>
      </c>
      <c r="O745" t="str">
        <f>IF(Table2[[#This Row],[date_to_pivot]]&lt;&gt;"",C748,"")</f>
        <v/>
      </c>
      <c r="P745" t="str">
        <f>IF(Table2[[#This Row],[date_to_pivot]]&lt;&gt;"",C746,"")</f>
        <v/>
      </c>
    </row>
    <row r="746" spans="2:16" x14ac:dyDescent="0.2">
      <c r="B746" t="s">
        <v>32</v>
      </c>
      <c r="C746" t="str" cm="1">
        <f t="array" ref="C7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46" t="str">
        <f>IF(ISNUMBER(SEARCH("start_date_local",Table2[[#This Row],[JSON]])),MID(Table2[[#This Row],[JSON]],SEARCH("start_date_local",Table2[[#This Row],[JSON]])+LEN("start_date_local")+4,10), "")</f>
        <v/>
      </c>
      <c r="E7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6" s="5" t="str">
        <f>IF(Table2[[#This Row],[moving_time]]&lt;&gt;"",FLOOR((Table2[[#This Row],[moving_time]]-(60*60*Table2[[#This Row],[Appoggio_ore]]))-(60*Table2[[#This Row],[Appoggio_ minuti]]),1),"")</f>
        <v/>
      </c>
      <c r="I746" s="5" t="str">
        <f>IF(Table2[[#This Row],[moving_time]]&lt;&gt;"",FLOOR((Table2[[#This Row],[moving_time]]-(60*60*Table2[[#This Row],[Appoggio_ore]]))/60,1),"")</f>
        <v/>
      </c>
      <c r="J746" s="5" t="str">
        <f>IF(Table2[[#This Row],[moving_time]]&lt;&gt;"",FLOOR(Table2[[#This Row],[moving_time]]/(60*60),1),"")</f>
        <v/>
      </c>
      <c r="K7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6" t="str">
        <f>IF(AND(Table2[[#This Row],[Appoggio]]&lt;&gt;"",C756&lt;&gt;""),_xlfn.CONCAT("date",C756,"moving_time",C747,"distance",Table2[[#This Row],[Appoggio]],"elevation",C749,"type",C750),"")</f>
        <v/>
      </c>
      <c r="M746" t="str">
        <f>IF(Table2[[#This Row],[date_to_pivot]]&lt;&gt;"",C750,"")</f>
        <v/>
      </c>
      <c r="N746" t="str">
        <f>IF(Table2[[#This Row],[date_to_pivot]]&lt;&gt;"",Table2[[#This Row],[Appoggio]],"")</f>
        <v/>
      </c>
      <c r="O746" t="str">
        <f>IF(Table2[[#This Row],[date_to_pivot]]&lt;&gt;"",C749,"")</f>
        <v/>
      </c>
      <c r="P746" t="str">
        <f>IF(Table2[[#This Row],[date_to_pivot]]&lt;&gt;"",C747,"")</f>
        <v/>
      </c>
    </row>
    <row r="747" spans="2:16" x14ac:dyDescent="0.2">
      <c r="B747" t="s">
        <v>33</v>
      </c>
      <c r="C747" t="str" cm="1">
        <f t="array" ref="C7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47" t="str">
        <f>IF(ISNUMBER(SEARCH("start_date_local",Table2[[#This Row],[JSON]])),MID(Table2[[#This Row],[JSON]],SEARCH("start_date_local",Table2[[#This Row],[JSON]])+LEN("start_date_local")+4,10), "")</f>
        <v/>
      </c>
      <c r="E7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7" s="5" t="str">
        <f>IF(Table2[[#This Row],[moving_time]]&lt;&gt;"",FLOOR((Table2[[#This Row],[moving_time]]-(60*60*Table2[[#This Row],[Appoggio_ore]]))-(60*Table2[[#This Row],[Appoggio_ minuti]]),1),"")</f>
        <v/>
      </c>
      <c r="I747" s="5" t="str">
        <f>IF(Table2[[#This Row],[moving_time]]&lt;&gt;"",FLOOR((Table2[[#This Row],[moving_time]]-(60*60*Table2[[#This Row],[Appoggio_ore]]))/60,1),"")</f>
        <v/>
      </c>
      <c r="J747" s="5" t="str">
        <f>IF(Table2[[#This Row],[moving_time]]&lt;&gt;"",FLOOR(Table2[[#This Row],[moving_time]]/(60*60),1),"")</f>
        <v/>
      </c>
      <c r="K7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7" t="str">
        <f>IF(AND(Table2[[#This Row],[Appoggio]]&lt;&gt;"",C757&lt;&gt;""),_xlfn.CONCAT("date",C757,"moving_time",C748,"distance",Table2[[#This Row],[Appoggio]],"elevation",C750,"type",C751),"")</f>
        <v/>
      </c>
      <c r="M747" t="str">
        <f>IF(Table2[[#This Row],[date_to_pivot]]&lt;&gt;"",C751,"")</f>
        <v/>
      </c>
      <c r="N747" t="str">
        <f>IF(Table2[[#This Row],[date_to_pivot]]&lt;&gt;"",Table2[[#This Row],[Appoggio]],"")</f>
        <v/>
      </c>
      <c r="O747" t="str">
        <f>IF(Table2[[#This Row],[date_to_pivot]]&lt;&gt;"",C750,"")</f>
        <v/>
      </c>
      <c r="P747" t="str">
        <f>IF(Table2[[#This Row],[date_to_pivot]]&lt;&gt;"",C748,"")</f>
        <v/>
      </c>
    </row>
    <row r="748" spans="2:16" x14ac:dyDescent="0.2">
      <c r="B748" t="s">
        <v>34</v>
      </c>
      <c r="C748" t="str" cm="1">
        <f t="array" ref="C7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48" t="str">
        <f>IF(ISNUMBER(SEARCH("start_date_local",Table2[[#This Row],[JSON]])),MID(Table2[[#This Row],[JSON]],SEARCH("start_date_local",Table2[[#This Row],[JSON]])+LEN("start_date_local")+4,10), "")</f>
        <v/>
      </c>
      <c r="E7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8" s="5" t="str">
        <f>IF(Table2[[#This Row],[moving_time]]&lt;&gt;"",FLOOR((Table2[[#This Row],[moving_time]]-(60*60*Table2[[#This Row],[Appoggio_ore]]))-(60*Table2[[#This Row],[Appoggio_ minuti]]),1),"")</f>
        <v/>
      </c>
      <c r="I748" s="5" t="str">
        <f>IF(Table2[[#This Row],[moving_time]]&lt;&gt;"",FLOOR((Table2[[#This Row],[moving_time]]-(60*60*Table2[[#This Row],[Appoggio_ore]]))/60,1),"")</f>
        <v/>
      </c>
      <c r="J748" s="5" t="str">
        <f>IF(Table2[[#This Row],[moving_time]]&lt;&gt;"",FLOOR(Table2[[#This Row],[moving_time]]/(60*60),1),"")</f>
        <v/>
      </c>
      <c r="K7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8" t="str">
        <f>IF(AND(Table2[[#This Row],[Appoggio]]&lt;&gt;"",C758&lt;&gt;""),_xlfn.CONCAT("date",C758,"moving_time",C749,"distance",Table2[[#This Row],[Appoggio]],"elevation",C751,"type",C752),"")</f>
        <v/>
      </c>
      <c r="M748" t="str">
        <f>IF(Table2[[#This Row],[date_to_pivot]]&lt;&gt;"",C752,"")</f>
        <v/>
      </c>
      <c r="N748" t="str">
        <f>IF(Table2[[#This Row],[date_to_pivot]]&lt;&gt;"",Table2[[#This Row],[Appoggio]],"")</f>
        <v/>
      </c>
      <c r="O748" t="str">
        <f>IF(Table2[[#This Row],[date_to_pivot]]&lt;&gt;"",C751,"")</f>
        <v/>
      </c>
      <c r="P748" t="str">
        <f>IF(Table2[[#This Row],[date_to_pivot]]&lt;&gt;"",C749,"")</f>
        <v/>
      </c>
    </row>
    <row r="749" spans="2:16" x14ac:dyDescent="0.2">
      <c r="B749" t="s">
        <v>337</v>
      </c>
      <c r="C749" t="str" cm="1">
        <f t="array" ref="C7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49" t="str">
        <f>IF(ISNUMBER(SEARCH("start_date_local",Table2[[#This Row],[JSON]])),MID(Table2[[#This Row],[JSON]],SEARCH("start_date_local",Table2[[#This Row],[JSON]])+LEN("start_date_local")+4,10), "")</f>
        <v/>
      </c>
      <c r="E7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49" s="5" t="str">
        <f>IF(Table2[[#This Row],[moving_time]]&lt;&gt;"",FLOOR((Table2[[#This Row],[moving_time]]-(60*60*Table2[[#This Row],[Appoggio_ore]]))-(60*Table2[[#This Row],[Appoggio_ minuti]]),1),"")</f>
        <v/>
      </c>
      <c r="I749" s="5" t="str">
        <f>IF(Table2[[#This Row],[moving_time]]&lt;&gt;"",FLOOR((Table2[[#This Row],[moving_time]]-(60*60*Table2[[#This Row],[Appoggio_ore]]))/60,1),"")</f>
        <v/>
      </c>
      <c r="J749" s="5" t="str">
        <f>IF(Table2[[#This Row],[moving_time]]&lt;&gt;"",FLOOR(Table2[[#This Row],[moving_time]]/(60*60),1),"")</f>
        <v/>
      </c>
      <c r="K7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49" t="str">
        <f>IF(AND(Table2[[#This Row],[Appoggio]]&lt;&gt;"",C759&lt;&gt;""),_xlfn.CONCAT("date",C759,"moving_time",C750,"distance",Table2[[#This Row],[Appoggio]],"elevation",C752,"type",C753),"")</f>
        <v/>
      </c>
      <c r="M749" t="str">
        <f>IF(Table2[[#This Row],[date_to_pivot]]&lt;&gt;"",C753,"")</f>
        <v/>
      </c>
      <c r="N749" t="str">
        <f>IF(Table2[[#This Row],[date_to_pivot]]&lt;&gt;"",Table2[[#This Row],[Appoggio]],"")</f>
        <v/>
      </c>
      <c r="O749" t="str">
        <f>IF(Table2[[#This Row],[date_to_pivot]]&lt;&gt;"",C752,"")</f>
        <v/>
      </c>
      <c r="P749" t="str">
        <f>IF(Table2[[#This Row],[date_to_pivot]]&lt;&gt;"",C750,"")</f>
        <v/>
      </c>
    </row>
    <row r="750" spans="2:16" x14ac:dyDescent="0.2">
      <c r="B750" t="s">
        <v>338</v>
      </c>
      <c r="C750" t="str" cm="1">
        <f t="array" ref="C7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50" t="str">
        <f>IF(ISNUMBER(SEARCH("start_date_local",Table2[[#This Row],[JSON]])),MID(Table2[[#This Row],[JSON]],SEARCH("start_date_local",Table2[[#This Row],[JSON]])+LEN("start_date_local")+4,10), "")</f>
        <v/>
      </c>
      <c r="E7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0" s="5" t="str">
        <f>IF(Table2[[#This Row],[moving_time]]&lt;&gt;"",FLOOR((Table2[[#This Row],[moving_time]]-(60*60*Table2[[#This Row],[Appoggio_ore]]))-(60*Table2[[#This Row],[Appoggio_ minuti]]),1),"")</f>
        <v/>
      </c>
      <c r="I750" s="5" t="str">
        <f>IF(Table2[[#This Row],[moving_time]]&lt;&gt;"",FLOOR((Table2[[#This Row],[moving_time]]-(60*60*Table2[[#This Row],[Appoggio_ore]]))/60,1),"")</f>
        <v/>
      </c>
      <c r="J750" s="5" t="str">
        <f>IF(Table2[[#This Row],[moving_time]]&lt;&gt;"",FLOOR(Table2[[#This Row],[moving_time]]/(60*60),1),"")</f>
        <v/>
      </c>
      <c r="K7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0" t="str">
        <f>IF(AND(Table2[[#This Row],[Appoggio]]&lt;&gt;"",C760&lt;&gt;""),_xlfn.CONCAT("date",C760,"moving_time",C751,"distance",Table2[[#This Row],[Appoggio]],"elevation",C753,"type",C754),"")</f>
        <v/>
      </c>
      <c r="M750" t="str">
        <f>IF(Table2[[#This Row],[date_to_pivot]]&lt;&gt;"",C754,"")</f>
        <v/>
      </c>
      <c r="N750" t="str">
        <f>IF(Table2[[#This Row],[date_to_pivot]]&lt;&gt;"",Table2[[#This Row],[Appoggio]],"")</f>
        <v/>
      </c>
      <c r="O750" t="str">
        <f>IF(Table2[[#This Row],[date_to_pivot]]&lt;&gt;"",C753,"")</f>
        <v/>
      </c>
      <c r="P750" t="str">
        <f>IF(Table2[[#This Row],[date_to_pivot]]&lt;&gt;"",C751,"")</f>
        <v/>
      </c>
    </row>
    <row r="751" spans="2:16" x14ac:dyDescent="0.2">
      <c r="B751" t="s">
        <v>37</v>
      </c>
      <c r="C751" t="str" cm="1">
        <f t="array" ref="C7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51" t="str">
        <f>IF(ISNUMBER(SEARCH("start_date_local",Table2[[#This Row],[JSON]])),MID(Table2[[#This Row],[JSON]],SEARCH("start_date_local",Table2[[#This Row],[JSON]])+LEN("start_date_local")+4,10), "")</f>
        <v/>
      </c>
      <c r="E7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1" s="5" t="str">
        <f>IF(Table2[[#This Row],[moving_time]]&lt;&gt;"",FLOOR((Table2[[#This Row],[moving_time]]-(60*60*Table2[[#This Row],[Appoggio_ore]]))-(60*Table2[[#This Row],[Appoggio_ minuti]]),1),"")</f>
        <v/>
      </c>
      <c r="I751" s="5" t="str">
        <f>IF(Table2[[#This Row],[moving_time]]&lt;&gt;"",FLOOR((Table2[[#This Row],[moving_time]]-(60*60*Table2[[#This Row],[Appoggio_ore]]))/60,1),"")</f>
        <v/>
      </c>
      <c r="J751" s="5" t="str">
        <f>IF(Table2[[#This Row],[moving_time]]&lt;&gt;"",FLOOR(Table2[[#This Row],[moving_time]]/(60*60),1),"")</f>
        <v/>
      </c>
      <c r="K7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1" t="str">
        <f>IF(AND(Table2[[#This Row],[Appoggio]]&lt;&gt;"",C761&lt;&gt;""),_xlfn.CONCAT("date",C761,"moving_time",C752,"distance",Table2[[#This Row],[Appoggio]],"elevation",C754,"type",C755),"")</f>
        <v/>
      </c>
      <c r="M751" t="str">
        <f>IF(Table2[[#This Row],[date_to_pivot]]&lt;&gt;"",C755,"")</f>
        <v/>
      </c>
      <c r="N751" t="str">
        <f>IF(Table2[[#This Row],[date_to_pivot]]&lt;&gt;"",Table2[[#This Row],[Appoggio]],"")</f>
        <v/>
      </c>
      <c r="O751" t="str">
        <f>IF(Table2[[#This Row],[date_to_pivot]]&lt;&gt;"",C754,"")</f>
        <v/>
      </c>
      <c r="P751" t="str">
        <f>IF(Table2[[#This Row],[date_to_pivot]]&lt;&gt;"",C752,"")</f>
        <v/>
      </c>
    </row>
    <row r="752" spans="2:16" x14ac:dyDescent="0.2">
      <c r="B752" t="s">
        <v>6</v>
      </c>
      <c r="C752" t="str" cm="1">
        <f t="array" ref="C7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52" t="str">
        <f>IF(ISNUMBER(SEARCH("start_date_local",Table2[[#This Row],[JSON]])),MID(Table2[[#This Row],[JSON]],SEARCH("start_date_local",Table2[[#This Row],[JSON]])+LEN("start_date_local")+4,10), "")</f>
        <v/>
      </c>
      <c r="E7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2" s="5" t="str">
        <f>IF(Table2[[#This Row],[moving_time]]&lt;&gt;"",FLOOR((Table2[[#This Row],[moving_time]]-(60*60*Table2[[#This Row],[Appoggio_ore]]))-(60*Table2[[#This Row],[Appoggio_ minuti]]),1),"")</f>
        <v/>
      </c>
      <c r="I752" s="5" t="str">
        <f>IF(Table2[[#This Row],[moving_time]]&lt;&gt;"",FLOOR((Table2[[#This Row],[moving_time]]-(60*60*Table2[[#This Row],[Appoggio_ore]]))/60,1),"")</f>
        <v/>
      </c>
      <c r="J752" s="5" t="str">
        <f>IF(Table2[[#This Row],[moving_time]]&lt;&gt;"",FLOOR(Table2[[#This Row],[moving_time]]/(60*60),1),"")</f>
        <v/>
      </c>
      <c r="K7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2" t="str">
        <f>IF(AND(Table2[[#This Row],[Appoggio]]&lt;&gt;"",C762&lt;&gt;""),_xlfn.CONCAT("date",C762,"moving_time",C753,"distance",Table2[[#This Row],[Appoggio]],"elevation",C755,"type",C756),"")</f>
        <v/>
      </c>
      <c r="M752" t="str">
        <f>IF(Table2[[#This Row],[date_to_pivot]]&lt;&gt;"",C756,"")</f>
        <v/>
      </c>
      <c r="N752" t="str">
        <f>IF(Table2[[#This Row],[date_to_pivot]]&lt;&gt;"",Table2[[#This Row],[Appoggio]],"")</f>
        <v/>
      </c>
      <c r="O752" t="str">
        <f>IF(Table2[[#This Row],[date_to_pivot]]&lt;&gt;"",C755,"")</f>
        <v/>
      </c>
      <c r="P752" t="str">
        <f>IF(Table2[[#This Row],[date_to_pivot]]&lt;&gt;"",C753,"")</f>
        <v/>
      </c>
    </row>
    <row r="753" spans="2:16" x14ac:dyDescent="0.2">
      <c r="B753" t="s">
        <v>38</v>
      </c>
      <c r="C753" t="str" cm="1">
        <f t="array" ref="C7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53" t="str">
        <f>IF(ISNUMBER(SEARCH("start_date_local",Table2[[#This Row],[JSON]])),MID(Table2[[#This Row],[JSON]],SEARCH("start_date_local",Table2[[#This Row],[JSON]])+LEN("start_date_local")+4,10), "")</f>
        <v/>
      </c>
      <c r="E7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3" s="5" t="str">
        <f>IF(Table2[[#This Row],[moving_time]]&lt;&gt;"",FLOOR((Table2[[#This Row],[moving_time]]-(60*60*Table2[[#This Row],[Appoggio_ore]]))-(60*Table2[[#This Row],[Appoggio_ minuti]]),1),"")</f>
        <v/>
      </c>
      <c r="I753" s="5" t="str">
        <f>IF(Table2[[#This Row],[moving_time]]&lt;&gt;"",FLOOR((Table2[[#This Row],[moving_time]]-(60*60*Table2[[#This Row],[Appoggio_ore]]))/60,1),"")</f>
        <v/>
      </c>
      <c r="J753" s="5" t="str">
        <f>IF(Table2[[#This Row],[moving_time]]&lt;&gt;"",FLOOR(Table2[[#This Row],[moving_time]]/(60*60),1),"")</f>
        <v/>
      </c>
      <c r="K7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3" t="str">
        <f>IF(AND(Table2[[#This Row],[Appoggio]]&lt;&gt;"",C763&lt;&gt;""),_xlfn.CONCAT("date",C763,"moving_time",C754,"distance",Table2[[#This Row],[Appoggio]],"elevation",C756,"type",C757),"")</f>
        <v/>
      </c>
      <c r="M753" t="str">
        <f>IF(Table2[[#This Row],[date_to_pivot]]&lt;&gt;"",C757,"")</f>
        <v/>
      </c>
      <c r="N753" t="str">
        <f>IF(Table2[[#This Row],[date_to_pivot]]&lt;&gt;"",Table2[[#This Row],[Appoggio]],"")</f>
        <v/>
      </c>
      <c r="O753" t="str">
        <f>IF(Table2[[#This Row],[date_to_pivot]]&lt;&gt;"",C756,"")</f>
        <v/>
      </c>
      <c r="P753" t="str">
        <f>IF(Table2[[#This Row],[date_to_pivot]]&lt;&gt;"",C754,"")</f>
        <v/>
      </c>
    </row>
    <row r="754" spans="2:16" x14ac:dyDescent="0.2">
      <c r="B754" t="s">
        <v>39</v>
      </c>
      <c r="C754" t="str" cm="1">
        <f t="array" ref="C7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54" t="str">
        <f>IF(ISNUMBER(SEARCH("start_date_local",Table2[[#This Row],[JSON]])),MID(Table2[[#This Row],[JSON]],SEARCH("start_date_local",Table2[[#This Row],[JSON]])+LEN("start_date_local")+4,10), "")</f>
        <v/>
      </c>
      <c r="E7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4" s="5" t="str">
        <f>IF(Table2[[#This Row],[moving_time]]&lt;&gt;"",FLOOR((Table2[[#This Row],[moving_time]]-(60*60*Table2[[#This Row],[Appoggio_ore]]))-(60*Table2[[#This Row],[Appoggio_ minuti]]),1),"")</f>
        <v/>
      </c>
      <c r="I754" s="5" t="str">
        <f>IF(Table2[[#This Row],[moving_time]]&lt;&gt;"",FLOOR((Table2[[#This Row],[moving_time]]-(60*60*Table2[[#This Row],[Appoggio_ore]]))/60,1),"")</f>
        <v/>
      </c>
      <c r="J754" s="5" t="str">
        <f>IF(Table2[[#This Row],[moving_time]]&lt;&gt;"",FLOOR(Table2[[#This Row],[moving_time]]/(60*60),1),"")</f>
        <v/>
      </c>
      <c r="K7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4" t="str">
        <f>IF(AND(Table2[[#This Row],[Appoggio]]&lt;&gt;"",C764&lt;&gt;""),_xlfn.CONCAT("date",C764,"moving_time",C755,"distance",Table2[[#This Row],[Appoggio]],"elevation",C757,"type",C758),"")</f>
        <v/>
      </c>
      <c r="M754" t="str">
        <f>IF(Table2[[#This Row],[date_to_pivot]]&lt;&gt;"",C758,"")</f>
        <v/>
      </c>
      <c r="N754" t="str">
        <f>IF(Table2[[#This Row],[date_to_pivot]]&lt;&gt;"",Table2[[#This Row],[Appoggio]],"")</f>
        <v/>
      </c>
      <c r="O754" t="str">
        <f>IF(Table2[[#This Row],[date_to_pivot]]&lt;&gt;"",C757,"")</f>
        <v/>
      </c>
      <c r="P754" t="str">
        <f>IF(Table2[[#This Row],[date_to_pivot]]&lt;&gt;"",C755,"")</f>
        <v/>
      </c>
    </row>
    <row r="755" spans="2:16" x14ac:dyDescent="0.2">
      <c r="B755" t="s">
        <v>40</v>
      </c>
      <c r="C755" t="str" cm="1">
        <f t="array" ref="C7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55" t="str">
        <f>IF(ISNUMBER(SEARCH("start_date_local",Table2[[#This Row],[JSON]])),MID(Table2[[#This Row],[JSON]],SEARCH("start_date_local",Table2[[#This Row],[JSON]])+LEN("start_date_local")+4,10), "")</f>
        <v/>
      </c>
      <c r="E7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5" s="5" t="str">
        <f>IF(Table2[[#This Row],[moving_time]]&lt;&gt;"",FLOOR((Table2[[#This Row],[moving_time]]-(60*60*Table2[[#This Row],[Appoggio_ore]]))-(60*Table2[[#This Row],[Appoggio_ minuti]]),1),"")</f>
        <v/>
      </c>
      <c r="I755" s="5" t="str">
        <f>IF(Table2[[#This Row],[moving_time]]&lt;&gt;"",FLOOR((Table2[[#This Row],[moving_time]]-(60*60*Table2[[#This Row],[Appoggio_ore]]))/60,1),"")</f>
        <v/>
      </c>
      <c r="J755" s="5" t="str">
        <f>IF(Table2[[#This Row],[moving_time]]&lt;&gt;"",FLOOR(Table2[[#This Row],[moving_time]]/(60*60),1),"")</f>
        <v/>
      </c>
      <c r="K7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5" t="str">
        <f>IF(AND(Table2[[#This Row],[Appoggio]]&lt;&gt;"",C765&lt;&gt;""),_xlfn.CONCAT("date",C765,"moving_time",C756,"distance",Table2[[#This Row],[Appoggio]],"elevation",C758,"type",C759),"")</f>
        <v/>
      </c>
      <c r="M755" t="str">
        <f>IF(Table2[[#This Row],[date_to_pivot]]&lt;&gt;"",C759,"")</f>
        <v/>
      </c>
      <c r="N755" t="str">
        <f>IF(Table2[[#This Row],[date_to_pivot]]&lt;&gt;"",Table2[[#This Row],[Appoggio]],"")</f>
        <v/>
      </c>
      <c r="O755" t="str">
        <f>IF(Table2[[#This Row],[date_to_pivot]]&lt;&gt;"",C758,"")</f>
        <v/>
      </c>
      <c r="P755" t="str">
        <f>IF(Table2[[#This Row],[date_to_pivot]]&lt;&gt;"",C756,"")</f>
        <v/>
      </c>
    </row>
    <row r="756" spans="2:16" x14ac:dyDescent="0.2">
      <c r="B756" t="s">
        <v>41</v>
      </c>
      <c r="C756" t="str" cm="1">
        <f t="array" ref="C7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56" t="str">
        <f>IF(ISNUMBER(SEARCH("start_date_local",Table2[[#This Row],[JSON]])),MID(Table2[[#This Row],[JSON]],SEARCH("start_date_local",Table2[[#This Row],[JSON]])+LEN("start_date_local")+4,10), "")</f>
        <v/>
      </c>
      <c r="E7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6" s="5" t="str">
        <f>IF(Table2[[#This Row],[moving_time]]&lt;&gt;"",FLOOR((Table2[[#This Row],[moving_time]]-(60*60*Table2[[#This Row],[Appoggio_ore]]))-(60*Table2[[#This Row],[Appoggio_ minuti]]),1),"")</f>
        <v/>
      </c>
      <c r="I756" s="5" t="str">
        <f>IF(Table2[[#This Row],[moving_time]]&lt;&gt;"",FLOOR((Table2[[#This Row],[moving_time]]-(60*60*Table2[[#This Row],[Appoggio_ore]]))/60,1),"")</f>
        <v/>
      </c>
      <c r="J756" s="5" t="str">
        <f>IF(Table2[[#This Row],[moving_time]]&lt;&gt;"",FLOOR(Table2[[#This Row],[moving_time]]/(60*60),1),"")</f>
        <v/>
      </c>
      <c r="K7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6" t="str">
        <f>IF(AND(Table2[[#This Row],[Appoggio]]&lt;&gt;"",C766&lt;&gt;""),_xlfn.CONCAT("date",C766,"moving_time",C757,"distance",Table2[[#This Row],[Appoggio]],"elevation",C759,"type",C760),"")</f>
        <v/>
      </c>
      <c r="M756" t="str">
        <f>IF(Table2[[#This Row],[date_to_pivot]]&lt;&gt;"",C760,"")</f>
        <v/>
      </c>
      <c r="N756" t="str">
        <f>IF(Table2[[#This Row],[date_to_pivot]]&lt;&gt;"",Table2[[#This Row],[Appoggio]],"")</f>
        <v/>
      </c>
      <c r="O756" t="str">
        <f>IF(Table2[[#This Row],[date_to_pivot]]&lt;&gt;"",C759,"")</f>
        <v/>
      </c>
      <c r="P756" t="str">
        <f>IF(Table2[[#This Row],[date_to_pivot]]&lt;&gt;"",C757,"")</f>
        <v/>
      </c>
    </row>
    <row r="757" spans="2:16" x14ac:dyDescent="0.2">
      <c r="B757" t="s">
        <v>42</v>
      </c>
      <c r="C757" t="str" cm="1">
        <f t="array" ref="C7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57" t="str">
        <f>IF(ISNUMBER(SEARCH("start_date_local",Table2[[#This Row],[JSON]])),MID(Table2[[#This Row],[JSON]],SEARCH("start_date_local",Table2[[#This Row],[JSON]])+LEN("start_date_local")+4,10), "")</f>
        <v/>
      </c>
      <c r="E7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7" s="5" t="str">
        <f>IF(Table2[[#This Row],[moving_time]]&lt;&gt;"",FLOOR((Table2[[#This Row],[moving_time]]-(60*60*Table2[[#This Row],[Appoggio_ore]]))-(60*Table2[[#This Row],[Appoggio_ minuti]]),1),"")</f>
        <v/>
      </c>
      <c r="I757" s="5" t="str">
        <f>IF(Table2[[#This Row],[moving_time]]&lt;&gt;"",FLOOR((Table2[[#This Row],[moving_time]]-(60*60*Table2[[#This Row],[Appoggio_ore]]))/60,1),"")</f>
        <v/>
      </c>
      <c r="J757" s="5" t="str">
        <f>IF(Table2[[#This Row],[moving_time]]&lt;&gt;"",FLOOR(Table2[[#This Row],[moving_time]]/(60*60),1),"")</f>
        <v/>
      </c>
      <c r="K7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7" t="str">
        <f>IF(AND(Table2[[#This Row],[Appoggio]]&lt;&gt;"",C767&lt;&gt;""),_xlfn.CONCAT("date",C767,"moving_time",C758,"distance",Table2[[#This Row],[Appoggio]],"elevation",C760,"type",C761),"")</f>
        <v/>
      </c>
      <c r="M757" t="str">
        <f>IF(Table2[[#This Row],[date_to_pivot]]&lt;&gt;"",C761,"")</f>
        <v/>
      </c>
      <c r="N757" t="str">
        <f>IF(Table2[[#This Row],[date_to_pivot]]&lt;&gt;"",Table2[[#This Row],[Appoggio]],"")</f>
        <v/>
      </c>
      <c r="O757" t="str">
        <f>IF(Table2[[#This Row],[date_to_pivot]]&lt;&gt;"",C760,"")</f>
        <v/>
      </c>
      <c r="P757" t="str">
        <f>IF(Table2[[#This Row],[date_to_pivot]]&lt;&gt;"",C758,"")</f>
        <v/>
      </c>
    </row>
    <row r="758" spans="2:16" x14ac:dyDescent="0.2">
      <c r="B758" t="s">
        <v>43</v>
      </c>
      <c r="C758" t="str" cm="1">
        <f t="array" ref="C7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58" t="str">
        <f>IF(ISNUMBER(SEARCH("start_date_local",Table2[[#This Row],[JSON]])),MID(Table2[[#This Row],[JSON]],SEARCH("start_date_local",Table2[[#This Row],[JSON]])+LEN("start_date_local")+4,10), "")</f>
        <v/>
      </c>
      <c r="E7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8" s="5" t="str">
        <f>IF(Table2[[#This Row],[moving_time]]&lt;&gt;"",FLOOR((Table2[[#This Row],[moving_time]]-(60*60*Table2[[#This Row],[Appoggio_ore]]))-(60*Table2[[#This Row],[Appoggio_ minuti]]),1),"")</f>
        <v/>
      </c>
      <c r="I758" s="5" t="str">
        <f>IF(Table2[[#This Row],[moving_time]]&lt;&gt;"",FLOOR((Table2[[#This Row],[moving_time]]-(60*60*Table2[[#This Row],[Appoggio_ore]]))/60,1),"")</f>
        <v/>
      </c>
      <c r="J758" s="5" t="str">
        <f>IF(Table2[[#This Row],[moving_time]]&lt;&gt;"",FLOOR(Table2[[#This Row],[moving_time]]/(60*60),1),"")</f>
        <v/>
      </c>
      <c r="K7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8" t="str">
        <f>IF(AND(Table2[[#This Row],[Appoggio]]&lt;&gt;"",C768&lt;&gt;""),_xlfn.CONCAT("date",C768,"moving_time",C759,"distance",Table2[[#This Row],[Appoggio]],"elevation",C761,"type",C762),"")</f>
        <v/>
      </c>
      <c r="M758" t="str">
        <f>IF(Table2[[#This Row],[date_to_pivot]]&lt;&gt;"",C762,"")</f>
        <v/>
      </c>
      <c r="N758" t="str">
        <f>IF(Table2[[#This Row],[date_to_pivot]]&lt;&gt;"",Table2[[#This Row],[Appoggio]],"")</f>
        <v/>
      </c>
      <c r="O758" t="str">
        <f>IF(Table2[[#This Row],[date_to_pivot]]&lt;&gt;"",C761,"")</f>
        <v/>
      </c>
      <c r="P758" t="str">
        <f>IF(Table2[[#This Row],[date_to_pivot]]&lt;&gt;"",C759,"")</f>
        <v/>
      </c>
    </row>
    <row r="759" spans="2:16" x14ac:dyDescent="0.2">
      <c r="B759" t="s">
        <v>44</v>
      </c>
      <c r="C759" t="str" cm="1">
        <f t="array" ref="C7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59" t="str">
        <f>IF(ISNUMBER(SEARCH("start_date_local",Table2[[#This Row],[JSON]])),MID(Table2[[#This Row],[JSON]],SEARCH("start_date_local",Table2[[#This Row],[JSON]])+LEN("start_date_local")+4,10), "")</f>
        <v/>
      </c>
      <c r="E7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59" s="5" t="str">
        <f>IF(Table2[[#This Row],[moving_time]]&lt;&gt;"",FLOOR((Table2[[#This Row],[moving_time]]-(60*60*Table2[[#This Row],[Appoggio_ore]]))-(60*Table2[[#This Row],[Appoggio_ minuti]]),1),"")</f>
        <v/>
      </c>
      <c r="I759" s="5" t="str">
        <f>IF(Table2[[#This Row],[moving_time]]&lt;&gt;"",FLOOR((Table2[[#This Row],[moving_time]]-(60*60*Table2[[#This Row],[Appoggio_ore]]))/60,1),"")</f>
        <v/>
      </c>
      <c r="J759" s="5" t="str">
        <f>IF(Table2[[#This Row],[moving_time]]&lt;&gt;"",FLOOR(Table2[[#This Row],[moving_time]]/(60*60),1),"")</f>
        <v/>
      </c>
      <c r="K7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59" t="str">
        <f>IF(AND(Table2[[#This Row],[Appoggio]]&lt;&gt;"",C769&lt;&gt;""),_xlfn.CONCAT("date",C769,"moving_time",C760,"distance",Table2[[#This Row],[Appoggio]],"elevation",C762,"type",C763),"")</f>
        <v/>
      </c>
      <c r="M759" t="str">
        <f>IF(Table2[[#This Row],[date_to_pivot]]&lt;&gt;"",C763,"")</f>
        <v/>
      </c>
      <c r="N759" t="str">
        <f>IF(Table2[[#This Row],[date_to_pivot]]&lt;&gt;"",Table2[[#This Row],[Appoggio]],"")</f>
        <v/>
      </c>
      <c r="O759" t="str">
        <f>IF(Table2[[#This Row],[date_to_pivot]]&lt;&gt;"",C762,"")</f>
        <v/>
      </c>
      <c r="P759" t="str">
        <f>IF(Table2[[#This Row],[date_to_pivot]]&lt;&gt;"",C760,"")</f>
        <v/>
      </c>
    </row>
    <row r="760" spans="2:16" x14ac:dyDescent="0.2">
      <c r="B760" t="s">
        <v>45</v>
      </c>
      <c r="C760" t="str" cm="1">
        <f t="array" ref="C7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60" t="str">
        <f>IF(ISNUMBER(SEARCH("start_date_local",Table2[[#This Row],[JSON]])),MID(Table2[[#This Row],[JSON]],SEARCH("start_date_local",Table2[[#This Row],[JSON]])+LEN("start_date_local")+4,10), "")</f>
        <v/>
      </c>
      <c r="E7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0" s="5" t="str">
        <f>IF(Table2[[#This Row],[moving_time]]&lt;&gt;"",FLOOR((Table2[[#This Row],[moving_time]]-(60*60*Table2[[#This Row],[Appoggio_ore]]))-(60*Table2[[#This Row],[Appoggio_ minuti]]),1),"")</f>
        <v/>
      </c>
      <c r="I760" s="5" t="str">
        <f>IF(Table2[[#This Row],[moving_time]]&lt;&gt;"",FLOOR((Table2[[#This Row],[moving_time]]-(60*60*Table2[[#This Row],[Appoggio_ore]]))/60,1),"")</f>
        <v/>
      </c>
      <c r="J760" s="5" t="str">
        <f>IF(Table2[[#This Row],[moving_time]]&lt;&gt;"",FLOOR(Table2[[#This Row],[moving_time]]/(60*60),1),"")</f>
        <v/>
      </c>
      <c r="K7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0" t="str">
        <f>IF(AND(Table2[[#This Row],[Appoggio]]&lt;&gt;"",C770&lt;&gt;""),_xlfn.CONCAT("date",C770,"moving_time",C761,"distance",Table2[[#This Row],[Appoggio]],"elevation",C763,"type",C764),"")</f>
        <v/>
      </c>
      <c r="M760" t="str">
        <f>IF(Table2[[#This Row],[date_to_pivot]]&lt;&gt;"",C764,"")</f>
        <v/>
      </c>
      <c r="N760" t="str">
        <f>IF(Table2[[#This Row],[date_to_pivot]]&lt;&gt;"",Table2[[#This Row],[Appoggio]],"")</f>
        <v/>
      </c>
      <c r="O760" t="str">
        <f>IF(Table2[[#This Row],[date_to_pivot]]&lt;&gt;"",C763,"")</f>
        <v/>
      </c>
      <c r="P760" t="str">
        <f>IF(Table2[[#This Row],[date_to_pivot]]&lt;&gt;"",C761,"")</f>
        <v/>
      </c>
    </row>
    <row r="761" spans="2:16" x14ac:dyDescent="0.2">
      <c r="B761" t="s">
        <v>339</v>
      </c>
      <c r="C761" t="str" cm="1">
        <f t="array" ref="C7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61" t="str">
        <f>IF(ISNUMBER(SEARCH("start_date_local",Table2[[#This Row],[JSON]])),MID(Table2[[#This Row],[JSON]],SEARCH("start_date_local",Table2[[#This Row],[JSON]])+LEN("start_date_local")+4,10), "")</f>
        <v/>
      </c>
      <c r="E7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1" s="5" t="str">
        <f>IF(Table2[[#This Row],[moving_time]]&lt;&gt;"",FLOOR((Table2[[#This Row],[moving_time]]-(60*60*Table2[[#This Row],[Appoggio_ore]]))-(60*Table2[[#This Row],[Appoggio_ minuti]]),1),"")</f>
        <v/>
      </c>
      <c r="I761" s="5" t="str">
        <f>IF(Table2[[#This Row],[moving_time]]&lt;&gt;"",FLOOR((Table2[[#This Row],[moving_time]]-(60*60*Table2[[#This Row],[Appoggio_ore]]))/60,1),"")</f>
        <v/>
      </c>
      <c r="J761" s="5" t="str">
        <f>IF(Table2[[#This Row],[moving_time]]&lt;&gt;"",FLOOR(Table2[[#This Row],[moving_time]]/(60*60),1),"")</f>
        <v/>
      </c>
      <c r="K7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1" t="str">
        <f>IF(AND(Table2[[#This Row],[Appoggio]]&lt;&gt;"",C771&lt;&gt;""),_xlfn.CONCAT("date",C771,"moving_time",C762,"distance",Table2[[#This Row],[Appoggio]],"elevation",C764,"type",C765),"")</f>
        <v/>
      </c>
      <c r="M761" t="str">
        <f>IF(Table2[[#This Row],[date_to_pivot]]&lt;&gt;"",C765,"")</f>
        <v/>
      </c>
      <c r="N761" t="str">
        <f>IF(Table2[[#This Row],[date_to_pivot]]&lt;&gt;"",Table2[[#This Row],[Appoggio]],"")</f>
        <v/>
      </c>
      <c r="O761" t="str">
        <f>IF(Table2[[#This Row],[date_to_pivot]]&lt;&gt;"",C764,"")</f>
        <v/>
      </c>
      <c r="P761" t="str">
        <f>IF(Table2[[#This Row],[date_to_pivot]]&lt;&gt;"",C762,"")</f>
        <v/>
      </c>
    </row>
    <row r="762" spans="2:16" x14ac:dyDescent="0.2">
      <c r="B762" t="s">
        <v>340</v>
      </c>
      <c r="C762" t="str" cm="1">
        <f t="array" ref="C7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62" t="str">
        <f>IF(ISNUMBER(SEARCH("start_date_local",Table2[[#This Row],[JSON]])),MID(Table2[[#This Row],[JSON]],SEARCH("start_date_local",Table2[[#This Row],[JSON]])+LEN("start_date_local")+4,10), "")</f>
        <v/>
      </c>
      <c r="E7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2" s="5" t="str">
        <f>IF(Table2[[#This Row],[moving_time]]&lt;&gt;"",FLOOR((Table2[[#This Row],[moving_time]]-(60*60*Table2[[#This Row],[Appoggio_ore]]))-(60*Table2[[#This Row],[Appoggio_ minuti]]),1),"")</f>
        <v/>
      </c>
      <c r="I762" s="5" t="str">
        <f>IF(Table2[[#This Row],[moving_time]]&lt;&gt;"",FLOOR((Table2[[#This Row],[moving_time]]-(60*60*Table2[[#This Row],[Appoggio_ore]]))/60,1),"")</f>
        <v/>
      </c>
      <c r="J762" s="5" t="str">
        <f>IF(Table2[[#This Row],[moving_time]]&lt;&gt;"",FLOOR(Table2[[#This Row],[moving_time]]/(60*60),1),"")</f>
        <v/>
      </c>
      <c r="K7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2" t="str">
        <f>IF(AND(Table2[[#This Row],[Appoggio]]&lt;&gt;"",C772&lt;&gt;""),_xlfn.CONCAT("date",C772,"moving_time",C763,"distance",Table2[[#This Row],[Appoggio]],"elevation",C765,"type",C766),"")</f>
        <v/>
      </c>
      <c r="M762" t="str">
        <f>IF(Table2[[#This Row],[date_to_pivot]]&lt;&gt;"",C766,"")</f>
        <v/>
      </c>
      <c r="N762" t="str">
        <f>IF(Table2[[#This Row],[date_to_pivot]]&lt;&gt;"",Table2[[#This Row],[Appoggio]],"")</f>
        <v/>
      </c>
      <c r="O762" t="str">
        <f>IF(Table2[[#This Row],[date_to_pivot]]&lt;&gt;"",C765,"")</f>
        <v/>
      </c>
      <c r="P762" t="str">
        <f>IF(Table2[[#This Row],[date_to_pivot]]&lt;&gt;"",C763,"")</f>
        <v/>
      </c>
    </row>
    <row r="763" spans="2:16" x14ac:dyDescent="0.2">
      <c r="B763" t="s">
        <v>341</v>
      </c>
      <c r="C763" t="str" cm="1">
        <f t="array" ref="C7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63" t="str">
        <f>IF(ISNUMBER(SEARCH("start_date_local",Table2[[#This Row],[JSON]])),MID(Table2[[#This Row],[JSON]],SEARCH("start_date_local",Table2[[#This Row],[JSON]])+LEN("start_date_local")+4,10), "")</f>
        <v/>
      </c>
      <c r="E7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3" s="5" t="str">
        <f>IF(Table2[[#This Row],[moving_time]]&lt;&gt;"",FLOOR((Table2[[#This Row],[moving_time]]-(60*60*Table2[[#This Row],[Appoggio_ore]]))-(60*Table2[[#This Row],[Appoggio_ minuti]]),1),"")</f>
        <v/>
      </c>
      <c r="I763" s="5" t="str">
        <f>IF(Table2[[#This Row],[moving_time]]&lt;&gt;"",FLOOR((Table2[[#This Row],[moving_time]]-(60*60*Table2[[#This Row],[Appoggio_ore]]))/60,1),"")</f>
        <v/>
      </c>
      <c r="J763" s="5" t="str">
        <f>IF(Table2[[#This Row],[moving_time]]&lt;&gt;"",FLOOR(Table2[[#This Row],[moving_time]]/(60*60),1),"")</f>
        <v/>
      </c>
      <c r="K7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3" t="str">
        <f>IF(AND(Table2[[#This Row],[Appoggio]]&lt;&gt;"",C773&lt;&gt;""),_xlfn.CONCAT("date",C773,"moving_time",C764,"distance",Table2[[#This Row],[Appoggio]],"elevation",C766,"type",C767),"")</f>
        <v/>
      </c>
      <c r="M763" t="str">
        <f>IF(Table2[[#This Row],[date_to_pivot]]&lt;&gt;"",C767,"")</f>
        <v/>
      </c>
      <c r="N763" t="str">
        <f>IF(Table2[[#This Row],[date_to_pivot]]&lt;&gt;"",Table2[[#This Row],[Appoggio]],"")</f>
        <v/>
      </c>
      <c r="O763" t="str">
        <f>IF(Table2[[#This Row],[date_to_pivot]]&lt;&gt;"",C766,"")</f>
        <v/>
      </c>
      <c r="P763" t="str">
        <f>IF(Table2[[#This Row],[date_to_pivot]]&lt;&gt;"",C764,"")</f>
        <v/>
      </c>
    </row>
    <row r="764" spans="2:16" x14ac:dyDescent="0.2">
      <c r="B764" t="s">
        <v>90</v>
      </c>
      <c r="C764" t="str" cm="1">
        <f t="array" ref="C7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64" t="str">
        <f>IF(ISNUMBER(SEARCH("start_date_local",Table2[[#This Row],[JSON]])),MID(Table2[[#This Row],[JSON]],SEARCH("start_date_local",Table2[[#This Row],[JSON]])+LEN("start_date_local")+4,10), "")</f>
        <v/>
      </c>
      <c r="E7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4" s="5" t="str">
        <f>IF(Table2[[#This Row],[moving_time]]&lt;&gt;"",FLOOR((Table2[[#This Row],[moving_time]]-(60*60*Table2[[#This Row],[Appoggio_ore]]))-(60*Table2[[#This Row],[Appoggio_ minuti]]),1),"")</f>
        <v/>
      </c>
      <c r="I764" s="5" t="str">
        <f>IF(Table2[[#This Row],[moving_time]]&lt;&gt;"",FLOOR((Table2[[#This Row],[moving_time]]-(60*60*Table2[[#This Row],[Appoggio_ore]]))/60,1),"")</f>
        <v/>
      </c>
      <c r="J764" s="5" t="str">
        <f>IF(Table2[[#This Row],[moving_time]]&lt;&gt;"",FLOOR(Table2[[#This Row],[moving_time]]/(60*60),1),"")</f>
        <v/>
      </c>
      <c r="K7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4" t="str">
        <f>IF(AND(Table2[[#This Row],[Appoggio]]&lt;&gt;"",C774&lt;&gt;""),_xlfn.CONCAT("date",C774,"moving_time",C765,"distance",Table2[[#This Row],[Appoggio]],"elevation",C767,"type",C768),"")</f>
        <v/>
      </c>
      <c r="M764" t="str">
        <f>IF(Table2[[#This Row],[date_to_pivot]]&lt;&gt;"",C768,"")</f>
        <v/>
      </c>
      <c r="N764" t="str">
        <f>IF(Table2[[#This Row],[date_to_pivot]]&lt;&gt;"",Table2[[#This Row],[Appoggio]],"")</f>
        <v/>
      </c>
      <c r="O764" t="str">
        <f>IF(Table2[[#This Row],[date_to_pivot]]&lt;&gt;"",C767,"")</f>
        <v/>
      </c>
      <c r="P764" t="str">
        <f>IF(Table2[[#This Row],[date_to_pivot]]&lt;&gt;"",C765,"")</f>
        <v/>
      </c>
    </row>
    <row r="765" spans="2:16" x14ac:dyDescent="0.2">
      <c r="B765" t="s">
        <v>342</v>
      </c>
      <c r="C765" t="str" cm="1">
        <f t="array" ref="C7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65" t="str">
        <f>IF(ISNUMBER(SEARCH("start_date_local",Table2[[#This Row],[JSON]])),MID(Table2[[#This Row],[JSON]],SEARCH("start_date_local",Table2[[#This Row],[JSON]])+LEN("start_date_local")+4,10), "")</f>
        <v/>
      </c>
      <c r="E7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5" s="5" t="str">
        <f>IF(Table2[[#This Row],[moving_time]]&lt;&gt;"",FLOOR((Table2[[#This Row],[moving_time]]-(60*60*Table2[[#This Row],[Appoggio_ore]]))-(60*Table2[[#This Row],[Appoggio_ minuti]]),1),"")</f>
        <v/>
      </c>
      <c r="I765" s="5" t="str">
        <f>IF(Table2[[#This Row],[moving_time]]&lt;&gt;"",FLOOR((Table2[[#This Row],[moving_time]]-(60*60*Table2[[#This Row],[Appoggio_ore]]))/60,1),"")</f>
        <v/>
      </c>
      <c r="J765" s="5" t="str">
        <f>IF(Table2[[#This Row],[moving_time]]&lt;&gt;"",FLOOR(Table2[[#This Row],[moving_time]]/(60*60),1),"")</f>
        <v/>
      </c>
      <c r="K7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5" t="str">
        <f>IF(AND(Table2[[#This Row],[Appoggio]]&lt;&gt;"",C775&lt;&gt;""),_xlfn.CONCAT("date",C775,"moving_time",C766,"distance",Table2[[#This Row],[Appoggio]],"elevation",C768,"type",C769),"")</f>
        <v/>
      </c>
      <c r="M765" t="str">
        <f>IF(Table2[[#This Row],[date_to_pivot]]&lt;&gt;"",C769,"")</f>
        <v/>
      </c>
      <c r="N765" t="str">
        <f>IF(Table2[[#This Row],[date_to_pivot]]&lt;&gt;"",Table2[[#This Row],[Appoggio]],"")</f>
        <v/>
      </c>
      <c r="O765" t="str">
        <f>IF(Table2[[#This Row],[date_to_pivot]]&lt;&gt;"",C768,"")</f>
        <v/>
      </c>
      <c r="P765" t="str">
        <f>IF(Table2[[#This Row],[date_to_pivot]]&lt;&gt;"",C766,"")</f>
        <v/>
      </c>
    </row>
    <row r="766" spans="2:16" x14ac:dyDescent="0.2">
      <c r="B766" t="s">
        <v>343</v>
      </c>
      <c r="C766" t="str" cm="1">
        <f t="array" ref="C7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66" t="str">
        <f>IF(ISNUMBER(SEARCH("start_date_local",Table2[[#This Row],[JSON]])),MID(Table2[[#This Row],[JSON]],SEARCH("start_date_local",Table2[[#This Row],[JSON]])+LEN("start_date_local")+4,10), "")</f>
        <v/>
      </c>
      <c r="E7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6" s="5" t="str">
        <f>IF(Table2[[#This Row],[moving_time]]&lt;&gt;"",FLOOR((Table2[[#This Row],[moving_time]]-(60*60*Table2[[#This Row],[Appoggio_ore]]))-(60*Table2[[#This Row],[Appoggio_ minuti]]),1),"")</f>
        <v/>
      </c>
      <c r="I766" s="5" t="str">
        <f>IF(Table2[[#This Row],[moving_time]]&lt;&gt;"",FLOOR((Table2[[#This Row],[moving_time]]-(60*60*Table2[[#This Row],[Appoggio_ore]]))/60,1),"")</f>
        <v/>
      </c>
      <c r="J766" s="5" t="str">
        <f>IF(Table2[[#This Row],[moving_time]]&lt;&gt;"",FLOOR(Table2[[#This Row],[moving_time]]/(60*60),1),"")</f>
        <v/>
      </c>
      <c r="K7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6" t="str">
        <f>IF(AND(Table2[[#This Row],[Appoggio]]&lt;&gt;"",C776&lt;&gt;""),_xlfn.CONCAT("date",C776,"moving_time",C767,"distance",Table2[[#This Row],[Appoggio]],"elevation",C769,"type",C770),"")</f>
        <v/>
      </c>
      <c r="M766" t="str">
        <f>IF(Table2[[#This Row],[date_to_pivot]]&lt;&gt;"",C770,"")</f>
        <v/>
      </c>
      <c r="N766" t="str">
        <f>IF(Table2[[#This Row],[date_to_pivot]]&lt;&gt;"",Table2[[#This Row],[Appoggio]],"")</f>
        <v/>
      </c>
      <c r="O766" t="str">
        <f>IF(Table2[[#This Row],[date_to_pivot]]&lt;&gt;"",C769,"")</f>
        <v/>
      </c>
      <c r="P766" t="str">
        <f>IF(Table2[[#This Row],[date_to_pivot]]&lt;&gt;"",C767,"")</f>
        <v/>
      </c>
    </row>
    <row r="767" spans="2:16" x14ac:dyDescent="0.2">
      <c r="B767" t="s">
        <v>151</v>
      </c>
      <c r="C767" t="str" cm="1">
        <f t="array" ref="C7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67" t="str">
        <f>IF(ISNUMBER(SEARCH("start_date_local",Table2[[#This Row],[JSON]])),MID(Table2[[#This Row],[JSON]],SEARCH("start_date_local",Table2[[#This Row],[JSON]])+LEN("start_date_local")+4,10), "")</f>
        <v/>
      </c>
      <c r="E7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7" s="5" t="str">
        <f>IF(Table2[[#This Row],[moving_time]]&lt;&gt;"",FLOOR((Table2[[#This Row],[moving_time]]-(60*60*Table2[[#This Row],[Appoggio_ore]]))-(60*Table2[[#This Row],[Appoggio_ minuti]]),1),"")</f>
        <v/>
      </c>
      <c r="I767" s="5" t="str">
        <f>IF(Table2[[#This Row],[moving_time]]&lt;&gt;"",FLOOR((Table2[[#This Row],[moving_time]]-(60*60*Table2[[#This Row],[Appoggio_ore]]))/60,1),"")</f>
        <v/>
      </c>
      <c r="J767" s="5" t="str">
        <f>IF(Table2[[#This Row],[moving_time]]&lt;&gt;"",FLOOR(Table2[[#This Row],[moving_time]]/(60*60),1),"")</f>
        <v/>
      </c>
      <c r="K7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7" t="str">
        <f>IF(AND(Table2[[#This Row],[Appoggio]]&lt;&gt;"",C777&lt;&gt;""),_xlfn.CONCAT("date",C777,"moving_time",C768,"distance",Table2[[#This Row],[Appoggio]],"elevation",C770,"type",C771),"")</f>
        <v/>
      </c>
      <c r="M767" t="str">
        <f>IF(Table2[[#This Row],[date_to_pivot]]&lt;&gt;"",C771,"")</f>
        <v/>
      </c>
      <c r="N767" t="str">
        <f>IF(Table2[[#This Row],[date_to_pivot]]&lt;&gt;"",Table2[[#This Row],[Appoggio]],"")</f>
        <v/>
      </c>
      <c r="O767" t="str">
        <f>IF(Table2[[#This Row],[date_to_pivot]]&lt;&gt;"",C770,"")</f>
        <v/>
      </c>
      <c r="P767" t="str">
        <f>IF(Table2[[#This Row],[date_to_pivot]]&lt;&gt;"",C768,"")</f>
        <v/>
      </c>
    </row>
    <row r="768" spans="2:16" x14ac:dyDescent="0.2">
      <c r="B768" t="s">
        <v>55</v>
      </c>
      <c r="C768" t="str" cm="1">
        <f t="array" ref="C7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68" t="str">
        <f>IF(ISNUMBER(SEARCH("start_date_local",Table2[[#This Row],[JSON]])),MID(Table2[[#This Row],[JSON]],SEARCH("start_date_local",Table2[[#This Row],[JSON]])+LEN("start_date_local")+4,10), "")</f>
        <v/>
      </c>
      <c r="E7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8" s="5" t="str">
        <f>IF(Table2[[#This Row],[moving_time]]&lt;&gt;"",FLOOR((Table2[[#This Row],[moving_time]]-(60*60*Table2[[#This Row],[Appoggio_ore]]))-(60*Table2[[#This Row],[Appoggio_ minuti]]),1),"")</f>
        <v/>
      </c>
      <c r="I768" s="5" t="str">
        <f>IF(Table2[[#This Row],[moving_time]]&lt;&gt;"",FLOOR((Table2[[#This Row],[moving_time]]-(60*60*Table2[[#This Row],[Appoggio_ore]]))/60,1),"")</f>
        <v/>
      </c>
      <c r="J768" s="5" t="str">
        <f>IF(Table2[[#This Row],[moving_time]]&lt;&gt;"",FLOOR(Table2[[#This Row],[moving_time]]/(60*60),1),"")</f>
        <v/>
      </c>
      <c r="K7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8" t="str">
        <f>IF(AND(Table2[[#This Row],[Appoggio]]&lt;&gt;"",C778&lt;&gt;""),_xlfn.CONCAT("date",C778,"moving_time",C769,"distance",Table2[[#This Row],[Appoggio]],"elevation",C771,"type",C772),"")</f>
        <v/>
      </c>
      <c r="M768" t="str">
        <f>IF(Table2[[#This Row],[date_to_pivot]]&lt;&gt;"",C772,"")</f>
        <v/>
      </c>
      <c r="N768" t="str">
        <f>IF(Table2[[#This Row],[date_to_pivot]]&lt;&gt;"",Table2[[#This Row],[Appoggio]],"")</f>
        <v/>
      </c>
      <c r="O768" t="str">
        <f>IF(Table2[[#This Row],[date_to_pivot]]&lt;&gt;"",C771,"")</f>
        <v/>
      </c>
      <c r="P768" t="str">
        <f>IF(Table2[[#This Row],[date_to_pivot]]&lt;&gt;"",C769,"")</f>
        <v/>
      </c>
    </row>
    <row r="769" spans="2:16" x14ac:dyDescent="0.2">
      <c r="B769" t="s">
        <v>344</v>
      </c>
      <c r="C769" t="str" cm="1">
        <f t="array" ref="C7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69" t="str">
        <f>IF(ISNUMBER(SEARCH("start_date_local",Table2[[#This Row],[JSON]])),MID(Table2[[#This Row],[JSON]],SEARCH("start_date_local",Table2[[#This Row],[JSON]])+LEN("start_date_local")+4,10), "")</f>
        <v/>
      </c>
      <c r="E7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69" s="5" t="str">
        <f>IF(Table2[[#This Row],[moving_time]]&lt;&gt;"",FLOOR((Table2[[#This Row],[moving_time]]-(60*60*Table2[[#This Row],[Appoggio_ore]]))-(60*Table2[[#This Row],[Appoggio_ minuti]]),1),"")</f>
        <v/>
      </c>
      <c r="I769" s="5" t="str">
        <f>IF(Table2[[#This Row],[moving_time]]&lt;&gt;"",FLOOR((Table2[[#This Row],[moving_time]]-(60*60*Table2[[#This Row],[Appoggio_ore]]))/60,1),"")</f>
        <v/>
      </c>
      <c r="J769" s="5" t="str">
        <f>IF(Table2[[#This Row],[moving_time]]&lt;&gt;"",FLOOR(Table2[[#This Row],[moving_time]]/(60*60),1),"")</f>
        <v/>
      </c>
      <c r="K7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69" t="str">
        <f>IF(AND(Table2[[#This Row],[Appoggio]]&lt;&gt;"",C779&lt;&gt;""),_xlfn.CONCAT("date",C779,"moving_time",C770,"distance",Table2[[#This Row],[Appoggio]],"elevation",C772,"type",C773),"")</f>
        <v/>
      </c>
      <c r="M769" t="str">
        <f>IF(Table2[[#This Row],[date_to_pivot]]&lt;&gt;"",C773,"")</f>
        <v/>
      </c>
      <c r="N769" t="str">
        <f>IF(Table2[[#This Row],[date_to_pivot]]&lt;&gt;"",Table2[[#This Row],[Appoggio]],"")</f>
        <v/>
      </c>
      <c r="O769" t="str">
        <f>IF(Table2[[#This Row],[date_to_pivot]]&lt;&gt;"",C772,"")</f>
        <v/>
      </c>
      <c r="P769" t="str">
        <f>IF(Table2[[#This Row],[date_to_pivot]]&lt;&gt;"",C770,"")</f>
        <v/>
      </c>
    </row>
    <row r="770" spans="2:16" x14ac:dyDescent="0.2">
      <c r="B770" t="s">
        <v>345</v>
      </c>
      <c r="C770" t="str" cm="1">
        <f t="array" ref="C7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70" t="str">
        <f>IF(ISNUMBER(SEARCH("start_date_local",Table2[[#This Row],[JSON]])),MID(Table2[[#This Row],[JSON]],SEARCH("start_date_local",Table2[[#This Row],[JSON]])+LEN("start_date_local")+4,10), "")</f>
        <v/>
      </c>
      <c r="E7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0" s="5" t="str">
        <f>IF(Table2[[#This Row],[moving_time]]&lt;&gt;"",FLOOR((Table2[[#This Row],[moving_time]]-(60*60*Table2[[#This Row],[Appoggio_ore]]))-(60*Table2[[#This Row],[Appoggio_ minuti]]),1),"")</f>
        <v/>
      </c>
      <c r="I770" s="5" t="str">
        <f>IF(Table2[[#This Row],[moving_time]]&lt;&gt;"",FLOOR((Table2[[#This Row],[moving_time]]-(60*60*Table2[[#This Row],[Appoggio_ore]]))/60,1),"")</f>
        <v/>
      </c>
      <c r="J770" s="5" t="str">
        <f>IF(Table2[[#This Row],[moving_time]]&lt;&gt;"",FLOOR(Table2[[#This Row],[moving_time]]/(60*60),1),"")</f>
        <v/>
      </c>
      <c r="K7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0" t="str">
        <f>IF(AND(Table2[[#This Row],[Appoggio]]&lt;&gt;"",C780&lt;&gt;""),_xlfn.CONCAT("date",C780,"moving_time",C771,"distance",Table2[[#This Row],[Appoggio]],"elevation",C773,"type",C774),"")</f>
        <v/>
      </c>
      <c r="M770" t="str">
        <f>IF(Table2[[#This Row],[date_to_pivot]]&lt;&gt;"",C774,"")</f>
        <v/>
      </c>
      <c r="N770" t="str">
        <f>IF(Table2[[#This Row],[date_to_pivot]]&lt;&gt;"",Table2[[#This Row],[Appoggio]],"")</f>
        <v/>
      </c>
      <c r="O770" t="str">
        <f>IF(Table2[[#This Row],[date_to_pivot]]&lt;&gt;"",C773,"")</f>
        <v/>
      </c>
      <c r="P770" t="str">
        <f>IF(Table2[[#This Row],[date_to_pivot]]&lt;&gt;"",C771,"")</f>
        <v/>
      </c>
    </row>
    <row r="771" spans="2:16" x14ac:dyDescent="0.2">
      <c r="B771" t="s">
        <v>58</v>
      </c>
      <c r="C771" t="str" cm="1">
        <f t="array" ref="C7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71" t="str">
        <f>IF(ISNUMBER(SEARCH("start_date_local",Table2[[#This Row],[JSON]])),MID(Table2[[#This Row],[JSON]],SEARCH("start_date_local",Table2[[#This Row],[JSON]])+LEN("start_date_local")+4,10), "")</f>
        <v/>
      </c>
      <c r="E7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1" s="5" t="str">
        <f>IF(Table2[[#This Row],[moving_time]]&lt;&gt;"",FLOOR((Table2[[#This Row],[moving_time]]-(60*60*Table2[[#This Row],[Appoggio_ore]]))-(60*Table2[[#This Row],[Appoggio_ minuti]]),1),"")</f>
        <v/>
      </c>
      <c r="I771" s="5" t="str">
        <f>IF(Table2[[#This Row],[moving_time]]&lt;&gt;"",FLOOR((Table2[[#This Row],[moving_time]]-(60*60*Table2[[#This Row],[Appoggio_ore]]))/60,1),"")</f>
        <v/>
      </c>
      <c r="J771" s="5" t="str">
        <f>IF(Table2[[#This Row],[moving_time]]&lt;&gt;"",FLOOR(Table2[[#This Row],[moving_time]]/(60*60),1),"")</f>
        <v/>
      </c>
      <c r="K7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1" t="str">
        <f>IF(AND(Table2[[#This Row],[Appoggio]]&lt;&gt;"",C781&lt;&gt;""),_xlfn.CONCAT("date",C781,"moving_time",C772,"distance",Table2[[#This Row],[Appoggio]],"elevation",C774,"type",C775),"")</f>
        <v/>
      </c>
      <c r="M771" t="str">
        <f>IF(Table2[[#This Row],[date_to_pivot]]&lt;&gt;"",C775,"")</f>
        <v/>
      </c>
      <c r="N771" t="str">
        <f>IF(Table2[[#This Row],[date_to_pivot]]&lt;&gt;"",Table2[[#This Row],[Appoggio]],"")</f>
        <v/>
      </c>
      <c r="O771" t="str">
        <f>IF(Table2[[#This Row],[date_to_pivot]]&lt;&gt;"",C774,"")</f>
        <v/>
      </c>
      <c r="P771" t="str">
        <f>IF(Table2[[#This Row],[date_to_pivot]]&lt;&gt;"",C772,"")</f>
        <v/>
      </c>
    </row>
    <row r="772" spans="2:16" x14ac:dyDescent="0.2">
      <c r="B772" t="s">
        <v>59</v>
      </c>
      <c r="C772" t="str" cm="1">
        <f t="array" ref="C7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72" t="str">
        <f>IF(ISNUMBER(SEARCH("start_date_local",Table2[[#This Row],[JSON]])),MID(Table2[[#This Row],[JSON]],SEARCH("start_date_local",Table2[[#This Row],[JSON]])+LEN("start_date_local")+4,10), "")</f>
        <v/>
      </c>
      <c r="E7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2" s="5" t="str">
        <f>IF(Table2[[#This Row],[moving_time]]&lt;&gt;"",FLOOR((Table2[[#This Row],[moving_time]]-(60*60*Table2[[#This Row],[Appoggio_ore]]))-(60*Table2[[#This Row],[Appoggio_ minuti]]),1),"")</f>
        <v/>
      </c>
      <c r="I772" s="5" t="str">
        <f>IF(Table2[[#This Row],[moving_time]]&lt;&gt;"",FLOOR((Table2[[#This Row],[moving_time]]-(60*60*Table2[[#This Row],[Appoggio_ore]]))/60,1),"")</f>
        <v/>
      </c>
      <c r="J772" s="5" t="str">
        <f>IF(Table2[[#This Row],[moving_time]]&lt;&gt;"",FLOOR(Table2[[#This Row],[moving_time]]/(60*60),1),"")</f>
        <v/>
      </c>
      <c r="K7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2" t="str">
        <f>IF(AND(Table2[[#This Row],[Appoggio]]&lt;&gt;"",C782&lt;&gt;""),_xlfn.CONCAT("date",C782,"moving_time",C773,"distance",Table2[[#This Row],[Appoggio]],"elevation",C775,"type",C776),"")</f>
        <v/>
      </c>
      <c r="M772" t="str">
        <f>IF(Table2[[#This Row],[date_to_pivot]]&lt;&gt;"",C776,"")</f>
        <v/>
      </c>
      <c r="N772" t="str">
        <f>IF(Table2[[#This Row],[date_to_pivot]]&lt;&gt;"",Table2[[#This Row],[Appoggio]],"")</f>
        <v/>
      </c>
      <c r="O772" t="str">
        <f>IF(Table2[[#This Row],[date_to_pivot]]&lt;&gt;"",C775,"")</f>
        <v/>
      </c>
      <c r="P772" t="str">
        <f>IF(Table2[[#This Row],[date_to_pivot]]&lt;&gt;"",C773,"")</f>
        <v/>
      </c>
    </row>
    <row r="773" spans="2:16" x14ac:dyDescent="0.2">
      <c r="B773" t="s">
        <v>346</v>
      </c>
      <c r="C773" t="str" cm="1">
        <f t="array" ref="C7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73" t="str">
        <f>IF(ISNUMBER(SEARCH("start_date_local",Table2[[#This Row],[JSON]])),MID(Table2[[#This Row],[JSON]],SEARCH("start_date_local",Table2[[#This Row],[JSON]])+LEN("start_date_local")+4,10), "")</f>
        <v/>
      </c>
      <c r="E7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3" s="5" t="str">
        <f>IF(Table2[[#This Row],[moving_time]]&lt;&gt;"",FLOOR((Table2[[#This Row],[moving_time]]-(60*60*Table2[[#This Row],[Appoggio_ore]]))-(60*Table2[[#This Row],[Appoggio_ minuti]]),1),"")</f>
        <v/>
      </c>
      <c r="I773" s="5" t="str">
        <f>IF(Table2[[#This Row],[moving_time]]&lt;&gt;"",FLOOR((Table2[[#This Row],[moving_time]]-(60*60*Table2[[#This Row],[Appoggio_ore]]))/60,1),"")</f>
        <v/>
      </c>
      <c r="J773" s="5" t="str">
        <f>IF(Table2[[#This Row],[moving_time]]&lt;&gt;"",FLOOR(Table2[[#This Row],[moving_time]]/(60*60),1),"")</f>
        <v/>
      </c>
      <c r="K7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3" t="str">
        <f>IF(AND(Table2[[#This Row],[Appoggio]]&lt;&gt;"",C783&lt;&gt;""),_xlfn.CONCAT("date",C783,"moving_time",C774,"distance",Table2[[#This Row],[Appoggio]],"elevation",C776,"type",C777),"")</f>
        <v/>
      </c>
      <c r="M773" t="str">
        <f>IF(Table2[[#This Row],[date_to_pivot]]&lt;&gt;"",C777,"")</f>
        <v/>
      </c>
      <c r="N773" t="str">
        <f>IF(Table2[[#This Row],[date_to_pivot]]&lt;&gt;"",Table2[[#This Row],[Appoggio]],"")</f>
        <v/>
      </c>
      <c r="O773" t="str">
        <f>IF(Table2[[#This Row],[date_to_pivot]]&lt;&gt;"",C776,"")</f>
        <v/>
      </c>
      <c r="P773" t="str">
        <f>IF(Table2[[#This Row],[date_to_pivot]]&lt;&gt;"",C774,"")</f>
        <v/>
      </c>
    </row>
    <row r="774" spans="2:16" x14ac:dyDescent="0.2">
      <c r="B774" t="s">
        <v>347</v>
      </c>
      <c r="C774" t="str" cm="1">
        <f t="array" ref="C7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74" t="str">
        <f>IF(ISNUMBER(SEARCH("start_date_local",Table2[[#This Row],[JSON]])),MID(Table2[[#This Row],[JSON]],SEARCH("start_date_local",Table2[[#This Row],[JSON]])+LEN("start_date_local")+4,10), "")</f>
        <v/>
      </c>
      <c r="E7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4" s="5" t="str">
        <f>IF(Table2[[#This Row],[moving_time]]&lt;&gt;"",FLOOR((Table2[[#This Row],[moving_time]]-(60*60*Table2[[#This Row],[Appoggio_ore]]))-(60*Table2[[#This Row],[Appoggio_ minuti]]),1),"")</f>
        <v/>
      </c>
      <c r="I774" s="5" t="str">
        <f>IF(Table2[[#This Row],[moving_time]]&lt;&gt;"",FLOOR((Table2[[#This Row],[moving_time]]-(60*60*Table2[[#This Row],[Appoggio_ore]]))/60,1),"")</f>
        <v/>
      </c>
      <c r="J774" s="5" t="str">
        <f>IF(Table2[[#This Row],[moving_time]]&lt;&gt;"",FLOOR(Table2[[#This Row],[moving_time]]/(60*60),1),"")</f>
        <v/>
      </c>
      <c r="K7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4" t="str">
        <f>IF(AND(Table2[[#This Row],[Appoggio]]&lt;&gt;"",C784&lt;&gt;""),_xlfn.CONCAT("date",C784,"moving_time",C775,"distance",Table2[[#This Row],[Appoggio]],"elevation",C777,"type",C778),"")</f>
        <v/>
      </c>
      <c r="M774" t="str">
        <f>IF(Table2[[#This Row],[date_to_pivot]]&lt;&gt;"",C778,"")</f>
        <v/>
      </c>
      <c r="N774" t="str">
        <f>IF(Table2[[#This Row],[date_to_pivot]]&lt;&gt;"",Table2[[#This Row],[Appoggio]],"")</f>
        <v/>
      </c>
      <c r="O774" t="str">
        <f>IF(Table2[[#This Row],[date_to_pivot]]&lt;&gt;"",C777,"")</f>
        <v/>
      </c>
      <c r="P774" t="str">
        <f>IF(Table2[[#This Row],[date_to_pivot]]&lt;&gt;"",C775,"")</f>
        <v/>
      </c>
    </row>
    <row r="775" spans="2:16" x14ac:dyDescent="0.2">
      <c r="B775" t="s">
        <v>127</v>
      </c>
      <c r="C775" t="str" cm="1">
        <f t="array" ref="C7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75" t="str">
        <f>IF(ISNUMBER(SEARCH("start_date_local",Table2[[#This Row],[JSON]])),MID(Table2[[#This Row],[JSON]],SEARCH("start_date_local",Table2[[#This Row],[JSON]])+LEN("start_date_local")+4,10), "")</f>
        <v/>
      </c>
      <c r="E7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5" s="5" t="str">
        <f>IF(Table2[[#This Row],[moving_time]]&lt;&gt;"",FLOOR((Table2[[#This Row],[moving_time]]-(60*60*Table2[[#This Row],[Appoggio_ore]]))-(60*Table2[[#This Row],[Appoggio_ minuti]]),1),"")</f>
        <v/>
      </c>
      <c r="I775" s="5" t="str">
        <f>IF(Table2[[#This Row],[moving_time]]&lt;&gt;"",FLOOR((Table2[[#This Row],[moving_time]]-(60*60*Table2[[#This Row],[Appoggio_ore]]))/60,1),"")</f>
        <v/>
      </c>
      <c r="J775" s="5" t="str">
        <f>IF(Table2[[#This Row],[moving_time]]&lt;&gt;"",FLOOR(Table2[[#This Row],[moving_time]]/(60*60),1),"")</f>
        <v/>
      </c>
      <c r="K7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5" t="str">
        <f>IF(AND(Table2[[#This Row],[Appoggio]]&lt;&gt;"",C785&lt;&gt;""),_xlfn.CONCAT("date",C785,"moving_time",C776,"distance",Table2[[#This Row],[Appoggio]],"elevation",C778,"type",C779),"")</f>
        <v/>
      </c>
      <c r="M775" t="str">
        <f>IF(Table2[[#This Row],[date_to_pivot]]&lt;&gt;"",C779,"")</f>
        <v/>
      </c>
      <c r="N775" t="str">
        <f>IF(Table2[[#This Row],[date_to_pivot]]&lt;&gt;"",Table2[[#This Row],[Appoggio]],"")</f>
        <v/>
      </c>
      <c r="O775" t="str">
        <f>IF(Table2[[#This Row],[date_to_pivot]]&lt;&gt;"",C778,"")</f>
        <v/>
      </c>
      <c r="P775" t="str">
        <f>IF(Table2[[#This Row],[date_to_pivot]]&lt;&gt;"",C776,"")</f>
        <v/>
      </c>
    </row>
    <row r="776" spans="2:16" x14ac:dyDescent="0.2">
      <c r="B776" t="s">
        <v>246</v>
      </c>
      <c r="C776" t="str" cm="1">
        <f t="array" ref="C7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76" t="str">
        <f>IF(ISNUMBER(SEARCH("start_date_local",Table2[[#This Row],[JSON]])),MID(Table2[[#This Row],[JSON]],SEARCH("start_date_local",Table2[[#This Row],[JSON]])+LEN("start_date_local")+4,10), "")</f>
        <v/>
      </c>
      <c r="E7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6" s="5" t="str">
        <f>IF(Table2[[#This Row],[moving_time]]&lt;&gt;"",FLOOR((Table2[[#This Row],[moving_time]]-(60*60*Table2[[#This Row],[Appoggio_ore]]))-(60*Table2[[#This Row],[Appoggio_ minuti]]),1),"")</f>
        <v/>
      </c>
      <c r="I776" s="5" t="str">
        <f>IF(Table2[[#This Row],[moving_time]]&lt;&gt;"",FLOOR((Table2[[#This Row],[moving_time]]-(60*60*Table2[[#This Row],[Appoggio_ore]]))/60,1),"")</f>
        <v/>
      </c>
      <c r="J776" s="5" t="str">
        <f>IF(Table2[[#This Row],[moving_time]]&lt;&gt;"",FLOOR(Table2[[#This Row],[moving_time]]/(60*60),1),"")</f>
        <v/>
      </c>
      <c r="K7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6" t="str">
        <f>IF(AND(Table2[[#This Row],[Appoggio]]&lt;&gt;"",C786&lt;&gt;""),_xlfn.CONCAT("date",C786,"moving_time",C777,"distance",Table2[[#This Row],[Appoggio]],"elevation",C779,"type",C780),"")</f>
        <v/>
      </c>
      <c r="M776" t="str">
        <f>IF(Table2[[#This Row],[date_to_pivot]]&lt;&gt;"",C780,"")</f>
        <v/>
      </c>
      <c r="N776" t="str">
        <f>IF(Table2[[#This Row],[date_to_pivot]]&lt;&gt;"",Table2[[#This Row],[Appoggio]],"")</f>
        <v/>
      </c>
      <c r="O776" t="str">
        <f>IF(Table2[[#This Row],[date_to_pivot]]&lt;&gt;"",C779,"")</f>
        <v/>
      </c>
      <c r="P776" t="str">
        <f>IF(Table2[[#This Row],[date_to_pivot]]&lt;&gt;"",C777,"")</f>
        <v/>
      </c>
    </row>
    <row r="777" spans="2:16" x14ac:dyDescent="0.2">
      <c r="B777" t="s">
        <v>65</v>
      </c>
      <c r="C777" t="str" cm="1">
        <f t="array" ref="C7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77" t="str">
        <f>IF(ISNUMBER(SEARCH("start_date_local",Table2[[#This Row],[JSON]])),MID(Table2[[#This Row],[JSON]],SEARCH("start_date_local",Table2[[#This Row],[JSON]])+LEN("start_date_local")+4,10), "")</f>
        <v/>
      </c>
      <c r="E7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7" s="5" t="str">
        <f>IF(Table2[[#This Row],[moving_time]]&lt;&gt;"",FLOOR((Table2[[#This Row],[moving_time]]-(60*60*Table2[[#This Row],[Appoggio_ore]]))-(60*Table2[[#This Row],[Appoggio_ minuti]]),1),"")</f>
        <v/>
      </c>
      <c r="I777" s="5" t="str">
        <f>IF(Table2[[#This Row],[moving_time]]&lt;&gt;"",FLOOR((Table2[[#This Row],[moving_time]]-(60*60*Table2[[#This Row],[Appoggio_ore]]))/60,1),"")</f>
        <v/>
      </c>
      <c r="J777" s="5" t="str">
        <f>IF(Table2[[#This Row],[moving_time]]&lt;&gt;"",FLOOR(Table2[[#This Row],[moving_time]]/(60*60),1),"")</f>
        <v/>
      </c>
      <c r="K7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7" t="str">
        <f>IF(AND(Table2[[#This Row],[Appoggio]]&lt;&gt;"",C787&lt;&gt;""),_xlfn.CONCAT("date",C787,"moving_time",C778,"distance",Table2[[#This Row],[Appoggio]],"elevation",C780,"type",C781),"")</f>
        <v/>
      </c>
      <c r="M777" t="str">
        <f>IF(Table2[[#This Row],[date_to_pivot]]&lt;&gt;"",C781,"")</f>
        <v/>
      </c>
      <c r="N777" t="str">
        <f>IF(Table2[[#This Row],[date_to_pivot]]&lt;&gt;"",Table2[[#This Row],[Appoggio]],"")</f>
        <v/>
      </c>
      <c r="O777" t="str">
        <f>IF(Table2[[#This Row],[date_to_pivot]]&lt;&gt;"",C780,"")</f>
        <v/>
      </c>
      <c r="P777" t="str">
        <f>IF(Table2[[#This Row],[date_to_pivot]]&lt;&gt;"",C778,"")</f>
        <v/>
      </c>
    </row>
    <row r="778" spans="2:16" x14ac:dyDescent="0.2">
      <c r="B778" t="s">
        <v>348</v>
      </c>
      <c r="C778" t="str" cm="1">
        <f t="array" ref="C7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78" t="str">
        <f>IF(ISNUMBER(SEARCH("start_date_local",Table2[[#This Row],[JSON]])),MID(Table2[[#This Row],[JSON]],SEARCH("start_date_local",Table2[[#This Row],[JSON]])+LEN("start_date_local")+4,10), "")</f>
        <v/>
      </c>
      <c r="E7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8" s="5" t="str">
        <f>IF(Table2[[#This Row],[moving_time]]&lt;&gt;"",FLOOR((Table2[[#This Row],[moving_time]]-(60*60*Table2[[#This Row],[Appoggio_ore]]))-(60*Table2[[#This Row],[Appoggio_ minuti]]),1),"")</f>
        <v/>
      </c>
      <c r="I778" s="5" t="str">
        <f>IF(Table2[[#This Row],[moving_time]]&lt;&gt;"",FLOOR((Table2[[#This Row],[moving_time]]-(60*60*Table2[[#This Row],[Appoggio_ore]]))/60,1),"")</f>
        <v/>
      </c>
      <c r="J778" s="5" t="str">
        <f>IF(Table2[[#This Row],[moving_time]]&lt;&gt;"",FLOOR(Table2[[#This Row],[moving_time]]/(60*60),1),"")</f>
        <v/>
      </c>
      <c r="K7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8" t="str">
        <f>IF(AND(Table2[[#This Row],[Appoggio]]&lt;&gt;"",C788&lt;&gt;""),_xlfn.CONCAT("date",C788,"moving_time",C779,"distance",Table2[[#This Row],[Appoggio]],"elevation",C781,"type",C782),"")</f>
        <v/>
      </c>
      <c r="M778" t="str">
        <f>IF(Table2[[#This Row],[date_to_pivot]]&lt;&gt;"",C782,"")</f>
        <v/>
      </c>
      <c r="N778" t="str">
        <f>IF(Table2[[#This Row],[date_to_pivot]]&lt;&gt;"",Table2[[#This Row],[Appoggio]],"")</f>
        <v/>
      </c>
      <c r="O778" t="str">
        <f>IF(Table2[[#This Row],[date_to_pivot]]&lt;&gt;"",C781,"")</f>
        <v/>
      </c>
      <c r="P778" t="str">
        <f>IF(Table2[[#This Row],[date_to_pivot]]&lt;&gt;"",C779,"")</f>
        <v/>
      </c>
    </row>
    <row r="779" spans="2:16" x14ac:dyDescent="0.2">
      <c r="B779" t="s">
        <v>67</v>
      </c>
      <c r="C779" t="str" cm="1">
        <f t="array" ref="C7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79" t="str">
        <f>IF(ISNUMBER(SEARCH("start_date_local",Table2[[#This Row],[JSON]])),MID(Table2[[#This Row],[JSON]],SEARCH("start_date_local",Table2[[#This Row],[JSON]])+LEN("start_date_local")+4,10), "")</f>
        <v/>
      </c>
      <c r="E7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79" s="5" t="str">
        <f>IF(Table2[[#This Row],[moving_time]]&lt;&gt;"",FLOOR((Table2[[#This Row],[moving_time]]-(60*60*Table2[[#This Row],[Appoggio_ore]]))-(60*Table2[[#This Row],[Appoggio_ minuti]]),1),"")</f>
        <v/>
      </c>
      <c r="I779" s="5" t="str">
        <f>IF(Table2[[#This Row],[moving_time]]&lt;&gt;"",FLOOR((Table2[[#This Row],[moving_time]]-(60*60*Table2[[#This Row],[Appoggio_ore]]))/60,1),"")</f>
        <v/>
      </c>
      <c r="J779" s="5" t="str">
        <f>IF(Table2[[#This Row],[moving_time]]&lt;&gt;"",FLOOR(Table2[[#This Row],[moving_time]]/(60*60),1),"")</f>
        <v/>
      </c>
      <c r="K7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79" t="str">
        <f>IF(AND(Table2[[#This Row],[Appoggio]]&lt;&gt;"",C789&lt;&gt;""),_xlfn.CONCAT("date",C789,"moving_time",C780,"distance",Table2[[#This Row],[Appoggio]],"elevation",C782,"type",C783),"")</f>
        <v/>
      </c>
      <c r="M779" t="str">
        <f>IF(Table2[[#This Row],[date_to_pivot]]&lt;&gt;"",C783,"")</f>
        <v/>
      </c>
      <c r="N779" t="str">
        <f>IF(Table2[[#This Row],[date_to_pivot]]&lt;&gt;"",Table2[[#This Row],[Appoggio]],"")</f>
        <v/>
      </c>
      <c r="O779" t="str">
        <f>IF(Table2[[#This Row],[date_to_pivot]]&lt;&gt;"",C782,"")</f>
        <v/>
      </c>
      <c r="P779" t="str">
        <f>IF(Table2[[#This Row],[date_to_pivot]]&lt;&gt;"",C780,"")</f>
        <v/>
      </c>
    </row>
    <row r="780" spans="2:16" x14ac:dyDescent="0.2">
      <c r="B780" t="s">
        <v>1</v>
      </c>
      <c r="C780" t="str" cm="1">
        <f t="array" ref="C7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80" t="str">
        <f>IF(ISNUMBER(SEARCH("start_date_local",Table2[[#This Row],[JSON]])),MID(Table2[[#This Row],[JSON]],SEARCH("start_date_local",Table2[[#This Row],[JSON]])+LEN("start_date_local")+4,10), "")</f>
        <v/>
      </c>
      <c r="E7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0" s="5" t="str">
        <f>IF(Table2[[#This Row],[moving_time]]&lt;&gt;"",FLOOR((Table2[[#This Row],[moving_time]]-(60*60*Table2[[#This Row],[Appoggio_ore]]))-(60*Table2[[#This Row],[Appoggio_ minuti]]),1),"")</f>
        <v/>
      </c>
      <c r="I780" s="5" t="str">
        <f>IF(Table2[[#This Row],[moving_time]]&lt;&gt;"",FLOOR((Table2[[#This Row],[moving_time]]-(60*60*Table2[[#This Row],[Appoggio_ore]]))/60,1),"")</f>
        <v/>
      </c>
      <c r="J780" s="5" t="str">
        <f>IF(Table2[[#This Row],[moving_time]]&lt;&gt;"",FLOOR(Table2[[#This Row],[moving_time]]/(60*60),1),"")</f>
        <v/>
      </c>
      <c r="K7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0" t="str">
        <f>IF(AND(Table2[[#This Row],[Appoggio]]&lt;&gt;"",C790&lt;&gt;""),_xlfn.CONCAT("date",C790,"moving_time",C781,"distance",Table2[[#This Row],[Appoggio]],"elevation",C783,"type",C784),"")</f>
        <v/>
      </c>
      <c r="M780" t="str">
        <f>IF(Table2[[#This Row],[date_to_pivot]]&lt;&gt;"",C784,"")</f>
        <v/>
      </c>
      <c r="N780" t="str">
        <f>IF(Table2[[#This Row],[date_to_pivot]]&lt;&gt;"",Table2[[#This Row],[Appoggio]],"")</f>
        <v/>
      </c>
      <c r="O780" t="str">
        <f>IF(Table2[[#This Row],[date_to_pivot]]&lt;&gt;"",C783,"")</f>
        <v/>
      </c>
      <c r="P780" t="str">
        <f>IF(Table2[[#This Row],[date_to_pivot]]&lt;&gt;"",C781,"")</f>
        <v/>
      </c>
    </row>
    <row r="781" spans="2:16" x14ac:dyDescent="0.2">
      <c r="B781" t="s">
        <v>2</v>
      </c>
      <c r="C781" t="str" cm="1">
        <f t="array" ref="C7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81" t="str">
        <f>IF(ISNUMBER(SEARCH("start_date_local",Table2[[#This Row],[JSON]])),MID(Table2[[#This Row],[JSON]],SEARCH("start_date_local",Table2[[#This Row],[JSON]])+LEN("start_date_local")+4,10), "")</f>
        <v/>
      </c>
      <c r="E7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1" s="5" t="str">
        <f>IF(Table2[[#This Row],[moving_time]]&lt;&gt;"",FLOOR((Table2[[#This Row],[moving_time]]-(60*60*Table2[[#This Row],[Appoggio_ore]]))-(60*Table2[[#This Row],[Appoggio_ minuti]]),1),"")</f>
        <v/>
      </c>
      <c r="I781" s="5" t="str">
        <f>IF(Table2[[#This Row],[moving_time]]&lt;&gt;"",FLOOR((Table2[[#This Row],[moving_time]]-(60*60*Table2[[#This Row],[Appoggio_ore]]))/60,1),"")</f>
        <v/>
      </c>
      <c r="J781" s="5" t="str">
        <f>IF(Table2[[#This Row],[moving_time]]&lt;&gt;"",FLOOR(Table2[[#This Row],[moving_time]]/(60*60),1),"")</f>
        <v/>
      </c>
      <c r="K7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1" t="str">
        <f>IF(AND(Table2[[#This Row],[Appoggio]]&lt;&gt;"",C791&lt;&gt;""),_xlfn.CONCAT("date",C791,"moving_time",C782,"distance",Table2[[#This Row],[Appoggio]],"elevation",C784,"type",C785),"")</f>
        <v/>
      </c>
      <c r="M781" t="str">
        <f>IF(Table2[[#This Row],[date_to_pivot]]&lt;&gt;"",C785,"")</f>
        <v/>
      </c>
      <c r="N781" t="str">
        <f>IF(Table2[[#This Row],[date_to_pivot]]&lt;&gt;"",Table2[[#This Row],[Appoggio]],"")</f>
        <v/>
      </c>
      <c r="O781" t="str">
        <f>IF(Table2[[#This Row],[date_to_pivot]]&lt;&gt;"",C784,"")</f>
        <v/>
      </c>
      <c r="P781" t="str">
        <f>IF(Table2[[#This Row],[date_to_pivot]]&lt;&gt;"",C782,"")</f>
        <v/>
      </c>
    </row>
    <row r="782" spans="2:16" x14ac:dyDescent="0.2">
      <c r="B782" t="s">
        <v>3</v>
      </c>
      <c r="C782" t="str" cm="1">
        <f t="array" ref="C7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82" t="str">
        <f>IF(ISNUMBER(SEARCH("start_date_local",Table2[[#This Row],[JSON]])),MID(Table2[[#This Row],[JSON]],SEARCH("start_date_local",Table2[[#This Row],[JSON]])+LEN("start_date_local")+4,10), "")</f>
        <v/>
      </c>
      <c r="E7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2" s="5" t="str">
        <f>IF(Table2[[#This Row],[moving_time]]&lt;&gt;"",FLOOR((Table2[[#This Row],[moving_time]]-(60*60*Table2[[#This Row],[Appoggio_ore]]))-(60*Table2[[#This Row],[Appoggio_ minuti]]),1),"")</f>
        <v/>
      </c>
      <c r="I782" s="5" t="str">
        <f>IF(Table2[[#This Row],[moving_time]]&lt;&gt;"",FLOOR((Table2[[#This Row],[moving_time]]-(60*60*Table2[[#This Row],[Appoggio_ore]]))/60,1),"")</f>
        <v/>
      </c>
      <c r="J782" s="5" t="str">
        <f>IF(Table2[[#This Row],[moving_time]]&lt;&gt;"",FLOOR(Table2[[#This Row],[moving_time]]/(60*60),1),"")</f>
        <v/>
      </c>
      <c r="K7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2" t="str">
        <f>IF(AND(Table2[[#This Row],[Appoggio]]&lt;&gt;"",C792&lt;&gt;""),_xlfn.CONCAT("date",C792,"moving_time",C783,"distance",Table2[[#This Row],[Appoggio]],"elevation",C785,"type",C786),"")</f>
        <v/>
      </c>
      <c r="M782" t="str">
        <f>IF(Table2[[#This Row],[date_to_pivot]]&lt;&gt;"",C786,"")</f>
        <v/>
      </c>
      <c r="N782" t="str">
        <f>IF(Table2[[#This Row],[date_to_pivot]]&lt;&gt;"",Table2[[#This Row],[Appoggio]],"")</f>
        <v/>
      </c>
      <c r="O782" t="str">
        <f>IF(Table2[[#This Row],[date_to_pivot]]&lt;&gt;"",C785,"")</f>
        <v/>
      </c>
      <c r="P782" t="str">
        <f>IF(Table2[[#This Row],[date_to_pivot]]&lt;&gt;"",C783,"")</f>
        <v/>
      </c>
    </row>
    <row r="783" spans="2:16" x14ac:dyDescent="0.2">
      <c r="B783" t="s">
        <v>4</v>
      </c>
      <c r="C783" t="str" cm="1">
        <f t="array" ref="C7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83" t="str">
        <f>IF(ISNUMBER(SEARCH("start_date_local",Table2[[#This Row],[JSON]])),MID(Table2[[#This Row],[JSON]],SEARCH("start_date_local",Table2[[#This Row],[JSON]])+LEN("start_date_local")+4,10), "")</f>
        <v/>
      </c>
      <c r="E7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3" s="5" t="str">
        <f>IF(Table2[[#This Row],[moving_time]]&lt;&gt;"",FLOOR((Table2[[#This Row],[moving_time]]-(60*60*Table2[[#This Row],[Appoggio_ore]]))-(60*Table2[[#This Row],[Appoggio_ minuti]]),1),"")</f>
        <v/>
      </c>
      <c r="I783" s="5" t="str">
        <f>IF(Table2[[#This Row],[moving_time]]&lt;&gt;"",FLOOR((Table2[[#This Row],[moving_time]]-(60*60*Table2[[#This Row],[Appoggio_ore]]))/60,1),"")</f>
        <v/>
      </c>
      <c r="J783" s="5" t="str">
        <f>IF(Table2[[#This Row],[moving_time]]&lt;&gt;"",FLOOR(Table2[[#This Row],[moving_time]]/(60*60),1),"")</f>
        <v/>
      </c>
      <c r="K7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3" t="str">
        <f>IF(AND(Table2[[#This Row],[Appoggio]]&lt;&gt;"",C793&lt;&gt;""),_xlfn.CONCAT("date",C793,"moving_time",C784,"distance",Table2[[#This Row],[Appoggio]],"elevation",C786,"type",C787),"")</f>
        <v/>
      </c>
      <c r="M783" t="str">
        <f>IF(Table2[[#This Row],[date_to_pivot]]&lt;&gt;"",C787,"")</f>
        <v/>
      </c>
      <c r="N783" t="str">
        <f>IF(Table2[[#This Row],[date_to_pivot]]&lt;&gt;"",Table2[[#This Row],[Appoggio]],"")</f>
        <v/>
      </c>
      <c r="O783" t="str">
        <f>IF(Table2[[#This Row],[date_to_pivot]]&lt;&gt;"",C786,"")</f>
        <v/>
      </c>
      <c r="P783" t="str">
        <f>IF(Table2[[#This Row],[date_to_pivot]]&lt;&gt;"",C784,"")</f>
        <v/>
      </c>
    </row>
    <row r="784" spans="2:16" x14ac:dyDescent="0.2">
      <c r="B784" t="s">
        <v>5</v>
      </c>
      <c r="C784" t="str" cm="1">
        <f t="array" ref="C7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84" t="str">
        <f>IF(ISNUMBER(SEARCH("start_date_local",Table2[[#This Row],[JSON]])),MID(Table2[[#This Row],[JSON]],SEARCH("start_date_local",Table2[[#This Row],[JSON]])+LEN("start_date_local")+4,10), "")</f>
        <v/>
      </c>
      <c r="E7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4" s="5" t="str">
        <f>IF(Table2[[#This Row],[moving_time]]&lt;&gt;"",FLOOR((Table2[[#This Row],[moving_time]]-(60*60*Table2[[#This Row],[Appoggio_ore]]))-(60*Table2[[#This Row],[Appoggio_ minuti]]),1),"")</f>
        <v/>
      </c>
      <c r="I784" s="5" t="str">
        <f>IF(Table2[[#This Row],[moving_time]]&lt;&gt;"",FLOOR((Table2[[#This Row],[moving_time]]-(60*60*Table2[[#This Row],[Appoggio_ore]]))/60,1),"")</f>
        <v/>
      </c>
      <c r="J784" s="5" t="str">
        <f>IF(Table2[[#This Row],[moving_time]]&lt;&gt;"",FLOOR(Table2[[#This Row],[moving_time]]/(60*60),1),"")</f>
        <v/>
      </c>
      <c r="K7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4" t="str">
        <f>IF(AND(Table2[[#This Row],[Appoggio]]&lt;&gt;"",C794&lt;&gt;""),_xlfn.CONCAT("date",C794,"moving_time",C785,"distance",Table2[[#This Row],[Appoggio]],"elevation",C787,"type",C788),"")</f>
        <v/>
      </c>
      <c r="M784" t="str">
        <f>IF(Table2[[#This Row],[date_to_pivot]]&lt;&gt;"",C788,"")</f>
        <v/>
      </c>
      <c r="N784" t="str">
        <f>IF(Table2[[#This Row],[date_to_pivot]]&lt;&gt;"",Table2[[#This Row],[Appoggio]],"")</f>
        <v/>
      </c>
      <c r="O784" t="str">
        <f>IF(Table2[[#This Row],[date_to_pivot]]&lt;&gt;"",C787,"")</f>
        <v/>
      </c>
      <c r="P784" t="str">
        <f>IF(Table2[[#This Row],[date_to_pivot]]&lt;&gt;"",C785,"")</f>
        <v/>
      </c>
    </row>
    <row r="785" spans="2:16" x14ac:dyDescent="0.2">
      <c r="B785" t="s">
        <v>6</v>
      </c>
      <c r="C785" t="str" cm="1">
        <f t="array" ref="C7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85" t="str">
        <f>IF(ISNUMBER(SEARCH("start_date_local",Table2[[#This Row],[JSON]])),MID(Table2[[#This Row],[JSON]],SEARCH("start_date_local",Table2[[#This Row],[JSON]])+LEN("start_date_local")+4,10), "")</f>
        <v/>
      </c>
      <c r="E7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5" s="5" t="str">
        <f>IF(Table2[[#This Row],[moving_time]]&lt;&gt;"",FLOOR((Table2[[#This Row],[moving_time]]-(60*60*Table2[[#This Row],[Appoggio_ore]]))-(60*Table2[[#This Row],[Appoggio_ minuti]]),1),"")</f>
        <v/>
      </c>
      <c r="I785" s="5" t="str">
        <f>IF(Table2[[#This Row],[moving_time]]&lt;&gt;"",FLOOR((Table2[[#This Row],[moving_time]]-(60*60*Table2[[#This Row],[Appoggio_ore]]))/60,1),"")</f>
        <v/>
      </c>
      <c r="J785" s="5" t="str">
        <f>IF(Table2[[#This Row],[moving_time]]&lt;&gt;"",FLOOR(Table2[[#This Row],[moving_time]]/(60*60),1),"")</f>
        <v/>
      </c>
      <c r="K7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5" t="str">
        <f>IF(AND(Table2[[#This Row],[Appoggio]]&lt;&gt;"",C795&lt;&gt;""),_xlfn.CONCAT("date",C795,"moving_time",C786,"distance",Table2[[#This Row],[Appoggio]],"elevation",C788,"type",C789),"")</f>
        <v/>
      </c>
      <c r="M785" t="str">
        <f>IF(Table2[[#This Row],[date_to_pivot]]&lt;&gt;"",C789,"")</f>
        <v/>
      </c>
      <c r="N785" t="str">
        <f>IF(Table2[[#This Row],[date_to_pivot]]&lt;&gt;"",Table2[[#This Row],[Appoggio]],"")</f>
        <v/>
      </c>
      <c r="O785" t="str">
        <f>IF(Table2[[#This Row],[date_to_pivot]]&lt;&gt;"",C788,"")</f>
        <v/>
      </c>
      <c r="P785" t="str">
        <f>IF(Table2[[#This Row],[date_to_pivot]]&lt;&gt;"",C786,"")</f>
        <v/>
      </c>
    </row>
    <row r="786" spans="2:16" x14ac:dyDescent="0.2">
      <c r="B786" t="s">
        <v>349</v>
      </c>
      <c r="C786" t="str" cm="1">
        <f t="array" ref="C7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86" t="str">
        <f>IF(ISNUMBER(SEARCH("start_date_local",Table2[[#This Row],[JSON]])),MID(Table2[[#This Row],[JSON]],SEARCH("start_date_local",Table2[[#This Row],[JSON]])+LEN("start_date_local")+4,10), "")</f>
        <v/>
      </c>
      <c r="E7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6" s="5" t="str">
        <f>IF(Table2[[#This Row],[moving_time]]&lt;&gt;"",FLOOR((Table2[[#This Row],[moving_time]]-(60*60*Table2[[#This Row],[Appoggio_ore]]))-(60*Table2[[#This Row],[Appoggio_ minuti]]),1),"")</f>
        <v/>
      </c>
      <c r="I786" s="5" t="str">
        <f>IF(Table2[[#This Row],[moving_time]]&lt;&gt;"",FLOOR((Table2[[#This Row],[moving_time]]-(60*60*Table2[[#This Row],[Appoggio_ore]]))/60,1),"")</f>
        <v/>
      </c>
      <c r="J786" s="5" t="str">
        <f>IF(Table2[[#This Row],[moving_time]]&lt;&gt;"",FLOOR(Table2[[#This Row],[moving_time]]/(60*60),1),"")</f>
        <v/>
      </c>
      <c r="K7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6" t="str">
        <f>IF(AND(Table2[[#This Row],[Appoggio]]&lt;&gt;"",C796&lt;&gt;""),_xlfn.CONCAT("date",C796,"moving_time",C787,"distance",Table2[[#This Row],[Appoggio]],"elevation",C789,"type",C790),"")</f>
        <v/>
      </c>
      <c r="M786" t="str">
        <f>IF(Table2[[#This Row],[date_to_pivot]]&lt;&gt;"",C790,"")</f>
        <v/>
      </c>
      <c r="N786" t="str">
        <f>IF(Table2[[#This Row],[date_to_pivot]]&lt;&gt;"",Table2[[#This Row],[Appoggio]],"")</f>
        <v/>
      </c>
      <c r="O786" t="str">
        <f>IF(Table2[[#This Row],[date_to_pivot]]&lt;&gt;"",C789,"")</f>
        <v/>
      </c>
      <c r="P786" t="str">
        <f>IF(Table2[[#This Row],[date_to_pivot]]&lt;&gt;"",C787,"")</f>
        <v/>
      </c>
    </row>
    <row r="787" spans="2:16" x14ac:dyDescent="0.2">
      <c r="B787" t="s">
        <v>350</v>
      </c>
      <c r="C787" t="str" cm="1">
        <f t="array" ref="C7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8424.3</v>
      </c>
      <c r="D787" t="str">
        <f>IF(ISNUMBER(SEARCH("start_date_local",Table2[[#This Row],[JSON]])),MID(Table2[[#This Row],[JSON]],SEARCH("start_date_local",Table2[[#This Row],[JSON]])+LEN("start_date_local")+4,10), "")</f>
        <v/>
      </c>
      <c r="E7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8424.3</v>
      </c>
      <c r="G7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7" s="5" t="str">
        <f>IF(Table2[[#This Row],[moving_time]]&lt;&gt;"",FLOOR((Table2[[#This Row],[moving_time]]-(60*60*Table2[[#This Row],[Appoggio_ore]]))-(60*Table2[[#This Row],[Appoggio_ minuti]]),1),"")</f>
        <v/>
      </c>
      <c r="I787" s="5" t="str">
        <f>IF(Table2[[#This Row],[moving_time]]&lt;&gt;"",FLOOR((Table2[[#This Row],[moving_time]]-(60*60*Table2[[#This Row],[Appoggio_ore]]))/60,1),"")</f>
        <v/>
      </c>
      <c r="J787" s="5" t="str">
        <f>IF(Table2[[#This Row],[moving_time]]&lt;&gt;"",FLOOR(Table2[[#This Row],[moving_time]]/(60*60),1),"")</f>
        <v/>
      </c>
      <c r="K7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7" t="str">
        <f>IF(AND(Table2[[#This Row],[Appoggio]]&lt;&gt;"",C797&lt;&gt;""),_xlfn.CONCAT("date",C797,"moving_time",C788,"distance",Table2[[#This Row],[Appoggio]],"elevation",C790,"type",C791),"")</f>
        <v>date2020-06-07moving_time00:16:13distance8424.3elevation23.0typeRide</v>
      </c>
      <c r="M787" t="str">
        <f>IF(Table2[[#This Row],[date_to_pivot]]&lt;&gt;"",C791,"")</f>
        <v>Ride</v>
      </c>
      <c r="N787" t="str">
        <f>IF(Table2[[#This Row],[date_to_pivot]]&lt;&gt;"",Table2[[#This Row],[Appoggio]],"")</f>
        <v>8424.3</v>
      </c>
      <c r="O787" t="str">
        <f>IF(Table2[[#This Row],[date_to_pivot]]&lt;&gt;"",C790,"")</f>
        <v>23.0</v>
      </c>
      <c r="P787" t="str">
        <f>IF(Table2[[#This Row],[date_to_pivot]]&lt;&gt;"",C788,"")</f>
        <v>00:16:13</v>
      </c>
    </row>
    <row r="788" spans="2:16" x14ac:dyDescent="0.2">
      <c r="B788" t="s">
        <v>351</v>
      </c>
      <c r="C788" t="str" cm="1">
        <f t="array" ref="C7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00:16:13</v>
      </c>
      <c r="D788" t="str">
        <f>IF(ISNUMBER(SEARCH("start_date_local",Table2[[#This Row],[JSON]])),MID(Table2[[#This Row],[JSON]],SEARCH("start_date_local",Table2[[#This Row],[JSON]])+LEN("start_date_local")+4,10), "")</f>
        <v/>
      </c>
      <c r="E7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973</v>
      </c>
      <c r="H788" s="5">
        <f>IF(Table2[[#This Row],[moving_time]]&lt;&gt;"",FLOOR((Table2[[#This Row],[moving_time]]-(60*60*Table2[[#This Row],[Appoggio_ore]]))-(60*Table2[[#This Row],[Appoggio_ minuti]]),1),"")</f>
        <v>13</v>
      </c>
      <c r="I788" s="5">
        <f>IF(Table2[[#This Row],[moving_time]]&lt;&gt;"",FLOOR((Table2[[#This Row],[moving_time]]-(60*60*Table2[[#This Row],[Appoggio_ore]]))/60,1),"")</f>
        <v>16</v>
      </c>
      <c r="J788" s="5">
        <f>IF(Table2[[#This Row],[moving_time]]&lt;&gt;"",FLOOR(Table2[[#This Row],[moving_time]]/(60*60),1),"")</f>
        <v>0</v>
      </c>
      <c r="K7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8" t="str">
        <f>IF(AND(Table2[[#This Row],[Appoggio]]&lt;&gt;"",C798&lt;&gt;""),_xlfn.CONCAT("date",C798,"moving_time",C789,"distance",Table2[[#This Row],[Appoggio]],"elevation",C791,"type",C792),"")</f>
        <v/>
      </c>
      <c r="M788" t="str">
        <f>IF(Table2[[#This Row],[date_to_pivot]]&lt;&gt;"",C792,"")</f>
        <v/>
      </c>
      <c r="N788" t="str">
        <f>IF(Table2[[#This Row],[date_to_pivot]]&lt;&gt;"",Table2[[#This Row],[Appoggio]],"")</f>
        <v/>
      </c>
      <c r="O788" t="str">
        <f>IF(Table2[[#This Row],[date_to_pivot]]&lt;&gt;"",C791,"")</f>
        <v/>
      </c>
      <c r="P788" t="str">
        <f>IF(Table2[[#This Row],[date_to_pivot]]&lt;&gt;"",C789,"")</f>
        <v/>
      </c>
    </row>
    <row r="789" spans="2:16" x14ac:dyDescent="0.2">
      <c r="B789" t="s">
        <v>352</v>
      </c>
      <c r="C789" t="str" cm="1">
        <f t="array" ref="C7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89" t="str">
        <f>IF(ISNUMBER(SEARCH("start_date_local",Table2[[#This Row],[JSON]])),MID(Table2[[#This Row],[JSON]],SEARCH("start_date_local",Table2[[#This Row],[JSON]])+LEN("start_date_local")+4,10), "")</f>
        <v/>
      </c>
      <c r="E7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89" s="5" t="str">
        <f>IF(Table2[[#This Row],[moving_time]]&lt;&gt;"",FLOOR((Table2[[#This Row],[moving_time]]-(60*60*Table2[[#This Row],[Appoggio_ore]]))-(60*Table2[[#This Row],[Appoggio_ minuti]]),1),"")</f>
        <v/>
      </c>
      <c r="I789" s="5" t="str">
        <f>IF(Table2[[#This Row],[moving_time]]&lt;&gt;"",FLOOR((Table2[[#This Row],[moving_time]]-(60*60*Table2[[#This Row],[Appoggio_ore]]))/60,1),"")</f>
        <v/>
      </c>
      <c r="J789" s="5" t="str">
        <f>IF(Table2[[#This Row],[moving_time]]&lt;&gt;"",FLOOR(Table2[[#This Row],[moving_time]]/(60*60),1),"")</f>
        <v/>
      </c>
      <c r="K7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89" t="str">
        <f>IF(AND(Table2[[#This Row],[Appoggio]]&lt;&gt;"",C799&lt;&gt;""),_xlfn.CONCAT("date",C799,"moving_time",C790,"distance",Table2[[#This Row],[Appoggio]],"elevation",C792,"type",C793),"")</f>
        <v/>
      </c>
      <c r="M789" t="str">
        <f>IF(Table2[[#This Row],[date_to_pivot]]&lt;&gt;"",C793,"")</f>
        <v/>
      </c>
      <c r="N789" t="str">
        <f>IF(Table2[[#This Row],[date_to_pivot]]&lt;&gt;"",Table2[[#This Row],[Appoggio]],"")</f>
        <v/>
      </c>
      <c r="O789" t="str">
        <f>IF(Table2[[#This Row],[date_to_pivot]]&lt;&gt;"",C792,"")</f>
        <v/>
      </c>
      <c r="P789" t="str">
        <f>IF(Table2[[#This Row],[date_to_pivot]]&lt;&gt;"",C790,"")</f>
        <v/>
      </c>
    </row>
    <row r="790" spans="2:16" x14ac:dyDescent="0.2">
      <c r="B790" t="s">
        <v>353</v>
      </c>
      <c r="C790" t="str" cm="1">
        <f t="array" ref="C7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23.0</v>
      </c>
      <c r="D790" t="str">
        <f>IF(ISNUMBER(SEARCH("start_date_local",Table2[[#This Row],[JSON]])),MID(Table2[[#This Row],[JSON]],SEARCH("start_date_local",Table2[[#This Row],[JSON]])+LEN("start_date_local")+4,10), "")</f>
        <v/>
      </c>
      <c r="E7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0" s="5" t="str">
        <f>IF(Table2[[#This Row],[moving_time]]&lt;&gt;"",FLOOR((Table2[[#This Row],[moving_time]]-(60*60*Table2[[#This Row],[Appoggio_ore]]))-(60*Table2[[#This Row],[Appoggio_ minuti]]),1),"")</f>
        <v/>
      </c>
      <c r="I790" s="5" t="str">
        <f>IF(Table2[[#This Row],[moving_time]]&lt;&gt;"",FLOOR((Table2[[#This Row],[moving_time]]-(60*60*Table2[[#This Row],[Appoggio_ore]]))/60,1),"")</f>
        <v/>
      </c>
      <c r="J790" s="5" t="str">
        <f>IF(Table2[[#This Row],[moving_time]]&lt;&gt;"",FLOOR(Table2[[#This Row],[moving_time]]/(60*60),1),"")</f>
        <v/>
      </c>
      <c r="K7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23.0</v>
      </c>
      <c r="L790" t="str">
        <f>IF(AND(Table2[[#This Row],[Appoggio]]&lt;&gt;"",C800&lt;&gt;""),_xlfn.CONCAT("date",C800,"moving_time",C791,"distance",Table2[[#This Row],[Appoggio]],"elevation",C793,"type",C794),"")</f>
        <v/>
      </c>
      <c r="M790" t="str">
        <f>IF(Table2[[#This Row],[date_to_pivot]]&lt;&gt;"",C794,"")</f>
        <v/>
      </c>
      <c r="N790" t="str">
        <f>IF(Table2[[#This Row],[date_to_pivot]]&lt;&gt;"",Table2[[#This Row],[Appoggio]],"")</f>
        <v/>
      </c>
      <c r="O790" t="str">
        <f>IF(Table2[[#This Row],[date_to_pivot]]&lt;&gt;"",C793,"")</f>
        <v/>
      </c>
      <c r="P790" t="str">
        <f>IF(Table2[[#This Row],[date_to_pivot]]&lt;&gt;"",C791,"")</f>
        <v/>
      </c>
    </row>
    <row r="791" spans="2:16" x14ac:dyDescent="0.2">
      <c r="B791" t="s">
        <v>12</v>
      </c>
      <c r="C791" t="str" cm="1">
        <f t="array" ref="C7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791" t="str">
        <f>IF(ISNUMBER(SEARCH("start_date_local",Table2[[#This Row],[JSON]])),MID(Table2[[#This Row],[JSON]],SEARCH("start_date_local",Table2[[#This Row],[JSON]])+LEN("start_date_local")+4,10), "")</f>
        <v/>
      </c>
      <c r="E7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7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1" s="5" t="str">
        <f>IF(Table2[[#This Row],[moving_time]]&lt;&gt;"",FLOOR((Table2[[#This Row],[moving_time]]-(60*60*Table2[[#This Row],[Appoggio_ore]]))-(60*Table2[[#This Row],[Appoggio_ minuti]]),1),"")</f>
        <v/>
      </c>
      <c r="I791" s="5" t="str">
        <f>IF(Table2[[#This Row],[moving_time]]&lt;&gt;"",FLOOR((Table2[[#This Row],[moving_time]]-(60*60*Table2[[#This Row],[Appoggio_ore]]))/60,1),"")</f>
        <v/>
      </c>
      <c r="J791" s="5" t="str">
        <f>IF(Table2[[#This Row],[moving_time]]&lt;&gt;"",FLOOR(Table2[[#This Row],[moving_time]]/(60*60),1),"")</f>
        <v/>
      </c>
      <c r="K7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1" t="str">
        <f>IF(AND(Table2[[#This Row],[Appoggio]]&lt;&gt;"",C801&lt;&gt;""),_xlfn.CONCAT("date",C801,"moving_time",C792,"distance",Table2[[#This Row],[Appoggio]],"elevation",C794,"type",C795),"")</f>
        <v/>
      </c>
      <c r="M791" t="str">
        <f>IF(Table2[[#This Row],[date_to_pivot]]&lt;&gt;"",C795,"")</f>
        <v/>
      </c>
      <c r="N791" t="str">
        <f>IF(Table2[[#This Row],[date_to_pivot]]&lt;&gt;"",Table2[[#This Row],[Appoggio]],"")</f>
        <v/>
      </c>
      <c r="O791" t="str">
        <f>IF(Table2[[#This Row],[date_to_pivot]]&lt;&gt;"",C794,"")</f>
        <v/>
      </c>
      <c r="P791" t="str">
        <f>IF(Table2[[#This Row],[date_to_pivot]]&lt;&gt;"",C792,"")</f>
        <v/>
      </c>
    </row>
    <row r="792" spans="2:16" x14ac:dyDescent="0.2">
      <c r="B792" t="s">
        <v>13</v>
      </c>
      <c r="C792" t="str" cm="1">
        <f t="array" ref="C7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92" t="str">
        <f>IF(ISNUMBER(SEARCH("start_date_local",Table2[[#This Row],[JSON]])),MID(Table2[[#This Row],[JSON]],SEARCH("start_date_local",Table2[[#This Row],[JSON]])+LEN("start_date_local")+4,10), "")</f>
        <v/>
      </c>
      <c r="E7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2" s="5" t="str">
        <f>IF(Table2[[#This Row],[moving_time]]&lt;&gt;"",FLOOR((Table2[[#This Row],[moving_time]]-(60*60*Table2[[#This Row],[Appoggio_ore]]))-(60*Table2[[#This Row],[Appoggio_ minuti]]),1),"")</f>
        <v/>
      </c>
      <c r="I792" s="5" t="str">
        <f>IF(Table2[[#This Row],[moving_time]]&lt;&gt;"",FLOOR((Table2[[#This Row],[moving_time]]-(60*60*Table2[[#This Row],[Appoggio_ore]]))/60,1),"")</f>
        <v/>
      </c>
      <c r="J792" s="5" t="str">
        <f>IF(Table2[[#This Row],[moving_time]]&lt;&gt;"",FLOOR(Table2[[#This Row],[moving_time]]/(60*60),1),"")</f>
        <v/>
      </c>
      <c r="K7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2" t="str">
        <f>IF(AND(Table2[[#This Row],[Appoggio]]&lt;&gt;"",C802&lt;&gt;""),_xlfn.CONCAT("date",C802,"moving_time",C793,"distance",Table2[[#This Row],[Appoggio]],"elevation",C795,"type",C796),"")</f>
        <v/>
      </c>
      <c r="M792" t="str">
        <f>IF(Table2[[#This Row],[date_to_pivot]]&lt;&gt;"",C796,"")</f>
        <v/>
      </c>
      <c r="N792" t="str">
        <f>IF(Table2[[#This Row],[date_to_pivot]]&lt;&gt;"",Table2[[#This Row],[Appoggio]],"")</f>
        <v/>
      </c>
      <c r="O792" t="str">
        <f>IF(Table2[[#This Row],[date_to_pivot]]&lt;&gt;"",C795,"")</f>
        <v/>
      </c>
      <c r="P792" t="str">
        <f>IF(Table2[[#This Row],[date_to_pivot]]&lt;&gt;"",C793,"")</f>
        <v/>
      </c>
    </row>
    <row r="793" spans="2:16" x14ac:dyDescent="0.2">
      <c r="B793" t="s">
        <v>354</v>
      </c>
      <c r="C793" t="str" cm="1">
        <f t="array" ref="C7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93" t="str">
        <f>IF(ISNUMBER(SEARCH("start_date_local",Table2[[#This Row],[JSON]])),MID(Table2[[#This Row],[JSON]],SEARCH("start_date_local",Table2[[#This Row],[JSON]])+LEN("start_date_local")+4,10), "")</f>
        <v/>
      </c>
      <c r="E7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3" s="5" t="str">
        <f>IF(Table2[[#This Row],[moving_time]]&lt;&gt;"",FLOOR((Table2[[#This Row],[moving_time]]-(60*60*Table2[[#This Row],[Appoggio_ore]]))-(60*Table2[[#This Row],[Appoggio_ minuti]]),1),"")</f>
        <v/>
      </c>
      <c r="I793" s="5" t="str">
        <f>IF(Table2[[#This Row],[moving_time]]&lt;&gt;"",FLOOR((Table2[[#This Row],[moving_time]]-(60*60*Table2[[#This Row],[Appoggio_ore]]))/60,1),"")</f>
        <v/>
      </c>
      <c r="J793" s="5" t="str">
        <f>IF(Table2[[#This Row],[moving_time]]&lt;&gt;"",FLOOR(Table2[[#This Row],[moving_time]]/(60*60),1),"")</f>
        <v/>
      </c>
      <c r="K7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3" t="str">
        <f>IF(AND(Table2[[#This Row],[Appoggio]]&lt;&gt;"",C803&lt;&gt;""),_xlfn.CONCAT("date",C803,"moving_time",C794,"distance",Table2[[#This Row],[Appoggio]],"elevation",C796,"type",C797),"")</f>
        <v/>
      </c>
      <c r="M793" t="str">
        <f>IF(Table2[[#This Row],[date_to_pivot]]&lt;&gt;"",C797,"")</f>
        <v/>
      </c>
      <c r="N793" t="str">
        <f>IF(Table2[[#This Row],[date_to_pivot]]&lt;&gt;"",Table2[[#This Row],[Appoggio]],"")</f>
        <v/>
      </c>
      <c r="O793" t="str">
        <f>IF(Table2[[#This Row],[date_to_pivot]]&lt;&gt;"",C796,"")</f>
        <v/>
      </c>
      <c r="P793" t="str">
        <f>IF(Table2[[#This Row],[date_to_pivot]]&lt;&gt;"",C794,"")</f>
        <v/>
      </c>
    </row>
    <row r="794" spans="2:16" x14ac:dyDescent="0.2">
      <c r="B794" t="s">
        <v>355</v>
      </c>
      <c r="C794" t="str" cm="1">
        <f t="array" ref="C7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94" t="str">
        <f>IF(ISNUMBER(SEARCH("start_date_local",Table2[[#This Row],[JSON]])),MID(Table2[[#This Row],[JSON]],SEARCH("start_date_local",Table2[[#This Row],[JSON]])+LEN("start_date_local")+4,10), "")</f>
        <v/>
      </c>
      <c r="E7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4" s="5" t="str">
        <f>IF(Table2[[#This Row],[moving_time]]&lt;&gt;"",FLOOR((Table2[[#This Row],[moving_time]]-(60*60*Table2[[#This Row],[Appoggio_ore]]))-(60*Table2[[#This Row],[Appoggio_ minuti]]),1),"")</f>
        <v/>
      </c>
      <c r="I794" s="5" t="str">
        <f>IF(Table2[[#This Row],[moving_time]]&lt;&gt;"",FLOOR((Table2[[#This Row],[moving_time]]-(60*60*Table2[[#This Row],[Appoggio_ore]]))/60,1),"")</f>
        <v/>
      </c>
      <c r="J794" s="5" t="str">
        <f>IF(Table2[[#This Row],[moving_time]]&lt;&gt;"",FLOOR(Table2[[#This Row],[moving_time]]/(60*60),1),"")</f>
        <v/>
      </c>
      <c r="K7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4" t="str">
        <f>IF(AND(Table2[[#This Row],[Appoggio]]&lt;&gt;"",C804&lt;&gt;""),_xlfn.CONCAT("date",C804,"moving_time",C795,"distance",Table2[[#This Row],[Appoggio]],"elevation",C797,"type",C798),"")</f>
        <v/>
      </c>
      <c r="M794" t="str">
        <f>IF(Table2[[#This Row],[date_to_pivot]]&lt;&gt;"",C798,"")</f>
        <v/>
      </c>
      <c r="N794" t="str">
        <f>IF(Table2[[#This Row],[date_to_pivot]]&lt;&gt;"",Table2[[#This Row],[Appoggio]],"")</f>
        <v/>
      </c>
      <c r="O794" t="str">
        <f>IF(Table2[[#This Row],[date_to_pivot]]&lt;&gt;"",C797,"")</f>
        <v/>
      </c>
      <c r="P794" t="str">
        <f>IF(Table2[[#This Row],[date_to_pivot]]&lt;&gt;"",C795,"")</f>
        <v/>
      </c>
    </row>
    <row r="795" spans="2:16" x14ac:dyDescent="0.2">
      <c r="B795" t="s">
        <v>356</v>
      </c>
      <c r="C795" t="str" cm="1">
        <f t="array" ref="C7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95" t="str">
        <f>IF(ISNUMBER(SEARCH("start_date_local",Table2[[#This Row],[JSON]])),MID(Table2[[#This Row],[JSON]],SEARCH("start_date_local",Table2[[#This Row],[JSON]])+LEN("start_date_local")+4,10), "")</f>
        <v/>
      </c>
      <c r="E7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5" s="5" t="str">
        <f>IF(Table2[[#This Row],[moving_time]]&lt;&gt;"",FLOOR((Table2[[#This Row],[moving_time]]-(60*60*Table2[[#This Row],[Appoggio_ore]]))-(60*Table2[[#This Row],[Appoggio_ minuti]]),1),"")</f>
        <v/>
      </c>
      <c r="I795" s="5" t="str">
        <f>IF(Table2[[#This Row],[moving_time]]&lt;&gt;"",FLOOR((Table2[[#This Row],[moving_time]]-(60*60*Table2[[#This Row],[Appoggio_ore]]))/60,1),"")</f>
        <v/>
      </c>
      <c r="J795" s="5" t="str">
        <f>IF(Table2[[#This Row],[moving_time]]&lt;&gt;"",FLOOR(Table2[[#This Row],[moving_time]]/(60*60),1),"")</f>
        <v/>
      </c>
      <c r="K7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5" t="str">
        <f>IF(AND(Table2[[#This Row],[Appoggio]]&lt;&gt;"",C805&lt;&gt;""),_xlfn.CONCAT("date",C805,"moving_time",C796,"distance",Table2[[#This Row],[Appoggio]],"elevation",C798,"type",C799),"")</f>
        <v/>
      </c>
      <c r="M795" t="str">
        <f>IF(Table2[[#This Row],[date_to_pivot]]&lt;&gt;"",C799,"")</f>
        <v/>
      </c>
      <c r="N795" t="str">
        <f>IF(Table2[[#This Row],[date_to_pivot]]&lt;&gt;"",Table2[[#This Row],[Appoggio]],"")</f>
        <v/>
      </c>
      <c r="O795" t="str">
        <f>IF(Table2[[#This Row],[date_to_pivot]]&lt;&gt;"",C798,"")</f>
        <v/>
      </c>
      <c r="P795" t="str">
        <f>IF(Table2[[#This Row],[date_to_pivot]]&lt;&gt;"",C796,"")</f>
        <v/>
      </c>
    </row>
    <row r="796" spans="2:16" x14ac:dyDescent="0.2">
      <c r="B796" t="s">
        <v>357</v>
      </c>
      <c r="C796" t="str" cm="1">
        <f t="array" ref="C7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96" t="str">
        <f>IF(ISNUMBER(SEARCH("start_date_local",Table2[[#This Row],[JSON]])),MID(Table2[[#This Row],[JSON]],SEARCH("start_date_local",Table2[[#This Row],[JSON]])+LEN("start_date_local")+4,10), "")</f>
        <v/>
      </c>
      <c r="E7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6" s="5" t="str">
        <f>IF(Table2[[#This Row],[moving_time]]&lt;&gt;"",FLOOR((Table2[[#This Row],[moving_time]]-(60*60*Table2[[#This Row],[Appoggio_ore]]))-(60*Table2[[#This Row],[Appoggio_ minuti]]),1),"")</f>
        <v/>
      </c>
      <c r="I796" s="5" t="str">
        <f>IF(Table2[[#This Row],[moving_time]]&lt;&gt;"",FLOOR((Table2[[#This Row],[moving_time]]-(60*60*Table2[[#This Row],[Appoggio_ore]]))/60,1),"")</f>
        <v/>
      </c>
      <c r="J796" s="5" t="str">
        <f>IF(Table2[[#This Row],[moving_time]]&lt;&gt;"",FLOOR(Table2[[#This Row],[moving_time]]/(60*60),1),"")</f>
        <v/>
      </c>
      <c r="K7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6" t="str">
        <f>IF(AND(Table2[[#This Row],[Appoggio]]&lt;&gt;"",C806&lt;&gt;""),_xlfn.CONCAT("date",C806,"moving_time",C797,"distance",Table2[[#This Row],[Appoggio]],"elevation",C799,"type",C800),"")</f>
        <v/>
      </c>
      <c r="M796" t="str">
        <f>IF(Table2[[#This Row],[date_to_pivot]]&lt;&gt;"",C800,"")</f>
        <v/>
      </c>
      <c r="N796" t="str">
        <f>IF(Table2[[#This Row],[date_to_pivot]]&lt;&gt;"",Table2[[#This Row],[Appoggio]],"")</f>
        <v/>
      </c>
      <c r="O796" t="str">
        <f>IF(Table2[[#This Row],[date_to_pivot]]&lt;&gt;"",C799,"")</f>
        <v/>
      </c>
      <c r="P796" t="str">
        <f>IF(Table2[[#This Row],[date_to_pivot]]&lt;&gt;"",C797,"")</f>
        <v/>
      </c>
    </row>
    <row r="797" spans="2:16" x14ac:dyDescent="0.2">
      <c r="B797" t="s">
        <v>358</v>
      </c>
      <c r="C797" t="str" cm="1">
        <f t="array" ref="C7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2020-06-07</v>
      </c>
      <c r="D797" t="str">
        <f>IF(ISNUMBER(SEARCH("start_date_local",Table2[[#This Row],[JSON]])),MID(Table2[[#This Row],[JSON]],SEARCH("start_date_local",Table2[[#This Row],[JSON]])+LEN("start_date_local")+4,10), "")</f>
        <v>2020-06-07</v>
      </c>
      <c r="E7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7" s="5" t="str">
        <f>IF(Table2[[#This Row],[moving_time]]&lt;&gt;"",FLOOR((Table2[[#This Row],[moving_time]]-(60*60*Table2[[#This Row],[Appoggio_ore]]))-(60*Table2[[#This Row],[Appoggio_ minuti]]),1),"")</f>
        <v/>
      </c>
      <c r="I797" s="5" t="str">
        <f>IF(Table2[[#This Row],[moving_time]]&lt;&gt;"",FLOOR((Table2[[#This Row],[moving_time]]-(60*60*Table2[[#This Row],[Appoggio_ore]]))/60,1),"")</f>
        <v/>
      </c>
      <c r="J797" s="5" t="str">
        <f>IF(Table2[[#This Row],[moving_time]]&lt;&gt;"",FLOOR(Table2[[#This Row],[moving_time]]/(60*60),1),"")</f>
        <v/>
      </c>
      <c r="K7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7" t="str">
        <f>IF(AND(Table2[[#This Row],[Appoggio]]&lt;&gt;"",C807&lt;&gt;""),_xlfn.CONCAT("date",C807,"moving_time",C798,"distance",Table2[[#This Row],[Appoggio]],"elevation",C800,"type",C801),"")</f>
        <v/>
      </c>
      <c r="M797" t="str">
        <f>IF(Table2[[#This Row],[date_to_pivot]]&lt;&gt;"",C801,"")</f>
        <v/>
      </c>
      <c r="N797" t="str">
        <f>IF(Table2[[#This Row],[date_to_pivot]]&lt;&gt;"",Table2[[#This Row],[Appoggio]],"")</f>
        <v/>
      </c>
      <c r="O797" t="str">
        <f>IF(Table2[[#This Row],[date_to_pivot]]&lt;&gt;"",C800,"")</f>
        <v/>
      </c>
      <c r="P797" t="str">
        <f>IF(Table2[[#This Row],[date_to_pivot]]&lt;&gt;"",C798,"")</f>
        <v/>
      </c>
    </row>
    <row r="798" spans="2:16" x14ac:dyDescent="0.2">
      <c r="B798" t="s">
        <v>19</v>
      </c>
      <c r="C798" t="str" cm="1">
        <f t="array" ref="C7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98" t="str">
        <f>IF(ISNUMBER(SEARCH("start_date_local",Table2[[#This Row],[JSON]])),MID(Table2[[#This Row],[JSON]],SEARCH("start_date_local",Table2[[#This Row],[JSON]])+LEN("start_date_local")+4,10), "")</f>
        <v/>
      </c>
      <c r="E7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8" s="5" t="str">
        <f>IF(Table2[[#This Row],[moving_time]]&lt;&gt;"",FLOOR((Table2[[#This Row],[moving_time]]-(60*60*Table2[[#This Row],[Appoggio_ore]]))-(60*Table2[[#This Row],[Appoggio_ minuti]]),1),"")</f>
        <v/>
      </c>
      <c r="I798" s="5" t="str">
        <f>IF(Table2[[#This Row],[moving_time]]&lt;&gt;"",FLOOR((Table2[[#This Row],[moving_time]]-(60*60*Table2[[#This Row],[Appoggio_ore]]))/60,1),"")</f>
        <v/>
      </c>
      <c r="J798" s="5" t="str">
        <f>IF(Table2[[#This Row],[moving_time]]&lt;&gt;"",FLOOR(Table2[[#This Row],[moving_time]]/(60*60),1),"")</f>
        <v/>
      </c>
      <c r="K7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8" t="str">
        <f>IF(AND(Table2[[#This Row],[Appoggio]]&lt;&gt;"",C808&lt;&gt;""),_xlfn.CONCAT("date",C808,"moving_time",C799,"distance",Table2[[#This Row],[Appoggio]],"elevation",C801,"type",C802),"")</f>
        <v/>
      </c>
      <c r="M798" t="str">
        <f>IF(Table2[[#This Row],[date_to_pivot]]&lt;&gt;"",C802,"")</f>
        <v/>
      </c>
      <c r="N798" t="str">
        <f>IF(Table2[[#This Row],[date_to_pivot]]&lt;&gt;"",Table2[[#This Row],[Appoggio]],"")</f>
        <v/>
      </c>
      <c r="O798" t="str">
        <f>IF(Table2[[#This Row],[date_to_pivot]]&lt;&gt;"",C801,"")</f>
        <v/>
      </c>
      <c r="P798" t="str">
        <f>IF(Table2[[#This Row],[date_to_pivot]]&lt;&gt;"",C799,"")</f>
        <v/>
      </c>
    </row>
    <row r="799" spans="2:16" x14ac:dyDescent="0.2">
      <c r="B799" t="s">
        <v>20</v>
      </c>
      <c r="C799" t="str" cm="1">
        <f t="array" ref="C7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799" t="str">
        <f>IF(ISNUMBER(SEARCH("start_date_local",Table2[[#This Row],[JSON]])),MID(Table2[[#This Row],[JSON]],SEARCH("start_date_local",Table2[[#This Row],[JSON]])+LEN("start_date_local")+4,10), "")</f>
        <v/>
      </c>
      <c r="E7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7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7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799" s="5" t="str">
        <f>IF(Table2[[#This Row],[moving_time]]&lt;&gt;"",FLOOR((Table2[[#This Row],[moving_time]]-(60*60*Table2[[#This Row],[Appoggio_ore]]))-(60*Table2[[#This Row],[Appoggio_ minuti]]),1),"")</f>
        <v/>
      </c>
      <c r="I799" s="5" t="str">
        <f>IF(Table2[[#This Row],[moving_time]]&lt;&gt;"",FLOOR((Table2[[#This Row],[moving_time]]-(60*60*Table2[[#This Row],[Appoggio_ore]]))/60,1),"")</f>
        <v/>
      </c>
      <c r="J799" s="5" t="str">
        <f>IF(Table2[[#This Row],[moving_time]]&lt;&gt;"",FLOOR(Table2[[#This Row],[moving_time]]/(60*60),1),"")</f>
        <v/>
      </c>
      <c r="K7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799" t="str">
        <f>IF(AND(Table2[[#This Row],[Appoggio]]&lt;&gt;"",C809&lt;&gt;""),_xlfn.CONCAT("date",C809,"moving_time",C800,"distance",Table2[[#This Row],[Appoggio]],"elevation",C802,"type",C803),"")</f>
        <v/>
      </c>
      <c r="M799" t="str">
        <f>IF(Table2[[#This Row],[date_to_pivot]]&lt;&gt;"",C803,"")</f>
        <v/>
      </c>
      <c r="N799" t="str">
        <f>IF(Table2[[#This Row],[date_to_pivot]]&lt;&gt;"",Table2[[#This Row],[Appoggio]],"")</f>
        <v/>
      </c>
      <c r="O799" t="str">
        <f>IF(Table2[[#This Row],[date_to_pivot]]&lt;&gt;"",C802,"")</f>
        <v/>
      </c>
      <c r="P799" t="str">
        <f>IF(Table2[[#This Row],[date_to_pivot]]&lt;&gt;"",C800,"")</f>
        <v/>
      </c>
    </row>
    <row r="800" spans="2:16" x14ac:dyDescent="0.2">
      <c r="B800" t="s">
        <v>21</v>
      </c>
      <c r="C800" t="str" cm="1">
        <f t="array" ref="C8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00" t="str">
        <f>IF(ISNUMBER(SEARCH("start_date_local",Table2[[#This Row],[JSON]])),MID(Table2[[#This Row],[JSON]],SEARCH("start_date_local",Table2[[#This Row],[JSON]])+LEN("start_date_local")+4,10), "")</f>
        <v/>
      </c>
      <c r="E8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0" s="5" t="str">
        <f>IF(Table2[[#This Row],[moving_time]]&lt;&gt;"",FLOOR((Table2[[#This Row],[moving_time]]-(60*60*Table2[[#This Row],[Appoggio_ore]]))-(60*Table2[[#This Row],[Appoggio_ minuti]]),1),"")</f>
        <v/>
      </c>
      <c r="I800" s="5" t="str">
        <f>IF(Table2[[#This Row],[moving_time]]&lt;&gt;"",FLOOR((Table2[[#This Row],[moving_time]]-(60*60*Table2[[#This Row],[Appoggio_ore]]))/60,1),"")</f>
        <v/>
      </c>
      <c r="J800" s="5" t="str">
        <f>IF(Table2[[#This Row],[moving_time]]&lt;&gt;"",FLOOR(Table2[[#This Row],[moving_time]]/(60*60),1),"")</f>
        <v/>
      </c>
      <c r="K8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0" t="str">
        <f>IF(AND(Table2[[#This Row],[Appoggio]]&lt;&gt;"",C810&lt;&gt;""),_xlfn.CONCAT("date",C810,"moving_time",C801,"distance",Table2[[#This Row],[Appoggio]],"elevation",C803,"type",C804),"")</f>
        <v/>
      </c>
      <c r="M800" t="str">
        <f>IF(Table2[[#This Row],[date_to_pivot]]&lt;&gt;"",C804,"")</f>
        <v/>
      </c>
      <c r="N800" t="str">
        <f>IF(Table2[[#This Row],[date_to_pivot]]&lt;&gt;"",Table2[[#This Row],[Appoggio]],"")</f>
        <v/>
      </c>
      <c r="O800" t="str">
        <f>IF(Table2[[#This Row],[date_to_pivot]]&lt;&gt;"",C803,"")</f>
        <v/>
      </c>
      <c r="P800" t="str">
        <f>IF(Table2[[#This Row],[date_to_pivot]]&lt;&gt;"",C801,"")</f>
        <v/>
      </c>
    </row>
    <row r="801" spans="2:16" x14ac:dyDescent="0.2">
      <c r="B801" s="1">
        <v>45541898</v>
      </c>
      <c r="C801" s="1" t="str" cm="1">
        <f t="array" ref="C8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01" t="str">
        <f>IF(ISNUMBER(SEARCH("start_date_local",Table2[[#This Row],[JSON]])),MID(Table2[[#This Row],[JSON]],SEARCH("start_date_local",Table2[[#This Row],[JSON]])+LEN("start_date_local")+4,10), "")</f>
        <v/>
      </c>
      <c r="E8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1" s="5" t="str">
        <f>IF(Table2[[#This Row],[moving_time]]&lt;&gt;"",FLOOR((Table2[[#This Row],[moving_time]]-(60*60*Table2[[#This Row],[Appoggio_ore]]))-(60*Table2[[#This Row],[Appoggio_ minuti]]),1),"")</f>
        <v/>
      </c>
      <c r="I801" s="5" t="str">
        <f>IF(Table2[[#This Row],[moving_time]]&lt;&gt;"",FLOOR((Table2[[#This Row],[moving_time]]-(60*60*Table2[[#This Row],[Appoggio_ore]]))/60,1),"")</f>
        <v/>
      </c>
      <c r="J801" s="5" t="str">
        <f>IF(Table2[[#This Row],[moving_time]]&lt;&gt;"",FLOOR(Table2[[#This Row],[moving_time]]/(60*60),1),"")</f>
        <v/>
      </c>
      <c r="K8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1" t="str">
        <f>IF(AND(Table2[[#This Row],[Appoggio]]&lt;&gt;"",C811&lt;&gt;""),_xlfn.CONCAT("date",C811,"moving_time",C802,"distance",Table2[[#This Row],[Appoggio]],"elevation",C804,"type",C805),"")</f>
        <v/>
      </c>
      <c r="M801" t="str">
        <f>IF(Table2[[#This Row],[date_to_pivot]]&lt;&gt;"",C805,"")</f>
        <v/>
      </c>
      <c r="N801" t="str">
        <f>IF(Table2[[#This Row],[date_to_pivot]]&lt;&gt;"",Table2[[#This Row],[Appoggio]],"")</f>
        <v/>
      </c>
      <c r="O801" t="str">
        <f>IF(Table2[[#This Row],[date_to_pivot]]&lt;&gt;"",C804,"")</f>
        <v/>
      </c>
      <c r="P801" t="str">
        <f>IF(Table2[[#This Row],[date_to_pivot]]&lt;&gt;"",C802,"")</f>
        <v/>
      </c>
    </row>
    <row r="802" spans="2:16" x14ac:dyDescent="0.2">
      <c r="B802" s="2">
        <v>10882852</v>
      </c>
      <c r="C802" s="2" t="str" cm="1">
        <f t="array" ref="C8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02" t="str">
        <f>IF(ISNUMBER(SEARCH("start_date_local",Table2[[#This Row],[JSON]])),MID(Table2[[#This Row],[JSON]],SEARCH("start_date_local",Table2[[#This Row],[JSON]])+LEN("start_date_local")+4,10), "")</f>
        <v/>
      </c>
      <c r="E8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2" s="5" t="str">
        <f>IF(Table2[[#This Row],[moving_time]]&lt;&gt;"",FLOOR((Table2[[#This Row],[moving_time]]-(60*60*Table2[[#This Row],[Appoggio_ore]]))-(60*Table2[[#This Row],[Appoggio_ minuti]]),1),"")</f>
        <v/>
      </c>
      <c r="I802" s="5" t="str">
        <f>IF(Table2[[#This Row],[moving_time]]&lt;&gt;"",FLOOR((Table2[[#This Row],[moving_time]]-(60*60*Table2[[#This Row],[Appoggio_ore]]))/60,1),"")</f>
        <v/>
      </c>
      <c r="J802" s="5" t="str">
        <f>IF(Table2[[#This Row],[moving_time]]&lt;&gt;"",FLOOR(Table2[[#This Row],[moving_time]]/(60*60),1),"")</f>
        <v/>
      </c>
      <c r="K8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2" t="str">
        <f>IF(AND(Table2[[#This Row],[Appoggio]]&lt;&gt;"",C812&lt;&gt;""),_xlfn.CONCAT("date",C812,"moving_time",C803,"distance",Table2[[#This Row],[Appoggio]],"elevation",C805,"type",C806),"")</f>
        <v/>
      </c>
      <c r="M802" t="str">
        <f>IF(Table2[[#This Row],[date_to_pivot]]&lt;&gt;"",C806,"")</f>
        <v/>
      </c>
      <c r="N802" t="str">
        <f>IF(Table2[[#This Row],[date_to_pivot]]&lt;&gt;"",Table2[[#This Row],[Appoggio]],"")</f>
        <v/>
      </c>
      <c r="O802" t="str">
        <f>IF(Table2[[#This Row],[date_to_pivot]]&lt;&gt;"",C805,"")</f>
        <v/>
      </c>
      <c r="P802" t="str">
        <f>IF(Table2[[#This Row],[date_to_pivot]]&lt;&gt;"",C803,"")</f>
        <v/>
      </c>
    </row>
    <row r="803" spans="2:16" x14ac:dyDescent="0.2">
      <c r="B803" t="s">
        <v>22</v>
      </c>
      <c r="C803" t="str" cm="1">
        <f t="array" ref="C8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03" t="str">
        <f>IF(ISNUMBER(SEARCH("start_date_local",Table2[[#This Row],[JSON]])),MID(Table2[[#This Row],[JSON]],SEARCH("start_date_local",Table2[[#This Row],[JSON]])+LEN("start_date_local")+4,10), "")</f>
        <v/>
      </c>
      <c r="E8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3" s="5" t="str">
        <f>IF(Table2[[#This Row],[moving_time]]&lt;&gt;"",FLOOR((Table2[[#This Row],[moving_time]]-(60*60*Table2[[#This Row],[Appoggio_ore]]))-(60*Table2[[#This Row],[Appoggio_ minuti]]),1),"")</f>
        <v/>
      </c>
      <c r="I803" s="5" t="str">
        <f>IF(Table2[[#This Row],[moving_time]]&lt;&gt;"",FLOOR((Table2[[#This Row],[moving_time]]-(60*60*Table2[[#This Row],[Appoggio_ore]]))/60,1),"")</f>
        <v/>
      </c>
      <c r="J803" s="5" t="str">
        <f>IF(Table2[[#This Row],[moving_time]]&lt;&gt;"",FLOOR(Table2[[#This Row],[moving_time]]/(60*60),1),"")</f>
        <v/>
      </c>
      <c r="K8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3" t="str">
        <f>IF(AND(Table2[[#This Row],[Appoggio]]&lt;&gt;"",C813&lt;&gt;""),_xlfn.CONCAT("date",C813,"moving_time",C804,"distance",Table2[[#This Row],[Appoggio]],"elevation",C806,"type",C807),"")</f>
        <v/>
      </c>
      <c r="M803" t="str">
        <f>IF(Table2[[#This Row],[date_to_pivot]]&lt;&gt;"",C807,"")</f>
        <v/>
      </c>
      <c r="N803" t="str">
        <f>IF(Table2[[#This Row],[date_to_pivot]]&lt;&gt;"",Table2[[#This Row],[Appoggio]],"")</f>
        <v/>
      </c>
      <c r="O803" t="str">
        <f>IF(Table2[[#This Row],[date_to_pivot]]&lt;&gt;"",C806,"")</f>
        <v/>
      </c>
      <c r="P803" t="str">
        <f>IF(Table2[[#This Row],[date_to_pivot]]&lt;&gt;"",C804,"")</f>
        <v/>
      </c>
    </row>
    <row r="804" spans="2:16" x14ac:dyDescent="0.2">
      <c r="B804" t="s">
        <v>23</v>
      </c>
      <c r="C804" t="str" cm="1">
        <f t="array" ref="C8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04" t="str">
        <f>IF(ISNUMBER(SEARCH("start_date_local",Table2[[#This Row],[JSON]])),MID(Table2[[#This Row],[JSON]],SEARCH("start_date_local",Table2[[#This Row],[JSON]])+LEN("start_date_local")+4,10), "")</f>
        <v/>
      </c>
      <c r="E8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4" s="5" t="str">
        <f>IF(Table2[[#This Row],[moving_time]]&lt;&gt;"",FLOOR((Table2[[#This Row],[moving_time]]-(60*60*Table2[[#This Row],[Appoggio_ore]]))-(60*Table2[[#This Row],[Appoggio_ minuti]]),1),"")</f>
        <v/>
      </c>
      <c r="I804" s="5" t="str">
        <f>IF(Table2[[#This Row],[moving_time]]&lt;&gt;"",FLOOR((Table2[[#This Row],[moving_time]]-(60*60*Table2[[#This Row],[Appoggio_ore]]))/60,1),"")</f>
        <v/>
      </c>
      <c r="J804" s="5" t="str">
        <f>IF(Table2[[#This Row],[moving_time]]&lt;&gt;"",FLOOR(Table2[[#This Row],[moving_time]]/(60*60),1),"")</f>
        <v/>
      </c>
      <c r="K8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4" t="str">
        <f>IF(AND(Table2[[#This Row],[Appoggio]]&lt;&gt;"",C814&lt;&gt;""),_xlfn.CONCAT("date",C814,"moving_time",C805,"distance",Table2[[#This Row],[Appoggio]],"elevation",C807,"type",C808),"")</f>
        <v/>
      </c>
      <c r="M804" t="str">
        <f>IF(Table2[[#This Row],[date_to_pivot]]&lt;&gt;"",C808,"")</f>
        <v/>
      </c>
      <c r="N804" t="str">
        <f>IF(Table2[[#This Row],[date_to_pivot]]&lt;&gt;"",Table2[[#This Row],[Appoggio]],"")</f>
        <v/>
      </c>
      <c r="O804" t="str">
        <f>IF(Table2[[#This Row],[date_to_pivot]]&lt;&gt;"",C807,"")</f>
        <v/>
      </c>
      <c r="P804" t="str">
        <f>IF(Table2[[#This Row],[date_to_pivot]]&lt;&gt;"",C805,"")</f>
        <v/>
      </c>
    </row>
    <row r="805" spans="2:16" x14ac:dyDescent="0.2">
      <c r="B805" s="1">
        <v>45508874</v>
      </c>
      <c r="C805" s="1" t="str" cm="1">
        <f t="array" ref="C8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05" t="str">
        <f>IF(ISNUMBER(SEARCH("start_date_local",Table2[[#This Row],[JSON]])),MID(Table2[[#This Row],[JSON]],SEARCH("start_date_local",Table2[[#This Row],[JSON]])+LEN("start_date_local")+4,10), "")</f>
        <v/>
      </c>
      <c r="E8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5" s="5" t="str">
        <f>IF(Table2[[#This Row],[moving_time]]&lt;&gt;"",FLOOR((Table2[[#This Row],[moving_time]]-(60*60*Table2[[#This Row],[Appoggio_ore]]))-(60*Table2[[#This Row],[Appoggio_ minuti]]),1),"")</f>
        <v/>
      </c>
      <c r="I805" s="5" t="str">
        <f>IF(Table2[[#This Row],[moving_time]]&lt;&gt;"",FLOOR((Table2[[#This Row],[moving_time]]-(60*60*Table2[[#This Row],[Appoggio_ore]]))/60,1),"")</f>
        <v/>
      </c>
      <c r="J805" s="5" t="str">
        <f>IF(Table2[[#This Row],[moving_time]]&lt;&gt;"",FLOOR(Table2[[#This Row],[moving_time]]/(60*60),1),"")</f>
        <v/>
      </c>
      <c r="K8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5" t="str">
        <f>IF(AND(Table2[[#This Row],[Appoggio]]&lt;&gt;"",C815&lt;&gt;""),_xlfn.CONCAT("date",C815,"moving_time",C806,"distance",Table2[[#This Row],[Appoggio]],"elevation",C808,"type",C809),"")</f>
        <v/>
      </c>
      <c r="M805" t="str">
        <f>IF(Table2[[#This Row],[date_to_pivot]]&lt;&gt;"",C809,"")</f>
        <v/>
      </c>
      <c r="N805" t="str">
        <f>IF(Table2[[#This Row],[date_to_pivot]]&lt;&gt;"",Table2[[#This Row],[Appoggio]],"")</f>
        <v/>
      </c>
      <c r="O805" t="str">
        <f>IF(Table2[[#This Row],[date_to_pivot]]&lt;&gt;"",C808,"")</f>
        <v/>
      </c>
      <c r="P805" t="str">
        <f>IF(Table2[[#This Row],[date_to_pivot]]&lt;&gt;"",C806,"")</f>
        <v/>
      </c>
    </row>
    <row r="806" spans="2:16" x14ac:dyDescent="0.2">
      <c r="B806" s="2">
        <v>10836398</v>
      </c>
      <c r="C806" s="2" t="str" cm="1">
        <f t="array" ref="C8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06" t="str">
        <f>IF(ISNUMBER(SEARCH("start_date_local",Table2[[#This Row],[JSON]])),MID(Table2[[#This Row],[JSON]],SEARCH("start_date_local",Table2[[#This Row],[JSON]])+LEN("start_date_local")+4,10), "")</f>
        <v/>
      </c>
      <c r="E8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6" s="5" t="str">
        <f>IF(Table2[[#This Row],[moving_time]]&lt;&gt;"",FLOOR((Table2[[#This Row],[moving_time]]-(60*60*Table2[[#This Row],[Appoggio_ore]]))-(60*Table2[[#This Row],[Appoggio_ minuti]]),1),"")</f>
        <v/>
      </c>
      <c r="I806" s="5" t="str">
        <f>IF(Table2[[#This Row],[moving_time]]&lt;&gt;"",FLOOR((Table2[[#This Row],[moving_time]]-(60*60*Table2[[#This Row],[Appoggio_ore]]))/60,1),"")</f>
        <v/>
      </c>
      <c r="J806" s="5" t="str">
        <f>IF(Table2[[#This Row],[moving_time]]&lt;&gt;"",FLOOR(Table2[[#This Row],[moving_time]]/(60*60),1),"")</f>
        <v/>
      </c>
      <c r="K8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6" t="str">
        <f>IF(AND(Table2[[#This Row],[Appoggio]]&lt;&gt;"",C816&lt;&gt;""),_xlfn.CONCAT("date",C816,"moving_time",C807,"distance",Table2[[#This Row],[Appoggio]],"elevation",C809,"type",C810),"")</f>
        <v/>
      </c>
      <c r="M806" t="str">
        <f>IF(Table2[[#This Row],[date_to_pivot]]&lt;&gt;"",C810,"")</f>
        <v/>
      </c>
      <c r="N806" t="str">
        <f>IF(Table2[[#This Row],[date_to_pivot]]&lt;&gt;"",Table2[[#This Row],[Appoggio]],"")</f>
        <v/>
      </c>
      <c r="O806" t="str">
        <f>IF(Table2[[#This Row],[date_to_pivot]]&lt;&gt;"",C809,"")</f>
        <v/>
      </c>
      <c r="P806" t="str">
        <f>IF(Table2[[#This Row],[date_to_pivot]]&lt;&gt;"",C807,"")</f>
        <v/>
      </c>
    </row>
    <row r="807" spans="2:16" x14ac:dyDescent="0.2">
      <c r="B807" t="s">
        <v>22</v>
      </c>
      <c r="C807" t="str" cm="1">
        <f t="array" ref="C8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07" t="str">
        <f>IF(ISNUMBER(SEARCH("start_date_local",Table2[[#This Row],[JSON]])),MID(Table2[[#This Row],[JSON]],SEARCH("start_date_local",Table2[[#This Row],[JSON]])+LEN("start_date_local")+4,10), "")</f>
        <v/>
      </c>
      <c r="E8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7" s="5" t="str">
        <f>IF(Table2[[#This Row],[moving_time]]&lt;&gt;"",FLOOR((Table2[[#This Row],[moving_time]]-(60*60*Table2[[#This Row],[Appoggio_ore]]))-(60*Table2[[#This Row],[Appoggio_ minuti]]),1),"")</f>
        <v/>
      </c>
      <c r="I807" s="5" t="str">
        <f>IF(Table2[[#This Row],[moving_time]]&lt;&gt;"",FLOOR((Table2[[#This Row],[moving_time]]-(60*60*Table2[[#This Row],[Appoggio_ore]]))/60,1),"")</f>
        <v/>
      </c>
      <c r="J807" s="5" t="str">
        <f>IF(Table2[[#This Row],[moving_time]]&lt;&gt;"",FLOOR(Table2[[#This Row],[moving_time]]/(60*60),1),"")</f>
        <v/>
      </c>
      <c r="K8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7" t="str">
        <f>IF(AND(Table2[[#This Row],[Appoggio]]&lt;&gt;"",C817&lt;&gt;""),_xlfn.CONCAT("date",C817,"moving_time",C808,"distance",Table2[[#This Row],[Appoggio]],"elevation",C810,"type",C811),"")</f>
        <v/>
      </c>
      <c r="M807" t="str">
        <f>IF(Table2[[#This Row],[date_to_pivot]]&lt;&gt;"",C811,"")</f>
        <v/>
      </c>
      <c r="N807" t="str">
        <f>IF(Table2[[#This Row],[date_to_pivot]]&lt;&gt;"",Table2[[#This Row],[Appoggio]],"")</f>
        <v/>
      </c>
      <c r="O807" t="str">
        <f>IF(Table2[[#This Row],[date_to_pivot]]&lt;&gt;"",C810,"")</f>
        <v/>
      </c>
      <c r="P807" t="str">
        <f>IF(Table2[[#This Row],[date_to_pivot]]&lt;&gt;"",C808,"")</f>
        <v/>
      </c>
    </row>
    <row r="808" spans="2:16" x14ac:dyDescent="0.2">
      <c r="B808" t="s">
        <v>24</v>
      </c>
      <c r="C808" t="str" cm="1">
        <f t="array" ref="C8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08" t="str">
        <f>IF(ISNUMBER(SEARCH("start_date_local",Table2[[#This Row],[JSON]])),MID(Table2[[#This Row],[JSON]],SEARCH("start_date_local",Table2[[#This Row],[JSON]])+LEN("start_date_local")+4,10), "")</f>
        <v/>
      </c>
      <c r="E8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8" s="5" t="str">
        <f>IF(Table2[[#This Row],[moving_time]]&lt;&gt;"",FLOOR((Table2[[#This Row],[moving_time]]-(60*60*Table2[[#This Row],[Appoggio_ore]]))-(60*Table2[[#This Row],[Appoggio_ minuti]]),1),"")</f>
        <v/>
      </c>
      <c r="I808" s="5" t="str">
        <f>IF(Table2[[#This Row],[moving_time]]&lt;&gt;"",FLOOR((Table2[[#This Row],[moving_time]]-(60*60*Table2[[#This Row],[Appoggio_ore]]))/60,1),"")</f>
        <v/>
      </c>
      <c r="J808" s="5" t="str">
        <f>IF(Table2[[#This Row],[moving_time]]&lt;&gt;"",FLOOR(Table2[[#This Row],[moving_time]]/(60*60),1),"")</f>
        <v/>
      </c>
      <c r="K8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8" t="str">
        <f>IF(AND(Table2[[#This Row],[Appoggio]]&lt;&gt;"",C818&lt;&gt;""),_xlfn.CONCAT("date",C818,"moving_time",C809,"distance",Table2[[#This Row],[Appoggio]],"elevation",C811,"type",C812),"")</f>
        <v/>
      </c>
      <c r="M808" t="str">
        <f>IF(Table2[[#This Row],[date_to_pivot]]&lt;&gt;"",C812,"")</f>
        <v/>
      </c>
      <c r="N808" t="str">
        <f>IF(Table2[[#This Row],[date_to_pivot]]&lt;&gt;"",Table2[[#This Row],[Appoggio]],"")</f>
        <v/>
      </c>
      <c r="O808" t="str">
        <f>IF(Table2[[#This Row],[date_to_pivot]]&lt;&gt;"",C811,"")</f>
        <v/>
      </c>
      <c r="P808" t="str">
        <f>IF(Table2[[#This Row],[date_to_pivot]]&lt;&gt;"",C809,"")</f>
        <v/>
      </c>
    </row>
    <row r="809" spans="2:16" x14ac:dyDescent="0.2">
      <c r="B809" t="s">
        <v>25</v>
      </c>
      <c r="C809" t="str" cm="1">
        <f t="array" ref="C8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09" t="str">
        <f>IF(ISNUMBER(SEARCH("start_date_local",Table2[[#This Row],[JSON]])),MID(Table2[[#This Row],[JSON]],SEARCH("start_date_local",Table2[[#This Row],[JSON]])+LEN("start_date_local")+4,10), "")</f>
        <v/>
      </c>
      <c r="E8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09" s="5" t="str">
        <f>IF(Table2[[#This Row],[moving_time]]&lt;&gt;"",FLOOR((Table2[[#This Row],[moving_time]]-(60*60*Table2[[#This Row],[Appoggio_ore]]))-(60*Table2[[#This Row],[Appoggio_ minuti]]),1),"")</f>
        <v/>
      </c>
      <c r="I809" s="5" t="str">
        <f>IF(Table2[[#This Row],[moving_time]]&lt;&gt;"",FLOOR((Table2[[#This Row],[moving_time]]-(60*60*Table2[[#This Row],[Appoggio_ore]]))/60,1),"")</f>
        <v/>
      </c>
      <c r="J809" s="5" t="str">
        <f>IF(Table2[[#This Row],[moving_time]]&lt;&gt;"",FLOOR(Table2[[#This Row],[moving_time]]/(60*60),1),"")</f>
        <v/>
      </c>
      <c r="K8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09" t="str">
        <f>IF(AND(Table2[[#This Row],[Appoggio]]&lt;&gt;"",C819&lt;&gt;""),_xlfn.CONCAT("date",C819,"moving_time",C810,"distance",Table2[[#This Row],[Appoggio]],"elevation",C812,"type",C813),"")</f>
        <v/>
      </c>
      <c r="M809" t="str">
        <f>IF(Table2[[#This Row],[date_to_pivot]]&lt;&gt;"",C813,"")</f>
        <v/>
      </c>
      <c r="N809" t="str">
        <f>IF(Table2[[#This Row],[date_to_pivot]]&lt;&gt;"",Table2[[#This Row],[Appoggio]],"")</f>
        <v/>
      </c>
      <c r="O809" t="str">
        <f>IF(Table2[[#This Row],[date_to_pivot]]&lt;&gt;"",C812,"")</f>
        <v/>
      </c>
      <c r="P809" t="str">
        <f>IF(Table2[[#This Row],[date_to_pivot]]&lt;&gt;"",C810,"")</f>
        <v/>
      </c>
    </row>
    <row r="810" spans="2:16" x14ac:dyDescent="0.2">
      <c r="B810" t="s">
        <v>26</v>
      </c>
      <c r="C810" t="str" cm="1">
        <f t="array" ref="C8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10" t="str">
        <f>IF(ISNUMBER(SEARCH("start_date_local",Table2[[#This Row],[JSON]])),MID(Table2[[#This Row],[JSON]],SEARCH("start_date_local",Table2[[#This Row],[JSON]])+LEN("start_date_local")+4,10), "")</f>
        <v/>
      </c>
      <c r="E8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0" s="5" t="str">
        <f>IF(Table2[[#This Row],[moving_time]]&lt;&gt;"",FLOOR((Table2[[#This Row],[moving_time]]-(60*60*Table2[[#This Row],[Appoggio_ore]]))-(60*Table2[[#This Row],[Appoggio_ minuti]]),1),"")</f>
        <v/>
      </c>
      <c r="I810" s="5" t="str">
        <f>IF(Table2[[#This Row],[moving_time]]&lt;&gt;"",FLOOR((Table2[[#This Row],[moving_time]]-(60*60*Table2[[#This Row],[Appoggio_ore]]))/60,1),"")</f>
        <v/>
      </c>
      <c r="J810" s="5" t="str">
        <f>IF(Table2[[#This Row],[moving_time]]&lt;&gt;"",FLOOR(Table2[[#This Row],[moving_time]]/(60*60),1),"")</f>
        <v/>
      </c>
      <c r="K8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0" t="str">
        <f>IF(AND(Table2[[#This Row],[Appoggio]]&lt;&gt;"",C820&lt;&gt;""),_xlfn.CONCAT("date",C820,"moving_time",C811,"distance",Table2[[#This Row],[Appoggio]],"elevation",C813,"type",C814),"")</f>
        <v/>
      </c>
      <c r="M810" t="str">
        <f>IF(Table2[[#This Row],[date_to_pivot]]&lt;&gt;"",C814,"")</f>
        <v/>
      </c>
      <c r="N810" t="str">
        <f>IF(Table2[[#This Row],[date_to_pivot]]&lt;&gt;"",Table2[[#This Row],[Appoggio]],"")</f>
        <v/>
      </c>
      <c r="O810" t="str">
        <f>IF(Table2[[#This Row],[date_to_pivot]]&lt;&gt;"",C813,"")</f>
        <v/>
      </c>
      <c r="P810" t="str">
        <f>IF(Table2[[#This Row],[date_to_pivot]]&lt;&gt;"",C811,"")</f>
        <v/>
      </c>
    </row>
    <row r="811" spans="2:16" x14ac:dyDescent="0.2">
      <c r="B811" t="s">
        <v>359</v>
      </c>
      <c r="C811" t="str" cm="1">
        <f t="array" ref="C8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11" t="str">
        <f>IF(ISNUMBER(SEARCH("start_date_local",Table2[[#This Row],[JSON]])),MID(Table2[[#This Row],[JSON]],SEARCH("start_date_local",Table2[[#This Row],[JSON]])+LEN("start_date_local")+4,10), "")</f>
        <v/>
      </c>
      <c r="E8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1" s="5" t="str">
        <f>IF(Table2[[#This Row],[moving_time]]&lt;&gt;"",FLOOR((Table2[[#This Row],[moving_time]]-(60*60*Table2[[#This Row],[Appoggio_ore]]))-(60*Table2[[#This Row],[Appoggio_ minuti]]),1),"")</f>
        <v/>
      </c>
      <c r="I811" s="5" t="str">
        <f>IF(Table2[[#This Row],[moving_time]]&lt;&gt;"",FLOOR((Table2[[#This Row],[moving_time]]-(60*60*Table2[[#This Row],[Appoggio_ore]]))/60,1),"")</f>
        <v/>
      </c>
      <c r="J811" s="5" t="str">
        <f>IF(Table2[[#This Row],[moving_time]]&lt;&gt;"",FLOOR(Table2[[#This Row],[moving_time]]/(60*60),1),"")</f>
        <v/>
      </c>
      <c r="K8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1" t="str">
        <f>IF(AND(Table2[[#This Row],[Appoggio]]&lt;&gt;"",C821&lt;&gt;""),_xlfn.CONCAT("date",C821,"moving_time",C812,"distance",Table2[[#This Row],[Appoggio]],"elevation",C814,"type",C815),"")</f>
        <v/>
      </c>
      <c r="M811" t="str">
        <f>IF(Table2[[#This Row],[date_to_pivot]]&lt;&gt;"",C815,"")</f>
        <v/>
      </c>
      <c r="N811" t="str">
        <f>IF(Table2[[#This Row],[date_to_pivot]]&lt;&gt;"",Table2[[#This Row],[Appoggio]],"")</f>
        <v/>
      </c>
      <c r="O811" t="str">
        <f>IF(Table2[[#This Row],[date_to_pivot]]&lt;&gt;"",C814,"")</f>
        <v/>
      </c>
      <c r="P811" t="str">
        <f>IF(Table2[[#This Row],[date_to_pivot]]&lt;&gt;"",C812,"")</f>
        <v/>
      </c>
    </row>
    <row r="812" spans="2:16" x14ac:dyDescent="0.2">
      <c r="B812" t="s">
        <v>360</v>
      </c>
      <c r="C812" t="str" cm="1">
        <f t="array" ref="C8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12" t="str">
        <f>IF(ISNUMBER(SEARCH("start_date_local",Table2[[#This Row],[JSON]])),MID(Table2[[#This Row],[JSON]],SEARCH("start_date_local",Table2[[#This Row],[JSON]])+LEN("start_date_local")+4,10), "")</f>
        <v/>
      </c>
      <c r="E8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2" s="5" t="str">
        <f>IF(Table2[[#This Row],[moving_time]]&lt;&gt;"",FLOOR((Table2[[#This Row],[moving_time]]-(60*60*Table2[[#This Row],[Appoggio_ore]]))-(60*Table2[[#This Row],[Appoggio_ minuti]]),1),"")</f>
        <v/>
      </c>
      <c r="I812" s="5" t="str">
        <f>IF(Table2[[#This Row],[moving_time]]&lt;&gt;"",FLOOR((Table2[[#This Row],[moving_time]]-(60*60*Table2[[#This Row],[Appoggio_ore]]))/60,1),"")</f>
        <v/>
      </c>
      <c r="J812" s="5" t="str">
        <f>IF(Table2[[#This Row],[moving_time]]&lt;&gt;"",FLOOR(Table2[[#This Row],[moving_time]]/(60*60),1),"")</f>
        <v/>
      </c>
      <c r="K8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2" t="str">
        <f>IF(AND(Table2[[#This Row],[Appoggio]]&lt;&gt;"",C822&lt;&gt;""),_xlfn.CONCAT("date",C822,"moving_time",C813,"distance",Table2[[#This Row],[Appoggio]],"elevation",C815,"type",C816),"")</f>
        <v/>
      </c>
      <c r="M812" t="str">
        <f>IF(Table2[[#This Row],[date_to_pivot]]&lt;&gt;"",C816,"")</f>
        <v/>
      </c>
      <c r="N812" t="str">
        <f>IF(Table2[[#This Row],[date_to_pivot]]&lt;&gt;"",Table2[[#This Row],[Appoggio]],"")</f>
        <v/>
      </c>
      <c r="O812" t="str">
        <f>IF(Table2[[#This Row],[date_to_pivot]]&lt;&gt;"",C815,"")</f>
        <v/>
      </c>
      <c r="P812" t="str">
        <f>IF(Table2[[#This Row],[date_to_pivot]]&lt;&gt;"",C813,"")</f>
        <v/>
      </c>
    </row>
    <row r="813" spans="2:16" x14ac:dyDescent="0.2">
      <c r="B813" t="s">
        <v>110</v>
      </c>
      <c r="C813" t="str" cm="1">
        <f t="array" ref="C8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13" t="str">
        <f>IF(ISNUMBER(SEARCH("start_date_local",Table2[[#This Row],[JSON]])),MID(Table2[[#This Row],[JSON]],SEARCH("start_date_local",Table2[[#This Row],[JSON]])+LEN("start_date_local")+4,10), "")</f>
        <v/>
      </c>
      <c r="E8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3" s="5" t="str">
        <f>IF(Table2[[#This Row],[moving_time]]&lt;&gt;"",FLOOR((Table2[[#This Row],[moving_time]]-(60*60*Table2[[#This Row],[Appoggio_ore]]))-(60*Table2[[#This Row],[Appoggio_ minuti]]),1),"")</f>
        <v/>
      </c>
      <c r="I813" s="5" t="str">
        <f>IF(Table2[[#This Row],[moving_time]]&lt;&gt;"",FLOOR((Table2[[#This Row],[moving_time]]-(60*60*Table2[[#This Row],[Appoggio_ore]]))/60,1),"")</f>
        <v/>
      </c>
      <c r="J813" s="5" t="str">
        <f>IF(Table2[[#This Row],[moving_time]]&lt;&gt;"",FLOOR(Table2[[#This Row],[moving_time]]/(60*60),1),"")</f>
        <v/>
      </c>
      <c r="K8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3" t="str">
        <f>IF(AND(Table2[[#This Row],[Appoggio]]&lt;&gt;"",C823&lt;&gt;""),_xlfn.CONCAT("date",C823,"moving_time",C814,"distance",Table2[[#This Row],[Appoggio]],"elevation",C816,"type",C817),"")</f>
        <v/>
      </c>
      <c r="M813" t="str">
        <f>IF(Table2[[#This Row],[date_to_pivot]]&lt;&gt;"",C817,"")</f>
        <v/>
      </c>
      <c r="N813" t="str">
        <f>IF(Table2[[#This Row],[date_to_pivot]]&lt;&gt;"",Table2[[#This Row],[Appoggio]],"")</f>
        <v/>
      </c>
      <c r="O813" t="str">
        <f>IF(Table2[[#This Row],[date_to_pivot]]&lt;&gt;"",C816,"")</f>
        <v/>
      </c>
      <c r="P813" t="str">
        <f>IF(Table2[[#This Row],[date_to_pivot]]&lt;&gt;"",C814,"")</f>
        <v/>
      </c>
    </row>
    <row r="814" spans="2:16" x14ac:dyDescent="0.2">
      <c r="B814" t="s">
        <v>361</v>
      </c>
      <c r="C814" t="str" cm="1">
        <f t="array" ref="C8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14" t="str">
        <f>IF(ISNUMBER(SEARCH("start_date_local",Table2[[#This Row],[JSON]])),MID(Table2[[#This Row],[JSON]],SEARCH("start_date_local",Table2[[#This Row],[JSON]])+LEN("start_date_local")+4,10), "")</f>
        <v/>
      </c>
      <c r="E8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4" s="5" t="str">
        <f>IF(Table2[[#This Row],[moving_time]]&lt;&gt;"",FLOOR((Table2[[#This Row],[moving_time]]-(60*60*Table2[[#This Row],[Appoggio_ore]]))-(60*Table2[[#This Row],[Appoggio_ minuti]]),1),"")</f>
        <v/>
      </c>
      <c r="I814" s="5" t="str">
        <f>IF(Table2[[#This Row],[moving_time]]&lt;&gt;"",FLOOR((Table2[[#This Row],[moving_time]]-(60*60*Table2[[#This Row],[Appoggio_ore]]))/60,1),"")</f>
        <v/>
      </c>
      <c r="J814" s="5" t="str">
        <f>IF(Table2[[#This Row],[moving_time]]&lt;&gt;"",FLOOR(Table2[[#This Row],[moving_time]]/(60*60),1),"")</f>
        <v/>
      </c>
      <c r="K8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4" t="str">
        <f>IF(AND(Table2[[#This Row],[Appoggio]]&lt;&gt;"",C824&lt;&gt;""),_xlfn.CONCAT("date",C824,"moving_time",C815,"distance",Table2[[#This Row],[Appoggio]],"elevation",C817,"type",C818),"")</f>
        <v/>
      </c>
      <c r="M814" t="str">
        <f>IF(Table2[[#This Row],[date_to_pivot]]&lt;&gt;"",C818,"")</f>
        <v/>
      </c>
      <c r="N814" t="str">
        <f>IF(Table2[[#This Row],[date_to_pivot]]&lt;&gt;"",Table2[[#This Row],[Appoggio]],"")</f>
        <v/>
      </c>
      <c r="O814" t="str">
        <f>IF(Table2[[#This Row],[date_to_pivot]]&lt;&gt;"",C817,"")</f>
        <v/>
      </c>
      <c r="P814" t="str">
        <f>IF(Table2[[#This Row],[date_to_pivot]]&lt;&gt;"",C815,"")</f>
        <v/>
      </c>
    </row>
    <row r="815" spans="2:16" x14ac:dyDescent="0.2">
      <c r="B815" t="s">
        <v>84</v>
      </c>
      <c r="C815" t="str" cm="1">
        <f t="array" ref="C8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15" t="str">
        <f>IF(ISNUMBER(SEARCH("start_date_local",Table2[[#This Row],[JSON]])),MID(Table2[[#This Row],[JSON]],SEARCH("start_date_local",Table2[[#This Row],[JSON]])+LEN("start_date_local")+4,10), "")</f>
        <v/>
      </c>
      <c r="E8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5" s="5" t="str">
        <f>IF(Table2[[#This Row],[moving_time]]&lt;&gt;"",FLOOR((Table2[[#This Row],[moving_time]]-(60*60*Table2[[#This Row],[Appoggio_ore]]))-(60*Table2[[#This Row],[Appoggio_ minuti]]),1),"")</f>
        <v/>
      </c>
      <c r="I815" s="5" t="str">
        <f>IF(Table2[[#This Row],[moving_time]]&lt;&gt;"",FLOOR((Table2[[#This Row],[moving_time]]-(60*60*Table2[[#This Row],[Appoggio_ore]]))/60,1),"")</f>
        <v/>
      </c>
      <c r="J815" s="5" t="str">
        <f>IF(Table2[[#This Row],[moving_time]]&lt;&gt;"",FLOOR(Table2[[#This Row],[moving_time]]/(60*60),1),"")</f>
        <v/>
      </c>
      <c r="K8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5" t="str">
        <f>IF(AND(Table2[[#This Row],[Appoggio]]&lt;&gt;"",C825&lt;&gt;""),_xlfn.CONCAT("date",C825,"moving_time",C816,"distance",Table2[[#This Row],[Appoggio]],"elevation",C818,"type",C819),"")</f>
        <v/>
      </c>
      <c r="M815" t="str">
        <f>IF(Table2[[#This Row],[date_to_pivot]]&lt;&gt;"",C819,"")</f>
        <v/>
      </c>
      <c r="N815" t="str">
        <f>IF(Table2[[#This Row],[date_to_pivot]]&lt;&gt;"",Table2[[#This Row],[Appoggio]],"")</f>
        <v/>
      </c>
      <c r="O815" t="str">
        <f>IF(Table2[[#This Row],[date_to_pivot]]&lt;&gt;"",C818,"")</f>
        <v/>
      </c>
      <c r="P815" t="str">
        <f>IF(Table2[[#This Row],[date_to_pivot]]&lt;&gt;"",C816,"")</f>
        <v/>
      </c>
    </row>
    <row r="816" spans="2:16" x14ac:dyDescent="0.2">
      <c r="B816" t="s">
        <v>32</v>
      </c>
      <c r="C816" t="str" cm="1">
        <f t="array" ref="C8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16" t="str">
        <f>IF(ISNUMBER(SEARCH("start_date_local",Table2[[#This Row],[JSON]])),MID(Table2[[#This Row],[JSON]],SEARCH("start_date_local",Table2[[#This Row],[JSON]])+LEN("start_date_local")+4,10), "")</f>
        <v/>
      </c>
      <c r="E8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6" s="5" t="str">
        <f>IF(Table2[[#This Row],[moving_time]]&lt;&gt;"",FLOOR((Table2[[#This Row],[moving_time]]-(60*60*Table2[[#This Row],[Appoggio_ore]]))-(60*Table2[[#This Row],[Appoggio_ minuti]]),1),"")</f>
        <v/>
      </c>
      <c r="I816" s="5" t="str">
        <f>IF(Table2[[#This Row],[moving_time]]&lt;&gt;"",FLOOR((Table2[[#This Row],[moving_time]]-(60*60*Table2[[#This Row],[Appoggio_ore]]))/60,1),"")</f>
        <v/>
      </c>
      <c r="J816" s="5" t="str">
        <f>IF(Table2[[#This Row],[moving_time]]&lt;&gt;"",FLOOR(Table2[[#This Row],[moving_time]]/(60*60),1),"")</f>
        <v/>
      </c>
      <c r="K8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6" t="str">
        <f>IF(AND(Table2[[#This Row],[Appoggio]]&lt;&gt;"",C826&lt;&gt;""),_xlfn.CONCAT("date",C826,"moving_time",C817,"distance",Table2[[#This Row],[Appoggio]],"elevation",C819,"type",C820),"")</f>
        <v/>
      </c>
      <c r="M816" t="str">
        <f>IF(Table2[[#This Row],[date_to_pivot]]&lt;&gt;"",C820,"")</f>
        <v/>
      </c>
      <c r="N816" t="str">
        <f>IF(Table2[[#This Row],[date_to_pivot]]&lt;&gt;"",Table2[[#This Row],[Appoggio]],"")</f>
        <v/>
      </c>
      <c r="O816" t="str">
        <f>IF(Table2[[#This Row],[date_to_pivot]]&lt;&gt;"",C819,"")</f>
        <v/>
      </c>
      <c r="P816" t="str">
        <f>IF(Table2[[#This Row],[date_to_pivot]]&lt;&gt;"",C817,"")</f>
        <v/>
      </c>
    </row>
    <row r="817" spans="2:16" x14ac:dyDescent="0.2">
      <c r="B817" t="s">
        <v>33</v>
      </c>
      <c r="C817" t="str" cm="1">
        <f t="array" ref="C8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17" t="str">
        <f>IF(ISNUMBER(SEARCH("start_date_local",Table2[[#This Row],[JSON]])),MID(Table2[[#This Row],[JSON]],SEARCH("start_date_local",Table2[[#This Row],[JSON]])+LEN("start_date_local")+4,10), "")</f>
        <v/>
      </c>
      <c r="E8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7" s="5" t="str">
        <f>IF(Table2[[#This Row],[moving_time]]&lt;&gt;"",FLOOR((Table2[[#This Row],[moving_time]]-(60*60*Table2[[#This Row],[Appoggio_ore]]))-(60*Table2[[#This Row],[Appoggio_ minuti]]),1),"")</f>
        <v/>
      </c>
      <c r="I817" s="5" t="str">
        <f>IF(Table2[[#This Row],[moving_time]]&lt;&gt;"",FLOOR((Table2[[#This Row],[moving_time]]-(60*60*Table2[[#This Row],[Appoggio_ore]]))/60,1),"")</f>
        <v/>
      </c>
      <c r="J817" s="5" t="str">
        <f>IF(Table2[[#This Row],[moving_time]]&lt;&gt;"",FLOOR(Table2[[#This Row],[moving_time]]/(60*60),1),"")</f>
        <v/>
      </c>
      <c r="K8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7" t="str">
        <f>IF(AND(Table2[[#This Row],[Appoggio]]&lt;&gt;"",C827&lt;&gt;""),_xlfn.CONCAT("date",C827,"moving_time",C818,"distance",Table2[[#This Row],[Appoggio]],"elevation",C820,"type",C821),"")</f>
        <v/>
      </c>
      <c r="M817" t="str">
        <f>IF(Table2[[#This Row],[date_to_pivot]]&lt;&gt;"",C821,"")</f>
        <v/>
      </c>
      <c r="N817" t="str">
        <f>IF(Table2[[#This Row],[date_to_pivot]]&lt;&gt;"",Table2[[#This Row],[Appoggio]],"")</f>
        <v/>
      </c>
      <c r="O817" t="str">
        <f>IF(Table2[[#This Row],[date_to_pivot]]&lt;&gt;"",C820,"")</f>
        <v/>
      </c>
      <c r="P817" t="str">
        <f>IF(Table2[[#This Row],[date_to_pivot]]&lt;&gt;"",C818,"")</f>
        <v/>
      </c>
    </row>
    <row r="818" spans="2:16" x14ac:dyDescent="0.2">
      <c r="B818" t="s">
        <v>34</v>
      </c>
      <c r="C818" t="str" cm="1">
        <f t="array" ref="C8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18" t="str">
        <f>IF(ISNUMBER(SEARCH("start_date_local",Table2[[#This Row],[JSON]])),MID(Table2[[#This Row],[JSON]],SEARCH("start_date_local",Table2[[#This Row],[JSON]])+LEN("start_date_local")+4,10), "")</f>
        <v/>
      </c>
      <c r="E8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8" s="5" t="str">
        <f>IF(Table2[[#This Row],[moving_time]]&lt;&gt;"",FLOOR((Table2[[#This Row],[moving_time]]-(60*60*Table2[[#This Row],[Appoggio_ore]]))-(60*Table2[[#This Row],[Appoggio_ minuti]]),1),"")</f>
        <v/>
      </c>
      <c r="I818" s="5" t="str">
        <f>IF(Table2[[#This Row],[moving_time]]&lt;&gt;"",FLOOR((Table2[[#This Row],[moving_time]]-(60*60*Table2[[#This Row],[Appoggio_ore]]))/60,1),"")</f>
        <v/>
      </c>
      <c r="J818" s="5" t="str">
        <f>IF(Table2[[#This Row],[moving_time]]&lt;&gt;"",FLOOR(Table2[[#This Row],[moving_time]]/(60*60),1),"")</f>
        <v/>
      </c>
      <c r="K8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8" t="str">
        <f>IF(AND(Table2[[#This Row],[Appoggio]]&lt;&gt;"",C828&lt;&gt;""),_xlfn.CONCAT("date",C828,"moving_time",C819,"distance",Table2[[#This Row],[Appoggio]],"elevation",C821,"type",C822),"")</f>
        <v/>
      </c>
      <c r="M818" t="str">
        <f>IF(Table2[[#This Row],[date_to_pivot]]&lt;&gt;"",C822,"")</f>
        <v/>
      </c>
      <c r="N818" t="str">
        <f>IF(Table2[[#This Row],[date_to_pivot]]&lt;&gt;"",Table2[[#This Row],[Appoggio]],"")</f>
        <v/>
      </c>
      <c r="O818" t="str">
        <f>IF(Table2[[#This Row],[date_to_pivot]]&lt;&gt;"",C821,"")</f>
        <v/>
      </c>
      <c r="P818" t="str">
        <f>IF(Table2[[#This Row],[date_to_pivot]]&lt;&gt;"",C819,"")</f>
        <v/>
      </c>
    </row>
    <row r="819" spans="2:16" x14ac:dyDescent="0.2">
      <c r="B819" t="s">
        <v>362</v>
      </c>
      <c r="C819" t="str" cm="1">
        <f t="array" ref="C8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19" t="str">
        <f>IF(ISNUMBER(SEARCH("start_date_local",Table2[[#This Row],[JSON]])),MID(Table2[[#This Row],[JSON]],SEARCH("start_date_local",Table2[[#This Row],[JSON]])+LEN("start_date_local")+4,10), "")</f>
        <v/>
      </c>
      <c r="E8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19" s="5" t="str">
        <f>IF(Table2[[#This Row],[moving_time]]&lt;&gt;"",FLOOR((Table2[[#This Row],[moving_time]]-(60*60*Table2[[#This Row],[Appoggio_ore]]))-(60*Table2[[#This Row],[Appoggio_ minuti]]),1),"")</f>
        <v/>
      </c>
      <c r="I819" s="5" t="str">
        <f>IF(Table2[[#This Row],[moving_time]]&lt;&gt;"",FLOOR((Table2[[#This Row],[moving_time]]-(60*60*Table2[[#This Row],[Appoggio_ore]]))/60,1),"")</f>
        <v/>
      </c>
      <c r="J819" s="5" t="str">
        <f>IF(Table2[[#This Row],[moving_time]]&lt;&gt;"",FLOOR(Table2[[#This Row],[moving_time]]/(60*60),1),"")</f>
        <v/>
      </c>
      <c r="K8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19" t="str">
        <f>IF(AND(Table2[[#This Row],[Appoggio]]&lt;&gt;"",C829&lt;&gt;""),_xlfn.CONCAT("date",C829,"moving_time",C820,"distance",Table2[[#This Row],[Appoggio]],"elevation",C822,"type",C823),"")</f>
        <v/>
      </c>
      <c r="M819" t="str">
        <f>IF(Table2[[#This Row],[date_to_pivot]]&lt;&gt;"",C823,"")</f>
        <v/>
      </c>
      <c r="N819" t="str">
        <f>IF(Table2[[#This Row],[date_to_pivot]]&lt;&gt;"",Table2[[#This Row],[Appoggio]],"")</f>
        <v/>
      </c>
      <c r="O819" t="str">
        <f>IF(Table2[[#This Row],[date_to_pivot]]&lt;&gt;"",C822,"")</f>
        <v/>
      </c>
      <c r="P819" t="str">
        <f>IF(Table2[[#This Row],[date_to_pivot]]&lt;&gt;"",C820,"")</f>
        <v/>
      </c>
    </row>
    <row r="820" spans="2:16" x14ac:dyDescent="0.2">
      <c r="B820" t="s">
        <v>363</v>
      </c>
      <c r="C820" t="str" cm="1">
        <f t="array" ref="C8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20" t="str">
        <f>IF(ISNUMBER(SEARCH("start_date_local",Table2[[#This Row],[JSON]])),MID(Table2[[#This Row],[JSON]],SEARCH("start_date_local",Table2[[#This Row],[JSON]])+LEN("start_date_local")+4,10), "")</f>
        <v/>
      </c>
      <c r="E8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0" s="5" t="str">
        <f>IF(Table2[[#This Row],[moving_time]]&lt;&gt;"",FLOOR((Table2[[#This Row],[moving_time]]-(60*60*Table2[[#This Row],[Appoggio_ore]]))-(60*Table2[[#This Row],[Appoggio_ minuti]]),1),"")</f>
        <v/>
      </c>
      <c r="I820" s="5" t="str">
        <f>IF(Table2[[#This Row],[moving_time]]&lt;&gt;"",FLOOR((Table2[[#This Row],[moving_time]]-(60*60*Table2[[#This Row],[Appoggio_ore]]))/60,1),"")</f>
        <v/>
      </c>
      <c r="J820" s="5" t="str">
        <f>IF(Table2[[#This Row],[moving_time]]&lt;&gt;"",FLOOR(Table2[[#This Row],[moving_time]]/(60*60),1),"")</f>
        <v/>
      </c>
      <c r="K8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0" t="str">
        <f>IF(AND(Table2[[#This Row],[Appoggio]]&lt;&gt;"",C830&lt;&gt;""),_xlfn.CONCAT("date",C830,"moving_time",C821,"distance",Table2[[#This Row],[Appoggio]],"elevation",C823,"type",C824),"")</f>
        <v/>
      </c>
      <c r="M820" t="str">
        <f>IF(Table2[[#This Row],[date_to_pivot]]&lt;&gt;"",C824,"")</f>
        <v/>
      </c>
      <c r="N820" t="str">
        <f>IF(Table2[[#This Row],[date_to_pivot]]&lt;&gt;"",Table2[[#This Row],[Appoggio]],"")</f>
        <v/>
      </c>
      <c r="O820" t="str">
        <f>IF(Table2[[#This Row],[date_to_pivot]]&lt;&gt;"",C823,"")</f>
        <v/>
      </c>
      <c r="P820" t="str">
        <f>IF(Table2[[#This Row],[date_to_pivot]]&lt;&gt;"",C821,"")</f>
        <v/>
      </c>
    </row>
    <row r="821" spans="2:16" x14ac:dyDescent="0.2">
      <c r="B821" t="s">
        <v>37</v>
      </c>
      <c r="C821" t="str" cm="1">
        <f t="array" ref="C8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21" t="str">
        <f>IF(ISNUMBER(SEARCH("start_date_local",Table2[[#This Row],[JSON]])),MID(Table2[[#This Row],[JSON]],SEARCH("start_date_local",Table2[[#This Row],[JSON]])+LEN("start_date_local")+4,10), "")</f>
        <v/>
      </c>
      <c r="E8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1" s="5" t="str">
        <f>IF(Table2[[#This Row],[moving_time]]&lt;&gt;"",FLOOR((Table2[[#This Row],[moving_time]]-(60*60*Table2[[#This Row],[Appoggio_ore]]))-(60*Table2[[#This Row],[Appoggio_ minuti]]),1),"")</f>
        <v/>
      </c>
      <c r="I821" s="5" t="str">
        <f>IF(Table2[[#This Row],[moving_time]]&lt;&gt;"",FLOOR((Table2[[#This Row],[moving_time]]-(60*60*Table2[[#This Row],[Appoggio_ore]]))/60,1),"")</f>
        <v/>
      </c>
      <c r="J821" s="5" t="str">
        <f>IF(Table2[[#This Row],[moving_time]]&lt;&gt;"",FLOOR(Table2[[#This Row],[moving_time]]/(60*60),1),"")</f>
        <v/>
      </c>
      <c r="K8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1" t="str">
        <f>IF(AND(Table2[[#This Row],[Appoggio]]&lt;&gt;"",C831&lt;&gt;""),_xlfn.CONCAT("date",C831,"moving_time",C822,"distance",Table2[[#This Row],[Appoggio]],"elevation",C824,"type",C825),"")</f>
        <v/>
      </c>
      <c r="M821" t="str">
        <f>IF(Table2[[#This Row],[date_to_pivot]]&lt;&gt;"",C825,"")</f>
        <v/>
      </c>
      <c r="N821" t="str">
        <f>IF(Table2[[#This Row],[date_to_pivot]]&lt;&gt;"",Table2[[#This Row],[Appoggio]],"")</f>
        <v/>
      </c>
      <c r="O821" t="str">
        <f>IF(Table2[[#This Row],[date_to_pivot]]&lt;&gt;"",C824,"")</f>
        <v/>
      </c>
      <c r="P821" t="str">
        <f>IF(Table2[[#This Row],[date_to_pivot]]&lt;&gt;"",C822,"")</f>
        <v/>
      </c>
    </row>
    <row r="822" spans="2:16" x14ac:dyDescent="0.2">
      <c r="B822" t="s">
        <v>6</v>
      </c>
      <c r="C822" t="str" cm="1">
        <f t="array" ref="C8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22" t="str">
        <f>IF(ISNUMBER(SEARCH("start_date_local",Table2[[#This Row],[JSON]])),MID(Table2[[#This Row],[JSON]],SEARCH("start_date_local",Table2[[#This Row],[JSON]])+LEN("start_date_local")+4,10), "")</f>
        <v/>
      </c>
      <c r="E8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2" s="5" t="str">
        <f>IF(Table2[[#This Row],[moving_time]]&lt;&gt;"",FLOOR((Table2[[#This Row],[moving_time]]-(60*60*Table2[[#This Row],[Appoggio_ore]]))-(60*Table2[[#This Row],[Appoggio_ minuti]]),1),"")</f>
        <v/>
      </c>
      <c r="I822" s="5" t="str">
        <f>IF(Table2[[#This Row],[moving_time]]&lt;&gt;"",FLOOR((Table2[[#This Row],[moving_time]]-(60*60*Table2[[#This Row],[Appoggio_ore]]))/60,1),"")</f>
        <v/>
      </c>
      <c r="J822" s="5" t="str">
        <f>IF(Table2[[#This Row],[moving_time]]&lt;&gt;"",FLOOR(Table2[[#This Row],[moving_time]]/(60*60),1),"")</f>
        <v/>
      </c>
      <c r="K8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2" t="str">
        <f>IF(AND(Table2[[#This Row],[Appoggio]]&lt;&gt;"",C832&lt;&gt;""),_xlfn.CONCAT("date",C832,"moving_time",C823,"distance",Table2[[#This Row],[Appoggio]],"elevation",C825,"type",C826),"")</f>
        <v/>
      </c>
      <c r="M822" t="str">
        <f>IF(Table2[[#This Row],[date_to_pivot]]&lt;&gt;"",C826,"")</f>
        <v/>
      </c>
      <c r="N822" t="str">
        <f>IF(Table2[[#This Row],[date_to_pivot]]&lt;&gt;"",Table2[[#This Row],[Appoggio]],"")</f>
        <v/>
      </c>
      <c r="O822" t="str">
        <f>IF(Table2[[#This Row],[date_to_pivot]]&lt;&gt;"",C825,"")</f>
        <v/>
      </c>
      <c r="P822" t="str">
        <f>IF(Table2[[#This Row],[date_to_pivot]]&lt;&gt;"",C823,"")</f>
        <v/>
      </c>
    </row>
    <row r="823" spans="2:16" x14ac:dyDescent="0.2">
      <c r="B823" t="s">
        <v>38</v>
      </c>
      <c r="C823" t="str" cm="1">
        <f t="array" ref="C8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23" t="str">
        <f>IF(ISNUMBER(SEARCH("start_date_local",Table2[[#This Row],[JSON]])),MID(Table2[[#This Row],[JSON]],SEARCH("start_date_local",Table2[[#This Row],[JSON]])+LEN("start_date_local")+4,10), "")</f>
        <v/>
      </c>
      <c r="E8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3" s="5" t="str">
        <f>IF(Table2[[#This Row],[moving_time]]&lt;&gt;"",FLOOR((Table2[[#This Row],[moving_time]]-(60*60*Table2[[#This Row],[Appoggio_ore]]))-(60*Table2[[#This Row],[Appoggio_ minuti]]),1),"")</f>
        <v/>
      </c>
      <c r="I823" s="5" t="str">
        <f>IF(Table2[[#This Row],[moving_time]]&lt;&gt;"",FLOOR((Table2[[#This Row],[moving_time]]-(60*60*Table2[[#This Row],[Appoggio_ore]]))/60,1),"")</f>
        <v/>
      </c>
      <c r="J823" s="5" t="str">
        <f>IF(Table2[[#This Row],[moving_time]]&lt;&gt;"",FLOOR(Table2[[#This Row],[moving_time]]/(60*60),1),"")</f>
        <v/>
      </c>
      <c r="K8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3" t="str">
        <f>IF(AND(Table2[[#This Row],[Appoggio]]&lt;&gt;"",C833&lt;&gt;""),_xlfn.CONCAT("date",C833,"moving_time",C824,"distance",Table2[[#This Row],[Appoggio]],"elevation",C826,"type",C827),"")</f>
        <v/>
      </c>
      <c r="M823" t="str">
        <f>IF(Table2[[#This Row],[date_to_pivot]]&lt;&gt;"",C827,"")</f>
        <v/>
      </c>
      <c r="N823" t="str">
        <f>IF(Table2[[#This Row],[date_to_pivot]]&lt;&gt;"",Table2[[#This Row],[Appoggio]],"")</f>
        <v/>
      </c>
      <c r="O823" t="str">
        <f>IF(Table2[[#This Row],[date_to_pivot]]&lt;&gt;"",C826,"")</f>
        <v/>
      </c>
      <c r="P823" t="str">
        <f>IF(Table2[[#This Row],[date_to_pivot]]&lt;&gt;"",C824,"")</f>
        <v/>
      </c>
    </row>
    <row r="824" spans="2:16" x14ac:dyDescent="0.2">
      <c r="B824" t="s">
        <v>39</v>
      </c>
      <c r="C824" t="str" cm="1">
        <f t="array" ref="C8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24" t="str">
        <f>IF(ISNUMBER(SEARCH("start_date_local",Table2[[#This Row],[JSON]])),MID(Table2[[#This Row],[JSON]],SEARCH("start_date_local",Table2[[#This Row],[JSON]])+LEN("start_date_local")+4,10), "")</f>
        <v/>
      </c>
      <c r="E8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4" s="5" t="str">
        <f>IF(Table2[[#This Row],[moving_time]]&lt;&gt;"",FLOOR((Table2[[#This Row],[moving_time]]-(60*60*Table2[[#This Row],[Appoggio_ore]]))-(60*Table2[[#This Row],[Appoggio_ minuti]]),1),"")</f>
        <v/>
      </c>
      <c r="I824" s="5" t="str">
        <f>IF(Table2[[#This Row],[moving_time]]&lt;&gt;"",FLOOR((Table2[[#This Row],[moving_time]]-(60*60*Table2[[#This Row],[Appoggio_ore]]))/60,1),"")</f>
        <v/>
      </c>
      <c r="J824" s="5" t="str">
        <f>IF(Table2[[#This Row],[moving_time]]&lt;&gt;"",FLOOR(Table2[[#This Row],[moving_time]]/(60*60),1),"")</f>
        <v/>
      </c>
      <c r="K8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4" t="str">
        <f>IF(AND(Table2[[#This Row],[Appoggio]]&lt;&gt;"",C834&lt;&gt;""),_xlfn.CONCAT("date",C834,"moving_time",C825,"distance",Table2[[#This Row],[Appoggio]],"elevation",C827,"type",C828),"")</f>
        <v/>
      </c>
      <c r="M824" t="str">
        <f>IF(Table2[[#This Row],[date_to_pivot]]&lt;&gt;"",C828,"")</f>
        <v/>
      </c>
      <c r="N824" t="str">
        <f>IF(Table2[[#This Row],[date_to_pivot]]&lt;&gt;"",Table2[[#This Row],[Appoggio]],"")</f>
        <v/>
      </c>
      <c r="O824" t="str">
        <f>IF(Table2[[#This Row],[date_to_pivot]]&lt;&gt;"",C827,"")</f>
        <v/>
      </c>
      <c r="P824" t="str">
        <f>IF(Table2[[#This Row],[date_to_pivot]]&lt;&gt;"",C825,"")</f>
        <v/>
      </c>
    </row>
    <row r="825" spans="2:16" x14ac:dyDescent="0.2">
      <c r="B825" t="s">
        <v>40</v>
      </c>
      <c r="C825" t="str" cm="1">
        <f t="array" ref="C8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25" t="str">
        <f>IF(ISNUMBER(SEARCH("start_date_local",Table2[[#This Row],[JSON]])),MID(Table2[[#This Row],[JSON]],SEARCH("start_date_local",Table2[[#This Row],[JSON]])+LEN("start_date_local")+4,10), "")</f>
        <v/>
      </c>
      <c r="E8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5" s="5" t="str">
        <f>IF(Table2[[#This Row],[moving_time]]&lt;&gt;"",FLOOR((Table2[[#This Row],[moving_time]]-(60*60*Table2[[#This Row],[Appoggio_ore]]))-(60*Table2[[#This Row],[Appoggio_ minuti]]),1),"")</f>
        <v/>
      </c>
      <c r="I825" s="5" t="str">
        <f>IF(Table2[[#This Row],[moving_time]]&lt;&gt;"",FLOOR((Table2[[#This Row],[moving_time]]-(60*60*Table2[[#This Row],[Appoggio_ore]]))/60,1),"")</f>
        <v/>
      </c>
      <c r="J825" s="5" t="str">
        <f>IF(Table2[[#This Row],[moving_time]]&lt;&gt;"",FLOOR(Table2[[#This Row],[moving_time]]/(60*60),1),"")</f>
        <v/>
      </c>
      <c r="K8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5" t="str">
        <f>IF(AND(Table2[[#This Row],[Appoggio]]&lt;&gt;"",C835&lt;&gt;""),_xlfn.CONCAT("date",C835,"moving_time",C826,"distance",Table2[[#This Row],[Appoggio]],"elevation",C828,"type",C829),"")</f>
        <v/>
      </c>
      <c r="M825" t="str">
        <f>IF(Table2[[#This Row],[date_to_pivot]]&lt;&gt;"",C829,"")</f>
        <v/>
      </c>
      <c r="N825" t="str">
        <f>IF(Table2[[#This Row],[date_to_pivot]]&lt;&gt;"",Table2[[#This Row],[Appoggio]],"")</f>
        <v/>
      </c>
      <c r="O825" t="str">
        <f>IF(Table2[[#This Row],[date_to_pivot]]&lt;&gt;"",C828,"")</f>
        <v/>
      </c>
      <c r="P825" t="str">
        <f>IF(Table2[[#This Row],[date_to_pivot]]&lt;&gt;"",C826,"")</f>
        <v/>
      </c>
    </row>
    <row r="826" spans="2:16" x14ac:dyDescent="0.2">
      <c r="B826" t="s">
        <v>41</v>
      </c>
      <c r="C826" t="str" cm="1">
        <f t="array" ref="C8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26" t="str">
        <f>IF(ISNUMBER(SEARCH("start_date_local",Table2[[#This Row],[JSON]])),MID(Table2[[#This Row],[JSON]],SEARCH("start_date_local",Table2[[#This Row],[JSON]])+LEN("start_date_local")+4,10), "")</f>
        <v/>
      </c>
      <c r="E8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6" s="5" t="str">
        <f>IF(Table2[[#This Row],[moving_time]]&lt;&gt;"",FLOOR((Table2[[#This Row],[moving_time]]-(60*60*Table2[[#This Row],[Appoggio_ore]]))-(60*Table2[[#This Row],[Appoggio_ minuti]]),1),"")</f>
        <v/>
      </c>
      <c r="I826" s="5" t="str">
        <f>IF(Table2[[#This Row],[moving_time]]&lt;&gt;"",FLOOR((Table2[[#This Row],[moving_time]]-(60*60*Table2[[#This Row],[Appoggio_ore]]))/60,1),"")</f>
        <v/>
      </c>
      <c r="J826" s="5" t="str">
        <f>IF(Table2[[#This Row],[moving_time]]&lt;&gt;"",FLOOR(Table2[[#This Row],[moving_time]]/(60*60),1),"")</f>
        <v/>
      </c>
      <c r="K8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6" t="str">
        <f>IF(AND(Table2[[#This Row],[Appoggio]]&lt;&gt;"",C836&lt;&gt;""),_xlfn.CONCAT("date",C836,"moving_time",C827,"distance",Table2[[#This Row],[Appoggio]],"elevation",C829,"type",C830),"")</f>
        <v/>
      </c>
      <c r="M826" t="str">
        <f>IF(Table2[[#This Row],[date_to_pivot]]&lt;&gt;"",C830,"")</f>
        <v/>
      </c>
      <c r="N826" t="str">
        <f>IF(Table2[[#This Row],[date_to_pivot]]&lt;&gt;"",Table2[[#This Row],[Appoggio]],"")</f>
        <v/>
      </c>
      <c r="O826" t="str">
        <f>IF(Table2[[#This Row],[date_to_pivot]]&lt;&gt;"",C829,"")</f>
        <v/>
      </c>
      <c r="P826" t="str">
        <f>IF(Table2[[#This Row],[date_to_pivot]]&lt;&gt;"",C827,"")</f>
        <v/>
      </c>
    </row>
    <row r="827" spans="2:16" x14ac:dyDescent="0.2">
      <c r="B827" t="s">
        <v>42</v>
      </c>
      <c r="C827" t="str" cm="1">
        <f t="array" ref="C8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27" t="str">
        <f>IF(ISNUMBER(SEARCH("start_date_local",Table2[[#This Row],[JSON]])),MID(Table2[[#This Row],[JSON]],SEARCH("start_date_local",Table2[[#This Row],[JSON]])+LEN("start_date_local")+4,10), "")</f>
        <v/>
      </c>
      <c r="E8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7" s="5" t="str">
        <f>IF(Table2[[#This Row],[moving_time]]&lt;&gt;"",FLOOR((Table2[[#This Row],[moving_time]]-(60*60*Table2[[#This Row],[Appoggio_ore]]))-(60*Table2[[#This Row],[Appoggio_ minuti]]),1),"")</f>
        <v/>
      </c>
      <c r="I827" s="5" t="str">
        <f>IF(Table2[[#This Row],[moving_time]]&lt;&gt;"",FLOOR((Table2[[#This Row],[moving_time]]-(60*60*Table2[[#This Row],[Appoggio_ore]]))/60,1),"")</f>
        <v/>
      </c>
      <c r="J827" s="5" t="str">
        <f>IF(Table2[[#This Row],[moving_time]]&lt;&gt;"",FLOOR(Table2[[#This Row],[moving_time]]/(60*60),1),"")</f>
        <v/>
      </c>
      <c r="K8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7" t="str">
        <f>IF(AND(Table2[[#This Row],[Appoggio]]&lt;&gt;"",C837&lt;&gt;""),_xlfn.CONCAT("date",C837,"moving_time",C828,"distance",Table2[[#This Row],[Appoggio]],"elevation",C830,"type",C831),"")</f>
        <v/>
      </c>
      <c r="M827" t="str">
        <f>IF(Table2[[#This Row],[date_to_pivot]]&lt;&gt;"",C831,"")</f>
        <v/>
      </c>
      <c r="N827" t="str">
        <f>IF(Table2[[#This Row],[date_to_pivot]]&lt;&gt;"",Table2[[#This Row],[Appoggio]],"")</f>
        <v/>
      </c>
      <c r="O827" t="str">
        <f>IF(Table2[[#This Row],[date_to_pivot]]&lt;&gt;"",C830,"")</f>
        <v/>
      </c>
      <c r="P827" t="str">
        <f>IF(Table2[[#This Row],[date_to_pivot]]&lt;&gt;"",C828,"")</f>
        <v/>
      </c>
    </row>
    <row r="828" spans="2:16" x14ac:dyDescent="0.2">
      <c r="B828" t="s">
        <v>43</v>
      </c>
      <c r="C828" t="str" cm="1">
        <f t="array" ref="C8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28" t="str">
        <f>IF(ISNUMBER(SEARCH("start_date_local",Table2[[#This Row],[JSON]])),MID(Table2[[#This Row],[JSON]],SEARCH("start_date_local",Table2[[#This Row],[JSON]])+LEN("start_date_local")+4,10), "")</f>
        <v/>
      </c>
      <c r="E8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8" s="5" t="str">
        <f>IF(Table2[[#This Row],[moving_time]]&lt;&gt;"",FLOOR((Table2[[#This Row],[moving_time]]-(60*60*Table2[[#This Row],[Appoggio_ore]]))-(60*Table2[[#This Row],[Appoggio_ minuti]]),1),"")</f>
        <v/>
      </c>
      <c r="I828" s="5" t="str">
        <f>IF(Table2[[#This Row],[moving_time]]&lt;&gt;"",FLOOR((Table2[[#This Row],[moving_time]]-(60*60*Table2[[#This Row],[Appoggio_ore]]))/60,1),"")</f>
        <v/>
      </c>
      <c r="J828" s="5" t="str">
        <f>IF(Table2[[#This Row],[moving_time]]&lt;&gt;"",FLOOR(Table2[[#This Row],[moving_time]]/(60*60),1),"")</f>
        <v/>
      </c>
      <c r="K8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8" t="str">
        <f>IF(AND(Table2[[#This Row],[Appoggio]]&lt;&gt;"",C838&lt;&gt;""),_xlfn.CONCAT("date",C838,"moving_time",C829,"distance",Table2[[#This Row],[Appoggio]],"elevation",C831,"type",C832),"")</f>
        <v/>
      </c>
      <c r="M828" t="str">
        <f>IF(Table2[[#This Row],[date_to_pivot]]&lt;&gt;"",C832,"")</f>
        <v/>
      </c>
      <c r="N828" t="str">
        <f>IF(Table2[[#This Row],[date_to_pivot]]&lt;&gt;"",Table2[[#This Row],[Appoggio]],"")</f>
        <v/>
      </c>
      <c r="O828" t="str">
        <f>IF(Table2[[#This Row],[date_to_pivot]]&lt;&gt;"",C831,"")</f>
        <v/>
      </c>
      <c r="P828" t="str">
        <f>IF(Table2[[#This Row],[date_to_pivot]]&lt;&gt;"",C829,"")</f>
        <v/>
      </c>
    </row>
    <row r="829" spans="2:16" x14ac:dyDescent="0.2">
      <c r="B829" t="s">
        <v>44</v>
      </c>
      <c r="C829" t="str" cm="1">
        <f t="array" ref="C8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29" t="str">
        <f>IF(ISNUMBER(SEARCH("start_date_local",Table2[[#This Row],[JSON]])),MID(Table2[[#This Row],[JSON]],SEARCH("start_date_local",Table2[[#This Row],[JSON]])+LEN("start_date_local")+4,10), "")</f>
        <v/>
      </c>
      <c r="E8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29" s="5" t="str">
        <f>IF(Table2[[#This Row],[moving_time]]&lt;&gt;"",FLOOR((Table2[[#This Row],[moving_time]]-(60*60*Table2[[#This Row],[Appoggio_ore]]))-(60*Table2[[#This Row],[Appoggio_ minuti]]),1),"")</f>
        <v/>
      </c>
      <c r="I829" s="5" t="str">
        <f>IF(Table2[[#This Row],[moving_time]]&lt;&gt;"",FLOOR((Table2[[#This Row],[moving_time]]-(60*60*Table2[[#This Row],[Appoggio_ore]]))/60,1),"")</f>
        <v/>
      </c>
      <c r="J829" s="5" t="str">
        <f>IF(Table2[[#This Row],[moving_time]]&lt;&gt;"",FLOOR(Table2[[#This Row],[moving_time]]/(60*60),1),"")</f>
        <v/>
      </c>
      <c r="K8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29" t="str">
        <f>IF(AND(Table2[[#This Row],[Appoggio]]&lt;&gt;"",C839&lt;&gt;""),_xlfn.CONCAT("date",C839,"moving_time",C830,"distance",Table2[[#This Row],[Appoggio]],"elevation",C832,"type",C833),"")</f>
        <v/>
      </c>
      <c r="M829" t="str">
        <f>IF(Table2[[#This Row],[date_to_pivot]]&lt;&gt;"",C833,"")</f>
        <v/>
      </c>
      <c r="N829" t="str">
        <f>IF(Table2[[#This Row],[date_to_pivot]]&lt;&gt;"",Table2[[#This Row],[Appoggio]],"")</f>
        <v/>
      </c>
      <c r="O829" t="str">
        <f>IF(Table2[[#This Row],[date_to_pivot]]&lt;&gt;"",C832,"")</f>
        <v/>
      </c>
      <c r="P829" t="str">
        <f>IF(Table2[[#This Row],[date_to_pivot]]&lt;&gt;"",C830,"")</f>
        <v/>
      </c>
    </row>
    <row r="830" spans="2:16" x14ac:dyDescent="0.2">
      <c r="B830" t="s">
        <v>45</v>
      </c>
      <c r="C830" t="str" cm="1">
        <f t="array" ref="C8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30" t="str">
        <f>IF(ISNUMBER(SEARCH("start_date_local",Table2[[#This Row],[JSON]])),MID(Table2[[#This Row],[JSON]],SEARCH("start_date_local",Table2[[#This Row],[JSON]])+LEN("start_date_local")+4,10), "")</f>
        <v/>
      </c>
      <c r="E8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0" s="5" t="str">
        <f>IF(Table2[[#This Row],[moving_time]]&lt;&gt;"",FLOOR((Table2[[#This Row],[moving_time]]-(60*60*Table2[[#This Row],[Appoggio_ore]]))-(60*Table2[[#This Row],[Appoggio_ minuti]]),1),"")</f>
        <v/>
      </c>
      <c r="I830" s="5" t="str">
        <f>IF(Table2[[#This Row],[moving_time]]&lt;&gt;"",FLOOR((Table2[[#This Row],[moving_time]]-(60*60*Table2[[#This Row],[Appoggio_ore]]))/60,1),"")</f>
        <v/>
      </c>
      <c r="J830" s="5" t="str">
        <f>IF(Table2[[#This Row],[moving_time]]&lt;&gt;"",FLOOR(Table2[[#This Row],[moving_time]]/(60*60),1),"")</f>
        <v/>
      </c>
      <c r="K8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0" t="str">
        <f>IF(AND(Table2[[#This Row],[Appoggio]]&lt;&gt;"",C840&lt;&gt;""),_xlfn.CONCAT("date",C840,"moving_time",C831,"distance",Table2[[#This Row],[Appoggio]],"elevation",C833,"type",C834),"")</f>
        <v/>
      </c>
      <c r="M830" t="str">
        <f>IF(Table2[[#This Row],[date_to_pivot]]&lt;&gt;"",C834,"")</f>
        <v/>
      </c>
      <c r="N830" t="str">
        <f>IF(Table2[[#This Row],[date_to_pivot]]&lt;&gt;"",Table2[[#This Row],[Appoggio]],"")</f>
        <v/>
      </c>
      <c r="O830" t="str">
        <f>IF(Table2[[#This Row],[date_to_pivot]]&lt;&gt;"",C833,"")</f>
        <v/>
      </c>
      <c r="P830" t="str">
        <f>IF(Table2[[#This Row],[date_to_pivot]]&lt;&gt;"",C831,"")</f>
        <v/>
      </c>
    </row>
    <row r="831" spans="2:16" x14ac:dyDescent="0.2">
      <c r="B831" t="s">
        <v>364</v>
      </c>
      <c r="C831" t="str" cm="1">
        <f t="array" ref="C8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31" t="str">
        <f>IF(ISNUMBER(SEARCH("start_date_local",Table2[[#This Row],[JSON]])),MID(Table2[[#This Row],[JSON]],SEARCH("start_date_local",Table2[[#This Row],[JSON]])+LEN("start_date_local")+4,10), "")</f>
        <v/>
      </c>
      <c r="E8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1" s="5" t="str">
        <f>IF(Table2[[#This Row],[moving_time]]&lt;&gt;"",FLOOR((Table2[[#This Row],[moving_time]]-(60*60*Table2[[#This Row],[Appoggio_ore]]))-(60*Table2[[#This Row],[Appoggio_ minuti]]),1),"")</f>
        <v/>
      </c>
      <c r="I831" s="5" t="str">
        <f>IF(Table2[[#This Row],[moving_time]]&lt;&gt;"",FLOOR((Table2[[#This Row],[moving_time]]-(60*60*Table2[[#This Row],[Appoggio_ore]]))/60,1),"")</f>
        <v/>
      </c>
      <c r="J831" s="5" t="str">
        <f>IF(Table2[[#This Row],[moving_time]]&lt;&gt;"",FLOOR(Table2[[#This Row],[moving_time]]/(60*60),1),"")</f>
        <v/>
      </c>
      <c r="K8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1" t="str">
        <f>IF(AND(Table2[[#This Row],[Appoggio]]&lt;&gt;"",C841&lt;&gt;""),_xlfn.CONCAT("date",C841,"moving_time",C832,"distance",Table2[[#This Row],[Appoggio]],"elevation",C834,"type",C835),"")</f>
        <v/>
      </c>
      <c r="M831" t="str">
        <f>IF(Table2[[#This Row],[date_to_pivot]]&lt;&gt;"",C835,"")</f>
        <v/>
      </c>
      <c r="N831" t="str">
        <f>IF(Table2[[#This Row],[date_to_pivot]]&lt;&gt;"",Table2[[#This Row],[Appoggio]],"")</f>
        <v/>
      </c>
      <c r="O831" t="str">
        <f>IF(Table2[[#This Row],[date_to_pivot]]&lt;&gt;"",C834,"")</f>
        <v/>
      </c>
      <c r="P831" t="str">
        <f>IF(Table2[[#This Row],[date_to_pivot]]&lt;&gt;"",C832,"")</f>
        <v/>
      </c>
    </row>
    <row r="832" spans="2:16" x14ac:dyDescent="0.2">
      <c r="B832" t="s">
        <v>365</v>
      </c>
      <c r="C832" t="str" cm="1">
        <f t="array" ref="C8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32" t="str">
        <f>IF(ISNUMBER(SEARCH("start_date_local",Table2[[#This Row],[JSON]])),MID(Table2[[#This Row],[JSON]],SEARCH("start_date_local",Table2[[#This Row],[JSON]])+LEN("start_date_local")+4,10), "")</f>
        <v/>
      </c>
      <c r="E8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2" s="5" t="str">
        <f>IF(Table2[[#This Row],[moving_time]]&lt;&gt;"",FLOOR((Table2[[#This Row],[moving_time]]-(60*60*Table2[[#This Row],[Appoggio_ore]]))-(60*Table2[[#This Row],[Appoggio_ minuti]]),1),"")</f>
        <v/>
      </c>
      <c r="I832" s="5" t="str">
        <f>IF(Table2[[#This Row],[moving_time]]&lt;&gt;"",FLOOR((Table2[[#This Row],[moving_time]]-(60*60*Table2[[#This Row],[Appoggio_ore]]))/60,1),"")</f>
        <v/>
      </c>
      <c r="J832" s="5" t="str">
        <f>IF(Table2[[#This Row],[moving_time]]&lt;&gt;"",FLOOR(Table2[[#This Row],[moving_time]]/(60*60),1),"")</f>
        <v/>
      </c>
      <c r="K8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2" t="str">
        <f>IF(AND(Table2[[#This Row],[Appoggio]]&lt;&gt;"",C842&lt;&gt;""),_xlfn.CONCAT("date",C842,"moving_time",C833,"distance",Table2[[#This Row],[Appoggio]],"elevation",C835,"type",C836),"")</f>
        <v/>
      </c>
      <c r="M832" t="str">
        <f>IF(Table2[[#This Row],[date_to_pivot]]&lt;&gt;"",C836,"")</f>
        <v/>
      </c>
      <c r="N832" t="str">
        <f>IF(Table2[[#This Row],[date_to_pivot]]&lt;&gt;"",Table2[[#This Row],[Appoggio]],"")</f>
        <v/>
      </c>
      <c r="O832" t="str">
        <f>IF(Table2[[#This Row],[date_to_pivot]]&lt;&gt;"",C835,"")</f>
        <v/>
      </c>
      <c r="P832" t="str">
        <f>IF(Table2[[#This Row],[date_to_pivot]]&lt;&gt;"",C833,"")</f>
        <v/>
      </c>
    </row>
    <row r="833" spans="2:16" x14ac:dyDescent="0.2">
      <c r="B833" t="s">
        <v>366</v>
      </c>
      <c r="C833" t="str" cm="1">
        <f t="array" ref="C8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33" t="str">
        <f>IF(ISNUMBER(SEARCH("start_date_local",Table2[[#This Row],[JSON]])),MID(Table2[[#This Row],[JSON]],SEARCH("start_date_local",Table2[[#This Row],[JSON]])+LEN("start_date_local")+4,10), "")</f>
        <v/>
      </c>
      <c r="E8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3" s="5" t="str">
        <f>IF(Table2[[#This Row],[moving_time]]&lt;&gt;"",FLOOR((Table2[[#This Row],[moving_time]]-(60*60*Table2[[#This Row],[Appoggio_ore]]))-(60*Table2[[#This Row],[Appoggio_ minuti]]),1),"")</f>
        <v/>
      </c>
      <c r="I833" s="5" t="str">
        <f>IF(Table2[[#This Row],[moving_time]]&lt;&gt;"",FLOOR((Table2[[#This Row],[moving_time]]-(60*60*Table2[[#This Row],[Appoggio_ore]]))/60,1),"")</f>
        <v/>
      </c>
      <c r="J833" s="5" t="str">
        <f>IF(Table2[[#This Row],[moving_time]]&lt;&gt;"",FLOOR(Table2[[#This Row],[moving_time]]/(60*60),1),"")</f>
        <v/>
      </c>
      <c r="K8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3" t="str">
        <f>IF(AND(Table2[[#This Row],[Appoggio]]&lt;&gt;"",C843&lt;&gt;""),_xlfn.CONCAT("date",C843,"moving_time",C834,"distance",Table2[[#This Row],[Appoggio]],"elevation",C836,"type",C837),"")</f>
        <v/>
      </c>
      <c r="M833" t="str">
        <f>IF(Table2[[#This Row],[date_to_pivot]]&lt;&gt;"",C837,"")</f>
        <v/>
      </c>
      <c r="N833" t="str">
        <f>IF(Table2[[#This Row],[date_to_pivot]]&lt;&gt;"",Table2[[#This Row],[Appoggio]],"")</f>
        <v/>
      </c>
      <c r="O833" t="str">
        <f>IF(Table2[[#This Row],[date_to_pivot]]&lt;&gt;"",C836,"")</f>
        <v/>
      </c>
      <c r="P833" t="str">
        <f>IF(Table2[[#This Row],[date_to_pivot]]&lt;&gt;"",C834,"")</f>
        <v/>
      </c>
    </row>
    <row r="834" spans="2:16" x14ac:dyDescent="0.2">
      <c r="B834" t="s">
        <v>367</v>
      </c>
      <c r="C834" t="str" cm="1">
        <f t="array" ref="C8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34" t="str">
        <f>IF(ISNUMBER(SEARCH("start_date_local",Table2[[#This Row],[JSON]])),MID(Table2[[#This Row],[JSON]],SEARCH("start_date_local",Table2[[#This Row],[JSON]])+LEN("start_date_local")+4,10), "")</f>
        <v/>
      </c>
      <c r="E8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4" s="5" t="str">
        <f>IF(Table2[[#This Row],[moving_time]]&lt;&gt;"",FLOOR((Table2[[#This Row],[moving_time]]-(60*60*Table2[[#This Row],[Appoggio_ore]]))-(60*Table2[[#This Row],[Appoggio_ minuti]]),1),"")</f>
        <v/>
      </c>
      <c r="I834" s="5" t="str">
        <f>IF(Table2[[#This Row],[moving_time]]&lt;&gt;"",FLOOR((Table2[[#This Row],[moving_time]]-(60*60*Table2[[#This Row],[Appoggio_ore]]))/60,1),"")</f>
        <v/>
      </c>
      <c r="J834" s="5" t="str">
        <f>IF(Table2[[#This Row],[moving_time]]&lt;&gt;"",FLOOR(Table2[[#This Row],[moving_time]]/(60*60),1),"")</f>
        <v/>
      </c>
      <c r="K8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4" t="str">
        <f>IF(AND(Table2[[#This Row],[Appoggio]]&lt;&gt;"",C844&lt;&gt;""),_xlfn.CONCAT("date",C844,"moving_time",C835,"distance",Table2[[#This Row],[Appoggio]],"elevation",C837,"type",C838),"")</f>
        <v/>
      </c>
      <c r="M834" t="str">
        <f>IF(Table2[[#This Row],[date_to_pivot]]&lt;&gt;"",C838,"")</f>
        <v/>
      </c>
      <c r="N834" t="str">
        <f>IF(Table2[[#This Row],[date_to_pivot]]&lt;&gt;"",Table2[[#This Row],[Appoggio]],"")</f>
        <v/>
      </c>
      <c r="O834" t="str">
        <f>IF(Table2[[#This Row],[date_to_pivot]]&lt;&gt;"",C837,"")</f>
        <v/>
      </c>
      <c r="P834" t="str">
        <f>IF(Table2[[#This Row],[date_to_pivot]]&lt;&gt;"",C835,"")</f>
        <v/>
      </c>
    </row>
    <row r="835" spans="2:16" x14ac:dyDescent="0.2">
      <c r="B835" t="s">
        <v>368</v>
      </c>
      <c r="C835" t="str" cm="1">
        <f t="array" ref="C8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35" t="str">
        <f>IF(ISNUMBER(SEARCH("start_date_local",Table2[[#This Row],[JSON]])),MID(Table2[[#This Row],[JSON]],SEARCH("start_date_local",Table2[[#This Row],[JSON]])+LEN("start_date_local")+4,10), "")</f>
        <v/>
      </c>
      <c r="E8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5" s="5" t="str">
        <f>IF(Table2[[#This Row],[moving_time]]&lt;&gt;"",FLOOR((Table2[[#This Row],[moving_time]]-(60*60*Table2[[#This Row],[Appoggio_ore]]))-(60*Table2[[#This Row],[Appoggio_ minuti]]),1),"")</f>
        <v/>
      </c>
      <c r="I835" s="5" t="str">
        <f>IF(Table2[[#This Row],[moving_time]]&lt;&gt;"",FLOOR((Table2[[#This Row],[moving_time]]-(60*60*Table2[[#This Row],[Appoggio_ore]]))/60,1),"")</f>
        <v/>
      </c>
      <c r="J835" s="5" t="str">
        <f>IF(Table2[[#This Row],[moving_time]]&lt;&gt;"",FLOOR(Table2[[#This Row],[moving_time]]/(60*60),1),"")</f>
        <v/>
      </c>
      <c r="K8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5" t="str">
        <f>IF(AND(Table2[[#This Row],[Appoggio]]&lt;&gt;"",C845&lt;&gt;""),_xlfn.CONCAT("date",C845,"moving_time",C836,"distance",Table2[[#This Row],[Appoggio]],"elevation",C838,"type",C839),"")</f>
        <v/>
      </c>
      <c r="M835" t="str">
        <f>IF(Table2[[#This Row],[date_to_pivot]]&lt;&gt;"",C839,"")</f>
        <v/>
      </c>
      <c r="N835" t="str">
        <f>IF(Table2[[#This Row],[date_to_pivot]]&lt;&gt;"",Table2[[#This Row],[Appoggio]],"")</f>
        <v/>
      </c>
      <c r="O835" t="str">
        <f>IF(Table2[[#This Row],[date_to_pivot]]&lt;&gt;"",C838,"")</f>
        <v/>
      </c>
      <c r="P835" t="str">
        <f>IF(Table2[[#This Row],[date_to_pivot]]&lt;&gt;"",C836,"")</f>
        <v/>
      </c>
    </row>
    <row r="836" spans="2:16" x14ac:dyDescent="0.2">
      <c r="B836" t="s">
        <v>369</v>
      </c>
      <c r="C836" t="str" cm="1">
        <f t="array" ref="C8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36" t="str">
        <f>IF(ISNUMBER(SEARCH("start_date_local",Table2[[#This Row],[JSON]])),MID(Table2[[#This Row],[JSON]],SEARCH("start_date_local",Table2[[#This Row],[JSON]])+LEN("start_date_local")+4,10), "")</f>
        <v/>
      </c>
      <c r="E8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6" s="5" t="str">
        <f>IF(Table2[[#This Row],[moving_time]]&lt;&gt;"",FLOOR((Table2[[#This Row],[moving_time]]-(60*60*Table2[[#This Row],[Appoggio_ore]]))-(60*Table2[[#This Row],[Appoggio_ minuti]]),1),"")</f>
        <v/>
      </c>
      <c r="I836" s="5" t="str">
        <f>IF(Table2[[#This Row],[moving_time]]&lt;&gt;"",FLOOR((Table2[[#This Row],[moving_time]]-(60*60*Table2[[#This Row],[Appoggio_ore]]))/60,1),"")</f>
        <v/>
      </c>
      <c r="J836" s="5" t="str">
        <f>IF(Table2[[#This Row],[moving_time]]&lt;&gt;"",FLOOR(Table2[[#This Row],[moving_time]]/(60*60),1),"")</f>
        <v/>
      </c>
      <c r="K8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6" t="str">
        <f>IF(AND(Table2[[#This Row],[Appoggio]]&lt;&gt;"",C846&lt;&gt;""),_xlfn.CONCAT("date",C846,"moving_time",C837,"distance",Table2[[#This Row],[Appoggio]],"elevation",C839,"type",C840),"")</f>
        <v/>
      </c>
      <c r="M836" t="str">
        <f>IF(Table2[[#This Row],[date_to_pivot]]&lt;&gt;"",C840,"")</f>
        <v/>
      </c>
      <c r="N836" t="str">
        <f>IF(Table2[[#This Row],[date_to_pivot]]&lt;&gt;"",Table2[[#This Row],[Appoggio]],"")</f>
        <v/>
      </c>
      <c r="O836" t="str">
        <f>IF(Table2[[#This Row],[date_to_pivot]]&lt;&gt;"",C839,"")</f>
        <v/>
      </c>
      <c r="P836" t="str">
        <f>IF(Table2[[#This Row],[date_to_pivot]]&lt;&gt;"",C837,"")</f>
        <v/>
      </c>
    </row>
    <row r="837" spans="2:16" x14ac:dyDescent="0.2">
      <c r="B837" t="s">
        <v>370</v>
      </c>
      <c r="C837" t="str" cm="1">
        <f t="array" ref="C8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37" t="str">
        <f>IF(ISNUMBER(SEARCH("start_date_local",Table2[[#This Row],[JSON]])),MID(Table2[[#This Row],[JSON]],SEARCH("start_date_local",Table2[[#This Row],[JSON]])+LEN("start_date_local")+4,10), "")</f>
        <v/>
      </c>
      <c r="E8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7" s="5" t="str">
        <f>IF(Table2[[#This Row],[moving_time]]&lt;&gt;"",FLOOR((Table2[[#This Row],[moving_time]]-(60*60*Table2[[#This Row],[Appoggio_ore]]))-(60*Table2[[#This Row],[Appoggio_ minuti]]),1),"")</f>
        <v/>
      </c>
      <c r="I837" s="5" t="str">
        <f>IF(Table2[[#This Row],[moving_time]]&lt;&gt;"",FLOOR((Table2[[#This Row],[moving_time]]-(60*60*Table2[[#This Row],[Appoggio_ore]]))/60,1),"")</f>
        <v/>
      </c>
      <c r="J837" s="5" t="str">
        <f>IF(Table2[[#This Row],[moving_time]]&lt;&gt;"",FLOOR(Table2[[#This Row],[moving_time]]/(60*60),1),"")</f>
        <v/>
      </c>
      <c r="K8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7" t="str">
        <f>IF(AND(Table2[[#This Row],[Appoggio]]&lt;&gt;"",C847&lt;&gt;""),_xlfn.CONCAT("date",C847,"moving_time",C838,"distance",Table2[[#This Row],[Appoggio]],"elevation",C840,"type",C841),"")</f>
        <v/>
      </c>
      <c r="M837" t="str">
        <f>IF(Table2[[#This Row],[date_to_pivot]]&lt;&gt;"",C841,"")</f>
        <v/>
      </c>
      <c r="N837" t="str">
        <f>IF(Table2[[#This Row],[date_to_pivot]]&lt;&gt;"",Table2[[#This Row],[Appoggio]],"")</f>
        <v/>
      </c>
      <c r="O837" t="str">
        <f>IF(Table2[[#This Row],[date_to_pivot]]&lt;&gt;"",C840,"")</f>
        <v/>
      </c>
      <c r="P837" t="str">
        <f>IF(Table2[[#This Row],[date_to_pivot]]&lt;&gt;"",C838,"")</f>
        <v/>
      </c>
    </row>
    <row r="838" spans="2:16" x14ac:dyDescent="0.2">
      <c r="B838" t="s">
        <v>371</v>
      </c>
      <c r="C838" t="str" cm="1">
        <f t="array" ref="C8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38" t="str">
        <f>IF(ISNUMBER(SEARCH("start_date_local",Table2[[#This Row],[JSON]])),MID(Table2[[#This Row],[JSON]],SEARCH("start_date_local",Table2[[#This Row],[JSON]])+LEN("start_date_local")+4,10), "")</f>
        <v/>
      </c>
      <c r="E8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8" s="5" t="str">
        <f>IF(Table2[[#This Row],[moving_time]]&lt;&gt;"",FLOOR((Table2[[#This Row],[moving_time]]-(60*60*Table2[[#This Row],[Appoggio_ore]]))-(60*Table2[[#This Row],[Appoggio_ minuti]]),1),"")</f>
        <v/>
      </c>
      <c r="I838" s="5" t="str">
        <f>IF(Table2[[#This Row],[moving_time]]&lt;&gt;"",FLOOR((Table2[[#This Row],[moving_time]]-(60*60*Table2[[#This Row],[Appoggio_ore]]))/60,1),"")</f>
        <v/>
      </c>
      <c r="J838" s="5" t="str">
        <f>IF(Table2[[#This Row],[moving_time]]&lt;&gt;"",FLOOR(Table2[[#This Row],[moving_time]]/(60*60),1),"")</f>
        <v/>
      </c>
      <c r="K8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8" t="str">
        <f>IF(AND(Table2[[#This Row],[Appoggio]]&lt;&gt;"",C848&lt;&gt;""),_xlfn.CONCAT("date",C848,"moving_time",C839,"distance",Table2[[#This Row],[Appoggio]],"elevation",C841,"type",C842),"")</f>
        <v/>
      </c>
      <c r="M838" t="str">
        <f>IF(Table2[[#This Row],[date_to_pivot]]&lt;&gt;"",C842,"")</f>
        <v/>
      </c>
      <c r="N838" t="str">
        <f>IF(Table2[[#This Row],[date_to_pivot]]&lt;&gt;"",Table2[[#This Row],[Appoggio]],"")</f>
        <v/>
      </c>
      <c r="O838" t="str">
        <f>IF(Table2[[#This Row],[date_to_pivot]]&lt;&gt;"",C841,"")</f>
        <v/>
      </c>
      <c r="P838" t="str">
        <f>IF(Table2[[#This Row],[date_to_pivot]]&lt;&gt;"",C839,"")</f>
        <v/>
      </c>
    </row>
    <row r="839" spans="2:16" x14ac:dyDescent="0.2">
      <c r="B839" t="s">
        <v>54</v>
      </c>
      <c r="C839" t="str" cm="1">
        <f t="array" ref="C8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39" t="str">
        <f>IF(ISNUMBER(SEARCH("start_date_local",Table2[[#This Row],[JSON]])),MID(Table2[[#This Row],[JSON]],SEARCH("start_date_local",Table2[[#This Row],[JSON]])+LEN("start_date_local")+4,10), "")</f>
        <v/>
      </c>
      <c r="E8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39" s="5" t="str">
        <f>IF(Table2[[#This Row],[moving_time]]&lt;&gt;"",FLOOR((Table2[[#This Row],[moving_time]]-(60*60*Table2[[#This Row],[Appoggio_ore]]))-(60*Table2[[#This Row],[Appoggio_ minuti]]),1),"")</f>
        <v/>
      </c>
      <c r="I839" s="5" t="str">
        <f>IF(Table2[[#This Row],[moving_time]]&lt;&gt;"",FLOOR((Table2[[#This Row],[moving_time]]-(60*60*Table2[[#This Row],[Appoggio_ore]]))/60,1),"")</f>
        <v/>
      </c>
      <c r="J839" s="5" t="str">
        <f>IF(Table2[[#This Row],[moving_time]]&lt;&gt;"",FLOOR(Table2[[#This Row],[moving_time]]/(60*60),1),"")</f>
        <v/>
      </c>
      <c r="K8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39" t="str">
        <f>IF(AND(Table2[[#This Row],[Appoggio]]&lt;&gt;"",C849&lt;&gt;""),_xlfn.CONCAT("date",C849,"moving_time",C840,"distance",Table2[[#This Row],[Appoggio]],"elevation",C842,"type",C843),"")</f>
        <v/>
      </c>
      <c r="M839" t="str">
        <f>IF(Table2[[#This Row],[date_to_pivot]]&lt;&gt;"",C843,"")</f>
        <v/>
      </c>
      <c r="N839" t="str">
        <f>IF(Table2[[#This Row],[date_to_pivot]]&lt;&gt;"",Table2[[#This Row],[Appoggio]],"")</f>
        <v/>
      </c>
      <c r="O839" t="str">
        <f>IF(Table2[[#This Row],[date_to_pivot]]&lt;&gt;"",C842,"")</f>
        <v/>
      </c>
      <c r="P839" t="str">
        <f>IF(Table2[[#This Row],[date_to_pivot]]&lt;&gt;"",C840,"")</f>
        <v/>
      </c>
    </row>
    <row r="840" spans="2:16" x14ac:dyDescent="0.2">
      <c r="B840" t="s">
        <v>55</v>
      </c>
      <c r="C840" t="str" cm="1">
        <f t="array" ref="C8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40" t="str">
        <f>IF(ISNUMBER(SEARCH("start_date_local",Table2[[#This Row],[JSON]])),MID(Table2[[#This Row],[JSON]],SEARCH("start_date_local",Table2[[#This Row],[JSON]])+LEN("start_date_local")+4,10), "")</f>
        <v/>
      </c>
      <c r="E8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0" s="5" t="str">
        <f>IF(Table2[[#This Row],[moving_time]]&lt;&gt;"",FLOOR((Table2[[#This Row],[moving_time]]-(60*60*Table2[[#This Row],[Appoggio_ore]]))-(60*Table2[[#This Row],[Appoggio_ minuti]]),1),"")</f>
        <v/>
      </c>
      <c r="I840" s="5" t="str">
        <f>IF(Table2[[#This Row],[moving_time]]&lt;&gt;"",FLOOR((Table2[[#This Row],[moving_time]]-(60*60*Table2[[#This Row],[Appoggio_ore]]))/60,1),"")</f>
        <v/>
      </c>
      <c r="J840" s="5" t="str">
        <f>IF(Table2[[#This Row],[moving_time]]&lt;&gt;"",FLOOR(Table2[[#This Row],[moving_time]]/(60*60),1),"")</f>
        <v/>
      </c>
      <c r="K8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0" t="str">
        <f>IF(AND(Table2[[#This Row],[Appoggio]]&lt;&gt;"",C850&lt;&gt;""),_xlfn.CONCAT("date",C850,"moving_time",C841,"distance",Table2[[#This Row],[Appoggio]],"elevation",C843,"type",C844),"")</f>
        <v/>
      </c>
      <c r="M840" t="str">
        <f>IF(Table2[[#This Row],[date_to_pivot]]&lt;&gt;"",C844,"")</f>
        <v/>
      </c>
      <c r="N840" t="str">
        <f>IF(Table2[[#This Row],[date_to_pivot]]&lt;&gt;"",Table2[[#This Row],[Appoggio]],"")</f>
        <v/>
      </c>
      <c r="O840" t="str">
        <f>IF(Table2[[#This Row],[date_to_pivot]]&lt;&gt;"",C843,"")</f>
        <v/>
      </c>
      <c r="P840" t="str">
        <f>IF(Table2[[#This Row],[date_to_pivot]]&lt;&gt;"",C841,"")</f>
        <v/>
      </c>
    </row>
    <row r="841" spans="2:16" x14ac:dyDescent="0.2">
      <c r="B841" t="s">
        <v>372</v>
      </c>
      <c r="C841" t="str" cm="1">
        <f t="array" ref="C8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41" t="str">
        <f>IF(ISNUMBER(SEARCH("start_date_local",Table2[[#This Row],[JSON]])),MID(Table2[[#This Row],[JSON]],SEARCH("start_date_local",Table2[[#This Row],[JSON]])+LEN("start_date_local")+4,10), "")</f>
        <v/>
      </c>
      <c r="E8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1" s="5" t="str">
        <f>IF(Table2[[#This Row],[moving_time]]&lt;&gt;"",FLOOR((Table2[[#This Row],[moving_time]]-(60*60*Table2[[#This Row],[Appoggio_ore]]))-(60*Table2[[#This Row],[Appoggio_ minuti]]),1),"")</f>
        <v/>
      </c>
      <c r="I841" s="5" t="str">
        <f>IF(Table2[[#This Row],[moving_time]]&lt;&gt;"",FLOOR((Table2[[#This Row],[moving_time]]-(60*60*Table2[[#This Row],[Appoggio_ore]]))/60,1),"")</f>
        <v/>
      </c>
      <c r="J841" s="5" t="str">
        <f>IF(Table2[[#This Row],[moving_time]]&lt;&gt;"",FLOOR(Table2[[#This Row],[moving_time]]/(60*60),1),"")</f>
        <v/>
      </c>
      <c r="K8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1" t="str">
        <f>IF(AND(Table2[[#This Row],[Appoggio]]&lt;&gt;"",C851&lt;&gt;""),_xlfn.CONCAT("date",C851,"moving_time",C842,"distance",Table2[[#This Row],[Appoggio]],"elevation",C844,"type",C845),"")</f>
        <v/>
      </c>
      <c r="M841" t="str">
        <f>IF(Table2[[#This Row],[date_to_pivot]]&lt;&gt;"",C845,"")</f>
        <v/>
      </c>
      <c r="N841" t="str">
        <f>IF(Table2[[#This Row],[date_to_pivot]]&lt;&gt;"",Table2[[#This Row],[Appoggio]],"")</f>
        <v/>
      </c>
      <c r="O841" t="str">
        <f>IF(Table2[[#This Row],[date_to_pivot]]&lt;&gt;"",C844,"")</f>
        <v/>
      </c>
      <c r="P841" t="str">
        <f>IF(Table2[[#This Row],[date_to_pivot]]&lt;&gt;"",C842,"")</f>
        <v/>
      </c>
    </row>
    <row r="842" spans="2:16" x14ac:dyDescent="0.2">
      <c r="B842" t="s">
        <v>373</v>
      </c>
      <c r="C842" t="str" cm="1">
        <f t="array" ref="C8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42" t="str">
        <f>IF(ISNUMBER(SEARCH("start_date_local",Table2[[#This Row],[JSON]])),MID(Table2[[#This Row],[JSON]],SEARCH("start_date_local",Table2[[#This Row],[JSON]])+LEN("start_date_local")+4,10), "")</f>
        <v/>
      </c>
      <c r="E8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2" s="5" t="str">
        <f>IF(Table2[[#This Row],[moving_time]]&lt;&gt;"",FLOOR((Table2[[#This Row],[moving_time]]-(60*60*Table2[[#This Row],[Appoggio_ore]]))-(60*Table2[[#This Row],[Appoggio_ minuti]]),1),"")</f>
        <v/>
      </c>
      <c r="I842" s="5" t="str">
        <f>IF(Table2[[#This Row],[moving_time]]&lt;&gt;"",FLOOR((Table2[[#This Row],[moving_time]]-(60*60*Table2[[#This Row],[Appoggio_ore]]))/60,1),"")</f>
        <v/>
      </c>
      <c r="J842" s="5" t="str">
        <f>IF(Table2[[#This Row],[moving_time]]&lt;&gt;"",FLOOR(Table2[[#This Row],[moving_time]]/(60*60),1),"")</f>
        <v/>
      </c>
      <c r="K8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2" t="str">
        <f>IF(AND(Table2[[#This Row],[Appoggio]]&lt;&gt;"",C852&lt;&gt;""),_xlfn.CONCAT("date",C852,"moving_time",C843,"distance",Table2[[#This Row],[Appoggio]],"elevation",C845,"type",C846),"")</f>
        <v/>
      </c>
      <c r="M842" t="str">
        <f>IF(Table2[[#This Row],[date_to_pivot]]&lt;&gt;"",C846,"")</f>
        <v/>
      </c>
      <c r="N842" t="str">
        <f>IF(Table2[[#This Row],[date_to_pivot]]&lt;&gt;"",Table2[[#This Row],[Appoggio]],"")</f>
        <v/>
      </c>
      <c r="O842" t="str">
        <f>IF(Table2[[#This Row],[date_to_pivot]]&lt;&gt;"",C845,"")</f>
        <v/>
      </c>
      <c r="P842" t="str">
        <f>IF(Table2[[#This Row],[date_to_pivot]]&lt;&gt;"",C843,"")</f>
        <v/>
      </c>
    </row>
    <row r="843" spans="2:16" x14ac:dyDescent="0.2">
      <c r="B843" t="s">
        <v>58</v>
      </c>
      <c r="C843" t="str" cm="1">
        <f t="array" ref="C8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43" t="str">
        <f>IF(ISNUMBER(SEARCH("start_date_local",Table2[[#This Row],[JSON]])),MID(Table2[[#This Row],[JSON]],SEARCH("start_date_local",Table2[[#This Row],[JSON]])+LEN("start_date_local")+4,10), "")</f>
        <v/>
      </c>
      <c r="E8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3" s="5" t="str">
        <f>IF(Table2[[#This Row],[moving_time]]&lt;&gt;"",FLOOR((Table2[[#This Row],[moving_time]]-(60*60*Table2[[#This Row],[Appoggio_ore]]))-(60*Table2[[#This Row],[Appoggio_ minuti]]),1),"")</f>
        <v/>
      </c>
      <c r="I843" s="5" t="str">
        <f>IF(Table2[[#This Row],[moving_time]]&lt;&gt;"",FLOOR((Table2[[#This Row],[moving_time]]-(60*60*Table2[[#This Row],[Appoggio_ore]]))/60,1),"")</f>
        <v/>
      </c>
      <c r="J843" s="5" t="str">
        <f>IF(Table2[[#This Row],[moving_time]]&lt;&gt;"",FLOOR(Table2[[#This Row],[moving_time]]/(60*60),1),"")</f>
        <v/>
      </c>
      <c r="K8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3" t="str">
        <f>IF(AND(Table2[[#This Row],[Appoggio]]&lt;&gt;"",C853&lt;&gt;""),_xlfn.CONCAT("date",C853,"moving_time",C844,"distance",Table2[[#This Row],[Appoggio]],"elevation",C846,"type",C847),"")</f>
        <v/>
      </c>
      <c r="M843" t="str">
        <f>IF(Table2[[#This Row],[date_to_pivot]]&lt;&gt;"",C847,"")</f>
        <v/>
      </c>
      <c r="N843" t="str">
        <f>IF(Table2[[#This Row],[date_to_pivot]]&lt;&gt;"",Table2[[#This Row],[Appoggio]],"")</f>
        <v/>
      </c>
      <c r="O843" t="str">
        <f>IF(Table2[[#This Row],[date_to_pivot]]&lt;&gt;"",C846,"")</f>
        <v/>
      </c>
      <c r="P843" t="str">
        <f>IF(Table2[[#This Row],[date_to_pivot]]&lt;&gt;"",C844,"")</f>
        <v/>
      </c>
    </row>
    <row r="844" spans="2:16" x14ac:dyDescent="0.2">
      <c r="B844" t="s">
        <v>59</v>
      </c>
      <c r="C844" t="str" cm="1">
        <f t="array" ref="C8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44" t="str">
        <f>IF(ISNUMBER(SEARCH("start_date_local",Table2[[#This Row],[JSON]])),MID(Table2[[#This Row],[JSON]],SEARCH("start_date_local",Table2[[#This Row],[JSON]])+LEN("start_date_local")+4,10), "")</f>
        <v/>
      </c>
      <c r="E8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4" s="5" t="str">
        <f>IF(Table2[[#This Row],[moving_time]]&lt;&gt;"",FLOOR((Table2[[#This Row],[moving_time]]-(60*60*Table2[[#This Row],[Appoggio_ore]]))-(60*Table2[[#This Row],[Appoggio_ minuti]]),1),"")</f>
        <v/>
      </c>
      <c r="I844" s="5" t="str">
        <f>IF(Table2[[#This Row],[moving_time]]&lt;&gt;"",FLOOR((Table2[[#This Row],[moving_time]]-(60*60*Table2[[#This Row],[Appoggio_ore]]))/60,1),"")</f>
        <v/>
      </c>
      <c r="J844" s="5" t="str">
        <f>IF(Table2[[#This Row],[moving_time]]&lt;&gt;"",FLOOR(Table2[[#This Row],[moving_time]]/(60*60),1),"")</f>
        <v/>
      </c>
      <c r="K8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4" t="str">
        <f>IF(AND(Table2[[#This Row],[Appoggio]]&lt;&gt;"",C854&lt;&gt;""),_xlfn.CONCAT("date",C854,"moving_time",C845,"distance",Table2[[#This Row],[Appoggio]],"elevation",C847,"type",C848),"")</f>
        <v/>
      </c>
      <c r="M844" t="str">
        <f>IF(Table2[[#This Row],[date_to_pivot]]&lt;&gt;"",C848,"")</f>
        <v/>
      </c>
      <c r="N844" t="str">
        <f>IF(Table2[[#This Row],[date_to_pivot]]&lt;&gt;"",Table2[[#This Row],[Appoggio]],"")</f>
        <v/>
      </c>
      <c r="O844" t="str">
        <f>IF(Table2[[#This Row],[date_to_pivot]]&lt;&gt;"",C847,"")</f>
        <v/>
      </c>
      <c r="P844" t="str">
        <f>IF(Table2[[#This Row],[date_to_pivot]]&lt;&gt;"",C845,"")</f>
        <v/>
      </c>
    </row>
    <row r="845" spans="2:16" x14ac:dyDescent="0.2">
      <c r="B845" t="s">
        <v>374</v>
      </c>
      <c r="C845" t="str" cm="1">
        <f t="array" ref="C8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45" t="str">
        <f>IF(ISNUMBER(SEARCH("start_date_local",Table2[[#This Row],[JSON]])),MID(Table2[[#This Row],[JSON]],SEARCH("start_date_local",Table2[[#This Row],[JSON]])+LEN("start_date_local")+4,10), "")</f>
        <v/>
      </c>
      <c r="E8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5" s="5" t="str">
        <f>IF(Table2[[#This Row],[moving_time]]&lt;&gt;"",FLOOR((Table2[[#This Row],[moving_time]]-(60*60*Table2[[#This Row],[Appoggio_ore]]))-(60*Table2[[#This Row],[Appoggio_ minuti]]),1),"")</f>
        <v/>
      </c>
      <c r="I845" s="5" t="str">
        <f>IF(Table2[[#This Row],[moving_time]]&lt;&gt;"",FLOOR((Table2[[#This Row],[moving_time]]-(60*60*Table2[[#This Row],[Appoggio_ore]]))/60,1),"")</f>
        <v/>
      </c>
      <c r="J845" s="5" t="str">
        <f>IF(Table2[[#This Row],[moving_time]]&lt;&gt;"",FLOOR(Table2[[#This Row],[moving_time]]/(60*60),1),"")</f>
        <v/>
      </c>
      <c r="K8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5" t="str">
        <f>IF(AND(Table2[[#This Row],[Appoggio]]&lt;&gt;"",C855&lt;&gt;""),_xlfn.CONCAT("date",C855,"moving_time",C846,"distance",Table2[[#This Row],[Appoggio]],"elevation",C848,"type",C849),"")</f>
        <v/>
      </c>
      <c r="M845" t="str">
        <f>IF(Table2[[#This Row],[date_to_pivot]]&lt;&gt;"",C849,"")</f>
        <v/>
      </c>
      <c r="N845" t="str">
        <f>IF(Table2[[#This Row],[date_to_pivot]]&lt;&gt;"",Table2[[#This Row],[Appoggio]],"")</f>
        <v/>
      </c>
      <c r="O845" t="str">
        <f>IF(Table2[[#This Row],[date_to_pivot]]&lt;&gt;"",C848,"")</f>
        <v/>
      </c>
      <c r="P845" t="str">
        <f>IF(Table2[[#This Row],[date_to_pivot]]&lt;&gt;"",C846,"")</f>
        <v/>
      </c>
    </row>
    <row r="846" spans="2:16" x14ac:dyDescent="0.2">
      <c r="B846" t="s">
        <v>375</v>
      </c>
      <c r="C846" t="str" cm="1">
        <f t="array" ref="C8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46" t="str">
        <f>IF(ISNUMBER(SEARCH("start_date_local",Table2[[#This Row],[JSON]])),MID(Table2[[#This Row],[JSON]],SEARCH("start_date_local",Table2[[#This Row],[JSON]])+LEN("start_date_local")+4,10), "")</f>
        <v/>
      </c>
      <c r="E8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6" s="5" t="str">
        <f>IF(Table2[[#This Row],[moving_time]]&lt;&gt;"",FLOOR((Table2[[#This Row],[moving_time]]-(60*60*Table2[[#This Row],[Appoggio_ore]]))-(60*Table2[[#This Row],[Appoggio_ minuti]]),1),"")</f>
        <v/>
      </c>
      <c r="I846" s="5" t="str">
        <f>IF(Table2[[#This Row],[moving_time]]&lt;&gt;"",FLOOR((Table2[[#This Row],[moving_time]]-(60*60*Table2[[#This Row],[Appoggio_ore]]))/60,1),"")</f>
        <v/>
      </c>
      <c r="J846" s="5" t="str">
        <f>IF(Table2[[#This Row],[moving_time]]&lt;&gt;"",FLOOR(Table2[[#This Row],[moving_time]]/(60*60),1),"")</f>
        <v/>
      </c>
      <c r="K8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6" t="str">
        <f>IF(AND(Table2[[#This Row],[Appoggio]]&lt;&gt;"",C856&lt;&gt;""),_xlfn.CONCAT("date",C856,"moving_time",C847,"distance",Table2[[#This Row],[Appoggio]],"elevation",C849,"type",C850),"")</f>
        <v/>
      </c>
      <c r="M846" t="str">
        <f>IF(Table2[[#This Row],[date_to_pivot]]&lt;&gt;"",C850,"")</f>
        <v/>
      </c>
      <c r="N846" t="str">
        <f>IF(Table2[[#This Row],[date_to_pivot]]&lt;&gt;"",Table2[[#This Row],[Appoggio]],"")</f>
        <v/>
      </c>
      <c r="O846" t="str">
        <f>IF(Table2[[#This Row],[date_to_pivot]]&lt;&gt;"",C849,"")</f>
        <v/>
      </c>
      <c r="P846" t="str">
        <f>IF(Table2[[#This Row],[date_to_pivot]]&lt;&gt;"",C847,"")</f>
        <v/>
      </c>
    </row>
    <row r="847" spans="2:16" x14ac:dyDescent="0.2">
      <c r="B847" t="s">
        <v>376</v>
      </c>
      <c r="C847" t="str" cm="1">
        <f t="array" ref="C8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47" t="str">
        <f>IF(ISNUMBER(SEARCH("start_date_local",Table2[[#This Row],[JSON]])),MID(Table2[[#This Row],[JSON]],SEARCH("start_date_local",Table2[[#This Row],[JSON]])+LEN("start_date_local")+4,10), "")</f>
        <v/>
      </c>
      <c r="E8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7" s="5" t="str">
        <f>IF(Table2[[#This Row],[moving_time]]&lt;&gt;"",FLOOR((Table2[[#This Row],[moving_time]]-(60*60*Table2[[#This Row],[Appoggio_ore]]))-(60*Table2[[#This Row],[Appoggio_ minuti]]),1),"")</f>
        <v/>
      </c>
      <c r="I847" s="5" t="str">
        <f>IF(Table2[[#This Row],[moving_time]]&lt;&gt;"",FLOOR((Table2[[#This Row],[moving_time]]-(60*60*Table2[[#This Row],[Appoggio_ore]]))/60,1),"")</f>
        <v/>
      </c>
      <c r="J847" s="5" t="str">
        <f>IF(Table2[[#This Row],[moving_time]]&lt;&gt;"",FLOOR(Table2[[#This Row],[moving_time]]/(60*60),1),"")</f>
        <v/>
      </c>
      <c r="K8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7" t="str">
        <f>IF(AND(Table2[[#This Row],[Appoggio]]&lt;&gt;"",C857&lt;&gt;""),_xlfn.CONCAT("date",C857,"moving_time",C848,"distance",Table2[[#This Row],[Appoggio]],"elevation",C850,"type",C851),"")</f>
        <v/>
      </c>
      <c r="M847" t="str">
        <f>IF(Table2[[#This Row],[date_to_pivot]]&lt;&gt;"",C851,"")</f>
        <v/>
      </c>
      <c r="N847" t="str">
        <f>IF(Table2[[#This Row],[date_to_pivot]]&lt;&gt;"",Table2[[#This Row],[Appoggio]],"")</f>
        <v/>
      </c>
      <c r="O847" t="str">
        <f>IF(Table2[[#This Row],[date_to_pivot]]&lt;&gt;"",C850,"")</f>
        <v/>
      </c>
      <c r="P847" t="str">
        <f>IF(Table2[[#This Row],[date_to_pivot]]&lt;&gt;"",C848,"")</f>
        <v/>
      </c>
    </row>
    <row r="848" spans="2:16" x14ac:dyDescent="0.2">
      <c r="B848" t="s">
        <v>127</v>
      </c>
      <c r="C848" t="str" cm="1">
        <f t="array" ref="C8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48" t="str">
        <f>IF(ISNUMBER(SEARCH("start_date_local",Table2[[#This Row],[JSON]])),MID(Table2[[#This Row],[JSON]],SEARCH("start_date_local",Table2[[#This Row],[JSON]])+LEN("start_date_local")+4,10), "")</f>
        <v/>
      </c>
      <c r="E8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8" s="5" t="str">
        <f>IF(Table2[[#This Row],[moving_time]]&lt;&gt;"",FLOOR((Table2[[#This Row],[moving_time]]-(60*60*Table2[[#This Row],[Appoggio_ore]]))-(60*Table2[[#This Row],[Appoggio_ minuti]]),1),"")</f>
        <v/>
      </c>
      <c r="I848" s="5" t="str">
        <f>IF(Table2[[#This Row],[moving_time]]&lt;&gt;"",FLOOR((Table2[[#This Row],[moving_time]]-(60*60*Table2[[#This Row],[Appoggio_ore]]))/60,1),"")</f>
        <v/>
      </c>
      <c r="J848" s="5" t="str">
        <f>IF(Table2[[#This Row],[moving_time]]&lt;&gt;"",FLOOR(Table2[[#This Row],[moving_time]]/(60*60),1),"")</f>
        <v/>
      </c>
      <c r="K8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8" t="str">
        <f>IF(AND(Table2[[#This Row],[Appoggio]]&lt;&gt;"",C858&lt;&gt;""),_xlfn.CONCAT("date",C858,"moving_time",C849,"distance",Table2[[#This Row],[Appoggio]],"elevation",C851,"type",C852),"")</f>
        <v/>
      </c>
      <c r="M848" t="str">
        <f>IF(Table2[[#This Row],[date_to_pivot]]&lt;&gt;"",C852,"")</f>
        <v/>
      </c>
      <c r="N848" t="str">
        <f>IF(Table2[[#This Row],[date_to_pivot]]&lt;&gt;"",Table2[[#This Row],[Appoggio]],"")</f>
        <v/>
      </c>
      <c r="O848" t="str">
        <f>IF(Table2[[#This Row],[date_to_pivot]]&lt;&gt;"",C851,"")</f>
        <v/>
      </c>
      <c r="P848" t="str">
        <f>IF(Table2[[#This Row],[date_to_pivot]]&lt;&gt;"",C849,"")</f>
        <v/>
      </c>
    </row>
    <row r="849" spans="2:16" x14ac:dyDescent="0.2">
      <c r="B849" t="s">
        <v>96</v>
      </c>
      <c r="C849" t="str" cm="1">
        <f t="array" ref="C8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49" t="str">
        <f>IF(ISNUMBER(SEARCH("start_date_local",Table2[[#This Row],[JSON]])),MID(Table2[[#This Row],[JSON]],SEARCH("start_date_local",Table2[[#This Row],[JSON]])+LEN("start_date_local")+4,10), "")</f>
        <v/>
      </c>
      <c r="E8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49" s="5" t="str">
        <f>IF(Table2[[#This Row],[moving_time]]&lt;&gt;"",FLOOR((Table2[[#This Row],[moving_time]]-(60*60*Table2[[#This Row],[Appoggio_ore]]))-(60*Table2[[#This Row],[Appoggio_ minuti]]),1),"")</f>
        <v/>
      </c>
      <c r="I849" s="5" t="str">
        <f>IF(Table2[[#This Row],[moving_time]]&lt;&gt;"",FLOOR((Table2[[#This Row],[moving_time]]-(60*60*Table2[[#This Row],[Appoggio_ore]]))/60,1),"")</f>
        <v/>
      </c>
      <c r="J849" s="5" t="str">
        <f>IF(Table2[[#This Row],[moving_time]]&lt;&gt;"",FLOOR(Table2[[#This Row],[moving_time]]/(60*60),1),"")</f>
        <v/>
      </c>
      <c r="K8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49" t="str">
        <f>IF(AND(Table2[[#This Row],[Appoggio]]&lt;&gt;"",C859&lt;&gt;""),_xlfn.CONCAT("date",C859,"moving_time",C850,"distance",Table2[[#This Row],[Appoggio]],"elevation",C852,"type",C853),"")</f>
        <v/>
      </c>
      <c r="M849" t="str">
        <f>IF(Table2[[#This Row],[date_to_pivot]]&lt;&gt;"",C853,"")</f>
        <v/>
      </c>
      <c r="N849" t="str">
        <f>IF(Table2[[#This Row],[date_to_pivot]]&lt;&gt;"",Table2[[#This Row],[Appoggio]],"")</f>
        <v/>
      </c>
      <c r="O849" t="str">
        <f>IF(Table2[[#This Row],[date_to_pivot]]&lt;&gt;"",C852,"")</f>
        <v/>
      </c>
      <c r="P849" t="str">
        <f>IF(Table2[[#This Row],[date_to_pivot]]&lt;&gt;"",C850,"")</f>
        <v/>
      </c>
    </row>
    <row r="850" spans="2:16" x14ac:dyDescent="0.2">
      <c r="B850" t="s">
        <v>65</v>
      </c>
      <c r="C850" t="str" cm="1">
        <f t="array" ref="C8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50" t="str">
        <f>IF(ISNUMBER(SEARCH("start_date_local",Table2[[#This Row],[JSON]])),MID(Table2[[#This Row],[JSON]],SEARCH("start_date_local",Table2[[#This Row],[JSON]])+LEN("start_date_local")+4,10), "")</f>
        <v/>
      </c>
      <c r="E8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0" s="5" t="str">
        <f>IF(Table2[[#This Row],[moving_time]]&lt;&gt;"",FLOOR((Table2[[#This Row],[moving_time]]-(60*60*Table2[[#This Row],[Appoggio_ore]]))-(60*Table2[[#This Row],[Appoggio_ minuti]]),1),"")</f>
        <v/>
      </c>
      <c r="I850" s="5" t="str">
        <f>IF(Table2[[#This Row],[moving_time]]&lt;&gt;"",FLOOR((Table2[[#This Row],[moving_time]]-(60*60*Table2[[#This Row],[Appoggio_ore]]))/60,1),"")</f>
        <v/>
      </c>
      <c r="J850" s="5" t="str">
        <f>IF(Table2[[#This Row],[moving_time]]&lt;&gt;"",FLOOR(Table2[[#This Row],[moving_time]]/(60*60),1),"")</f>
        <v/>
      </c>
      <c r="K8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0" t="str">
        <f>IF(AND(Table2[[#This Row],[Appoggio]]&lt;&gt;"",C860&lt;&gt;""),_xlfn.CONCAT("date",C860,"moving_time",C851,"distance",Table2[[#This Row],[Appoggio]],"elevation",C853,"type",C854),"")</f>
        <v/>
      </c>
      <c r="M850" t="str">
        <f>IF(Table2[[#This Row],[date_to_pivot]]&lt;&gt;"",C854,"")</f>
        <v/>
      </c>
      <c r="N850" t="str">
        <f>IF(Table2[[#This Row],[date_to_pivot]]&lt;&gt;"",Table2[[#This Row],[Appoggio]],"")</f>
        <v/>
      </c>
      <c r="O850" t="str">
        <f>IF(Table2[[#This Row],[date_to_pivot]]&lt;&gt;"",C853,"")</f>
        <v/>
      </c>
      <c r="P850" t="str">
        <f>IF(Table2[[#This Row],[date_to_pivot]]&lt;&gt;"",C851,"")</f>
        <v/>
      </c>
    </row>
    <row r="851" spans="2:16" x14ac:dyDescent="0.2">
      <c r="B851" t="s">
        <v>377</v>
      </c>
      <c r="C851" t="str" cm="1">
        <f t="array" ref="C8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51" t="str">
        <f>IF(ISNUMBER(SEARCH("start_date_local",Table2[[#This Row],[JSON]])),MID(Table2[[#This Row],[JSON]],SEARCH("start_date_local",Table2[[#This Row],[JSON]])+LEN("start_date_local")+4,10), "")</f>
        <v/>
      </c>
      <c r="E8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1" s="5" t="str">
        <f>IF(Table2[[#This Row],[moving_time]]&lt;&gt;"",FLOOR((Table2[[#This Row],[moving_time]]-(60*60*Table2[[#This Row],[Appoggio_ore]]))-(60*Table2[[#This Row],[Appoggio_ minuti]]),1),"")</f>
        <v/>
      </c>
      <c r="I851" s="5" t="str">
        <f>IF(Table2[[#This Row],[moving_time]]&lt;&gt;"",FLOOR((Table2[[#This Row],[moving_time]]-(60*60*Table2[[#This Row],[Appoggio_ore]]))/60,1),"")</f>
        <v/>
      </c>
      <c r="J851" s="5" t="str">
        <f>IF(Table2[[#This Row],[moving_time]]&lt;&gt;"",FLOOR(Table2[[#This Row],[moving_time]]/(60*60),1),"")</f>
        <v/>
      </c>
      <c r="K8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1" t="str">
        <f>IF(AND(Table2[[#This Row],[Appoggio]]&lt;&gt;"",C861&lt;&gt;""),_xlfn.CONCAT("date",C861,"moving_time",C852,"distance",Table2[[#This Row],[Appoggio]],"elevation",C854,"type",C855),"")</f>
        <v/>
      </c>
      <c r="M851" t="str">
        <f>IF(Table2[[#This Row],[date_to_pivot]]&lt;&gt;"",C855,"")</f>
        <v/>
      </c>
      <c r="N851" t="str">
        <f>IF(Table2[[#This Row],[date_to_pivot]]&lt;&gt;"",Table2[[#This Row],[Appoggio]],"")</f>
        <v/>
      </c>
      <c r="O851" t="str">
        <f>IF(Table2[[#This Row],[date_to_pivot]]&lt;&gt;"",C854,"")</f>
        <v/>
      </c>
      <c r="P851" t="str">
        <f>IF(Table2[[#This Row],[date_to_pivot]]&lt;&gt;"",C852,"")</f>
        <v/>
      </c>
    </row>
    <row r="852" spans="2:16" x14ac:dyDescent="0.2">
      <c r="B852" t="s">
        <v>67</v>
      </c>
      <c r="C852" t="str" cm="1">
        <f t="array" ref="C8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52" t="str">
        <f>IF(ISNUMBER(SEARCH("start_date_local",Table2[[#This Row],[JSON]])),MID(Table2[[#This Row],[JSON]],SEARCH("start_date_local",Table2[[#This Row],[JSON]])+LEN("start_date_local")+4,10), "")</f>
        <v/>
      </c>
      <c r="E8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2" s="5" t="str">
        <f>IF(Table2[[#This Row],[moving_time]]&lt;&gt;"",FLOOR((Table2[[#This Row],[moving_time]]-(60*60*Table2[[#This Row],[Appoggio_ore]]))-(60*Table2[[#This Row],[Appoggio_ minuti]]),1),"")</f>
        <v/>
      </c>
      <c r="I852" s="5" t="str">
        <f>IF(Table2[[#This Row],[moving_time]]&lt;&gt;"",FLOOR((Table2[[#This Row],[moving_time]]-(60*60*Table2[[#This Row],[Appoggio_ore]]))/60,1),"")</f>
        <v/>
      </c>
      <c r="J852" s="5" t="str">
        <f>IF(Table2[[#This Row],[moving_time]]&lt;&gt;"",FLOOR(Table2[[#This Row],[moving_time]]/(60*60),1),"")</f>
        <v/>
      </c>
      <c r="K8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2" t="str">
        <f>IF(AND(Table2[[#This Row],[Appoggio]]&lt;&gt;"",C862&lt;&gt;""),_xlfn.CONCAT("date",C862,"moving_time",C853,"distance",Table2[[#This Row],[Appoggio]],"elevation",C855,"type",C856),"")</f>
        <v/>
      </c>
      <c r="M852" t="str">
        <f>IF(Table2[[#This Row],[date_to_pivot]]&lt;&gt;"",C856,"")</f>
        <v/>
      </c>
      <c r="N852" t="str">
        <f>IF(Table2[[#This Row],[date_to_pivot]]&lt;&gt;"",Table2[[#This Row],[Appoggio]],"")</f>
        <v/>
      </c>
      <c r="O852" t="str">
        <f>IF(Table2[[#This Row],[date_to_pivot]]&lt;&gt;"",C855,"")</f>
        <v/>
      </c>
      <c r="P852" t="str">
        <f>IF(Table2[[#This Row],[date_to_pivot]]&lt;&gt;"",C853,"")</f>
        <v/>
      </c>
    </row>
    <row r="853" spans="2:16" x14ac:dyDescent="0.2">
      <c r="B853" t="s">
        <v>1</v>
      </c>
      <c r="C853" t="str" cm="1">
        <f t="array" ref="C8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53" t="str">
        <f>IF(ISNUMBER(SEARCH("start_date_local",Table2[[#This Row],[JSON]])),MID(Table2[[#This Row],[JSON]],SEARCH("start_date_local",Table2[[#This Row],[JSON]])+LEN("start_date_local")+4,10), "")</f>
        <v/>
      </c>
      <c r="E8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3" s="5" t="str">
        <f>IF(Table2[[#This Row],[moving_time]]&lt;&gt;"",FLOOR((Table2[[#This Row],[moving_time]]-(60*60*Table2[[#This Row],[Appoggio_ore]]))-(60*Table2[[#This Row],[Appoggio_ minuti]]),1),"")</f>
        <v/>
      </c>
      <c r="I853" s="5" t="str">
        <f>IF(Table2[[#This Row],[moving_time]]&lt;&gt;"",FLOOR((Table2[[#This Row],[moving_time]]-(60*60*Table2[[#This Row],[Appoggio_ore]]))/60,1),"")</f>
        <v/>
      </c>
      <c r="J853" s="5" t="str">
        <f>IF(Table2[[#This Row],[moving_time]]&lt;&gt;"",FLOOR(Table2[[#This Row],[moving_time]]/(60*60),1),"")</f>
        <v/>
      </c>
      <c r="K8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3" t="str">
        <f>IF(AND(Table2[[#This Row],[Appoggio]]&lt;&gt;"",C863&lt;&gt;""),_xlfn.CONCAT("date",C863,"moving_time",C854,"distance",Table2[[#This Row],[Appoggio]],"elevation",C856,"type",C857),"")</f>
        <v/>
      </c>
      <c r="M853" t="str">
        <f>IF(Table2[[#This Row],[date_to_pivot]]&lt;&gt;"",C857,"")</f>
        <v/>
      </c>
      <c r="N853" t="str">
        <f>IF(Table2[[#This Row],[date_to_pivot]]&lt;&gt;"",Table2[[#This Row],[Appoggio]],"")</f>
        <v/>
      </c>
      <c r="O853" t="str">
        <f>IF(Table2[[#This Row],[date_to_pivot]]&lt;&gt;"",C856,"")</f>
        <v/>
      </c>
      <c r="P853" t="str">
        <f>IF(Table2[[#This Row],[date_to_pivot]]&lt;&gt;"",C854,"")</f>
        <v/>
      </c>
    </row>
    <row r="854" spans="2:16" x14ac:dyDescent="0.2">
      <c r="B854" t="s">
        <v>2</v>
      </c>
      <c r="C854" t="str" cm="1">
        <f t="array" ref="C8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54" t="str">
        <f>IF(ISNUMBER(SEARCH("start_date_local",Table2[[#This Row],[JSON]])),MID(Table2[[#This Row],[JSON]],SEARCH("start_date_local",Table2[[#This Row],[JSON]])+LEN("start_date_local")+4,10), "")</f>
        <v/>
      </c>
      <c r="E8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4" s="5" t="str">
        <f>IF(Table2[[#This Row],[moving_time]]&lt;&gt;"",FLOOR((Table2[[#This Row],[moving_time]]-(60*60*Table2[[#This Row],[Appoggio_ore]]))-(60*Table2[[#This Row],[Appoggio_ minuti]]),1),"")</f>
        <v/>
      </c>
      <c r="I854" s="5" t="str">
        <f>IF(Table2[[#This Row],[moving_time]]&lt;&gt;"",FLOOR((Table2[[#This Row],[moving_time]]-(60*60*Table2[[#This Row],[Appoggio_ore]]))/60,1),"")</f>
        <v/>
      </c>
      <c r="J854" s="5" t="str">
        <f>IF(Table2[[#This Row],[moving_time]]&lt;&gt;"",FLOOR(Table2[[#This Row],[moving_time]]/(60*60),1),"")</f>
        <v/>
      </c>
      <c r="K8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4" t="str">
        <f>IF(AND(Table2[[#This Row],[Appoggio]]&lt;&gt;"",C864&lt;&gt;""),_xlfn.CONCAT("date",C864,"moving_time",C855,"distance",Table2[[#This Row],[Appoggio]],"elevation",C857,"type",C858),"")</f>
        <v/>
      </c>
      <c r="M854" t="str">
        <f>IF(Table2[[#This Row],[date_to_pivot]]&lt;&gt;"",C858,"")</f>
        <v/>
      </c>
      <c r="N854" t="str">
        <f>IF(Table2[[#This Row],[date_to_pivot]]&lt;&gt;"",Table2[[#This Row],[Appoggio]],"")</f>
        <v/>
      </c>
      <c r="O854" t="str">
        <f>IF(Table2[[#This Row],[date_to_pivot]]&lt;&gt;"",C857,"")</f>
        <v/>
      </c>
      <c r="P854" t="str">
        <f>IF(Table2[[#This Row],[date_to_pivot]]&lt;&gt;"",C855,"")</f>
        <v/>
      </c>
    </row>
    <row r="855" spans="2:16" x14ac:dyDescent="0.2">
      <c r="B855" t="s">
        <v>3</v>
      </c>
      <c r="C855" t="str" cm="1">
        <f t="array" ref="C8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55" t="str">
        <f>IF(ISNUMBER(SEARCH("start_date_local",Table2[[#This Row],[JSON]])),MID(Table2[[#This Row],[JSON]],SEARCH("start_date_local",Table2[[#This Row],[JSON]])+LEN("start_date_local")+4,10), "")</f>
        <v/>
      </c>
      <c r="E8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5" s="5" t="str">
        <f>IF(Table2[[#This Row],[moving_time]]&lt;&gt;"",FLOOR((Table2[[#This Row],[moving_time]]-(60*60*Table2[[#This Row],[Appoggio_ore]]))-(60*Table2[[#This Row],[Appoggio_ minuti]]),1),"")</f>
        <v/>
      </c>
      <c r="I855" s="5" t="str">
        <f>IF(Table2[[#This Row],[moving_time]]&lt;&gt;"",FLOOR((Table2[[#This Row],[moving_time]]-(60*60*Table2[[#This Row],[Appoggio_ore]]))/60,1),"")</f>
        <v/>
      </c>
      <c r="J855" s="5" t="str">
        <f>IF(Table2[[#This Row],[moving_time]]&lt;&gt;"",FLOOR(Table2[[#This Row],[moving_time]]/(60*60),1),"")</f>
        <v/>
      </c>
      <c r="K8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5" t="str">
        <f>IF(AND(Table2[[#This Row],[Appoggio]]&lt;&gt;"",C865&lt;&gt;""),_xlfn.CONCAT("date",C865,"moving_time",C856,"distance",Table2[[#This Row],[Appoggio]],"elevation",C858,"type",C859),"")</f>
        <v/>
      </c>
      <c r="M855" t="str">
        <f>IF(Table2[[#This Row],[date_to_pivot]]&lt;&gt;"",C859,"")</f>
        <v/>
      </c>
      <c r="N855" t="str">
        <f>IF(Table2[[#This Row],[date_to_pivot]]&lt;&gt;"",Table2[[#This Row],[Appoggio]],"")</f>
        <v/>
      </c>
      <c r="O855" t="str">
        <f>IF(Table2[[#This Row],[date_to_pivot]]&lt;&gt;"",C858,"")</f>
        <v/>
      </c>
      <c r="P855" t="str">
        <f>IF(Table2[[#This Row],[date_to_pivot]]&lt;&gt;"",C856,"")</f>
        <v/>
      </c>
    </row>
    <row r="856" spans="2:16" x14ac:dyDescent="0.2">
      <c r="B856" t="s">
        <v>4</v>
      </c>
      <c r="C856" t="str" cm="1">
        <f t="array" ref="C8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56" t="str">
        <f>IF(ISNUMBER(SEARCH("start_date_local",Table2[[#This Row],[JSON]])),MID(Table2[[#This Row],[JSON]],SEARCH("start_date_local",Table2[[#This Row],[JSON]])+LEN("start_date_local")+4,10), "")</f>
        <v/>
      </c>
      <c r="E8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6" s="5" t="str">
        <f>IF(Table2[[#This Row],[moving_time]]&lt;&gt;"",FLOOR((Table2[[#This Row],[moving_time]]-(60*60*Table2[[#This Row],[Appoggio_ore]]))-(60*Table2[[#This Row],[Appoggio_ minuti]]),1),"")</f>
        <v/>
      </c>
      <c r="I856" s="5" t="str">
        <f>IF(Table2[[#This Row],[moving_time]]&lt;&gt;"",FLOOR((Table2[[#This Row],[moving_time]]-(60*60*Table2[[#This Row],[Appoggio_ore]]))/60,1),"")</f>
        <v/>
      </c>
      <c r="J856" s="5" t="str">
        <f>IF(Table2[[#This Row],[moving_time]]&lt;&gt;"",FLOOR(Table2[[#This Row],[moving_time]]/(60*60),1),"")</f>
        <v/>
      </c>
      <c r="K8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6" t="str">
        <f>IF(AND(Table2[[#This Row],[Appoggio]]&lt;&gt;"",C866&lt;&gt;""),_xlfn.CONCAT("date",C866,"moving_time",C857,"distance",Table2[[#This Row],[Appoggio]],"elevation",C859,"type",C860),"")</f>
        <v/>
      </c>
      <c r="M856" t="str">
        <f>IF(Table2[[#This Row],[date_to_pivot]]&lt;&gt;"",C860,"")</f>
        <v/>
      </c>
      <c r="N856" t="str">
        <f>IF(Table2[[#This Row],[date_to_pivot]]&lt;&gt;"",Table2[[#This Row],[Appoggio]],"")</f>
        <v/>
      </c>
      <c r="O856" t="str">
        <f>IF(Table2[[#This Row],[date_to_pivot]]&lt;&gt;"",C859,"")</f>
        <v/>
      </c>
      <c r="P856" t="str">
        <f>IF(Table2[[#This Row],[date_to_pivot]]&lt;&gt;"",C857,"")</f>
        <v/>
      </c>
    </row>
    <row r="857" spans="2:16" x14ac:dyDescent="0.2">
      <c r="B857" t="s">
        <v>5</v>
      </c>
      <c r="C857" t="str" cm="1">
        <f t="array" ref="C8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57" t="str">
        <f>IF(ISNUMBER(SEARCH("start_date_local",Table2[[#This Row],[JSON]])),MID(Table2[[#This Row],[JSON]],SEARCH("start_date_local",Table2[[#This Row],[JSON]])+LEN("start_date_local")+4,10), "")</f>
        <v/>
      </c>
      <c r="E8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7" s="5" t="str">
        <f>IF(Table2[[#This Row],[moving_time]]&lt;&gt;"",FLOOR((Table2[[#This Row],[moving_time]]-(60*60*Table2[[#This Row],[Appoggio_ore]]))-(60*Table2[[#This Row],[Appoggio_ minuti]]),1),"")</f>
        <v/>
      </c>
      <c r="I857" s="5" t="str">
        <f>IF(Table2[[#This Row],[moving_time]]&lt;&gt;"",FLOOR((Table2[[#This Row],[moving_time]]-(60*60*Table2[[#This Row],[Appoggio_ore]]))/60,1),"")</f>
        <v/>
      </c>
      <c r="J857" s="5" t="str">
        <f>IF(Table2[[#This Row],[moving_time]]&lt;&gt;"",FLOOR(Table2[[#This Row],[moving_time]]/(60*60),1),"")</f>
        <v/>
      </c>
      <c r="K8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7" t="str">
        <f>IF(AND(Table2[[#This Row],[Appoggio]]&lt;&gt;"",C867&lt;&gt;""),_xlfn.CONCAT("date",C867,"moving_time",C858,"distance",Table2[[#This Row],[Appoggio]],"elevation",C860,"type",C861),"")</f>
        <v/>
      </c>
      <c r="M857" t="str">
        <f>IF(Table2[[#This Row],[date_to_pivot]]&lt;&gt;"",C861,"")</f>
        <v/>
      </c>
      <c r="N857" t="str">
        <f>IF(Table2[[#This Row],[date_to_pivot]]&lt;&gt;"",Table2[[#This Row],[Appoggio]],"")</f>
        <v/>
      </c>
      <c r="O857" t="str">
        <f>IF(Table2[[#This Row],[date_to_pivot]]&lt;&gt;"",C860,"")</f>
        <v/>
      </c>
      <c r="P857" t="str">
        <f>IF(Table2[[#This Row],[date_to_pivot]]&lt;&gt;"",C858,"")</f>
        <v/>
      </c>
    </row>
    <row r="858" spans="2:16" x14ac:dyDescent="0.2">
      <c r="B858" t="s">
        <v>6</v>
      </c>
      <c r="C858" t="str" cm="1">
        <f t="array" ref="C8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58" t="str">
        <f>IF(ISNUMBER(SEARCH("start_date_local",Table2[[#This Row],[JSON]])),MID(Table2[[#This Row],[JSON]],SEARCH("start_date_local",Table2[[#This Row],[JSON]])+LEN("start_date_local")+4,10), "")</f>
        <v/>
      </c>
      <c r="E8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8" s="5" t="str">
        <f>IF(Table2[[#This Row],[moving_time]]&lt;&gt;"",FLOOR((Table2[[#This Row],[moving_time]]-(60*60*Table2[[#This Row],[Appoggio_ore]]))-(60*Table2[[#This Row],[Appoggio_ minuti]]),1),"")</f>
        <v/>
      </c>
      <c r="I858" s="5" t="str">
        <f>IF(Table2[[#This Row],[moving_time]]&lt;&gt;"",FLOOR((Table2[[#This Row],[moving_time]]-(60*60*Table2[[#This Row],[Appoggio_ore]]))/60,1),"")</f>
        <v/>
      </c>
      <c r="J858" s="5" t="str">
        <f>IF(Table2[[#This Row],[moving_time]]&lt;&gt;"",FLOOR(Table2[[#This Row],[moving_time]]/(60*60),1),"")</f>
        <v/>
      </c>
      <c r="K8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8" t="str">
        <f>IF(AND(Table2[[#This Row],[Appoggio]]&lt;&gt;"",C868&lt;&gt;""),_xlfn.CONCAT("date",C868,"moving_time",C859,"distance",Table2[[#This Row],[Appoggio]],"elevation",C861,"type",C862),"")</f>
        <v/>
      </c>
      <c r="M858" t="str">
        <f>IF(Table2[[#This Row],[date_to_pivot]]&lt;&gt;"",C862,"")</f>
        <v/>
      </c>
      <c r="N858" t="str">
        <f>IF(Table2[[#This Row],[date_to_pivot]]&lt;&gt;"",Table2[[#This Row],[Appoggio]],"")</f>
        <v/>
      </c>
      <c r="O858" t="str">
        <f>IF(Table2[[#This Row],[date_to_pivot]]&lt;&gt;"",C861,"")</f>
        <v/>
      </c>
      <c r="P858" t="str">
        <f>IF(Table2[[#This Row],[date_to_pivot]]&lt;&gt;"",C859,"")</f>
        <v/>
      </c>
    </row>
    <row r="859" spans="2:16" x14ac:dyDescent="0.2">
      <c r="B859" t="s">
        <v>378</v>
      </c>
      <c r="C859" t="str" cm="1">
        <f t="array" ref="C8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59" t="str">
        <f>IF(ISNUMBER(SEARCH("start_date_local",Table2[[#This Row],[JSON]])),MID(Table2[[#This Row],[JSON]],SEARCH("start_date_local",Table2[[#This Row],[JSON]])+LEN("start_date_local")+4,10), "")</f>
        <v/>
      </c>
      <c r="E8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59" s="5" t="str">
        <f>IF(Table2[[#This Row],[moving_time]]&lt;&gt;"",FLOOR((Table2[[#This Row],[moving_time]]-(60*60*Table2[[#This Row],[Appoggio_ore]]))-(60*Table2[[#This Row],[Appoggio_ minuti]]),1),"")</f>
        <v/>
      </c>
      <c r="I859" s="5" t="str">
        <f>IF(Table2[[#This Row],[moving_time]]&lt;&gt;"",FLOOR((Table2[[#This Row],[moving_time]]-(60*60*Table2[[#This Row],[Appoggio_ore]]))/60,1),"")</f>
        <v/>
      </c>
      <c r="J859" s="5" t="str">
        <f>IF(Table2[[#This Row],[moving_time]]&lt;&gt;"",FLOOR(Table2[[#This Row],[moving_time]]/(60*60),1),"")</f>
        <v/>
      </c>
      <c r="K8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59" t="str">
        <f>IF(AND(Table2[[#This Row],[Appoggio]]&lt;&gt;"",C869&lt;&gt;""),_xlfn.CONCAT("date",C869,"moving_time",C860,"distance",Table2[[#This Row],[Appoggio]],"elevation",C862,"type",C863),"")</f>
        <v/>
      </c>
      <c r="M859" t="str">
        <f>IF(Table2[[#This Row],[date_to_pivot]]&lt;&gt;"",C863,"")</f>
        <v/>
      </c>
      <c r="N859" t="str">
        <f>IF(Table2[[#This Row],[date_to_pivot]]&lt;&gt;"",Table2[[#This Row],[Appoggio]],"")</f>
        <v/>
      </c>
      <c r="O859" t="str">
        <f>IF(Table2[[#This Row],[date_to_pivot]]&lt;&gt;"",C862,"")</f>
        <v/>
      </c>
      <c r="P859" t="str">
        <f>IF(Table2[[#This Row],[date_to_pivot]]&lt;&gt;"",C860,"")</f>
        <v/>
      </c>
    </row>
    <row r="860" spans="2:16" x14ac:dyDescent="0.2">
      <c r="B860" t="s">
        <v>379</v>
      </c>
      <c r="C860" t="str" cm="1">
        <f t="array" ref="C8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93728.3</v>
      </c>
      <c r="D860" t="str">
        <f>IF(ISNUMBER(SEARCH("start_date_local",Table2[[#This Row],[JSON]])),MID(Table2[[#This Row],[JSON]],SEARCH("start_date_local",Table2[[#This Row],[JSON]])+LEN("start_date_local")+4,10), "")</f>
        <v/>
      </c>
      <c r="E8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93728.3</v>
      </c>
      <c r="G8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0" s="5" t="str">
        <f>IF(Table2[[#This Row],[moving_time]]&lt;&gt;"",FLOOR((Table2[[#This Row],[moving_time]]-(60*60*Table2[[#This Row],[Appoggio_ore]]))-(60*Table2[[#This Row],[Appoggio_ minuti]]),1),"")</f>
        <v/>
      </c>
      <c r="I860" s="5" t="str">
        <f>IF(Table2[[#This Row],[moving_time]]&lt;&gt;"",FLOOR((Table2[[#This Row],[moving_time]]-(60*60*Table2[[#This Row],[Appoggio_ore]]))/60,1),"")</f>
        <v/>
      </c>
      <c r="J860" s="5" t="str">
        <f>IF(Table2[[#This Row],[moving_time]]&lt;&gt;"",FLOOR(Table2[[#This Row],[moving_time]]/(60*60),1),"")</f>
        <v/>
      </c>
      <c r="K8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0" t="str">
        <f>IF(AND(Table2[[#This Row],[Appoggio]]&lt;&gt;"",C870&lt;&gt;""),_xlfn.CONCAT("date",C870,"moving_time",C861,"distance",Table2[[#This Row],[Appoggio]],"elevation",C863,"type",C864),"")</f>
        <v>date2020-06-06moving_time03:50:41distance93728.3elevation1589.0typeRide</v>
      </c>
      <c r="M860" t="str">
        <f>IF(Table2[[#This Row],[date_to_pivot]]&lt;&gt;"",C864,"")</f>
        <v>Ride</v>
      </c>
      <c r="N860" t="str">
        <f>IF(Table2[[#This Row],[date_to_pivot]]&lt;&gt;"",Table2[[#This Row],[Appoggio]],"")</f>
        <v>93728.3</v>
      </c>
      <c r="O860" t="str">
        <f>IF(Table2[[#This Row],[date_to_pivot]]&lt;&gt;"",C863,"")</f>
        <v>1589.0</v>
      </c>
      <c r="P860" t="str">
        <f>IF(Table2[[#This Row],[date_to_pivot]]&lt;&gt;"",C861,"")</f>
        <v>03:50:41</v>
      </c>
    </row>
    <row r="861" spans="2:16" x14ac:dyDescent="0.2">
      <c r="B861" t="s">
        <v>380</v>
      </c>
      <c r="C861" t="str" cm="1">
        <f t="array" ref="C8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03:50:41</v>
      </c>
      <c r="D861" t="str">
        <f>IF(ISNUMBER(SEARCH("start_date_local",Table2[[#This Row],[JSON]])),MID(Table2[[#This Row],[JSON]],SEARCH("start_date_local",Table2[[#This Row],[JSON]])+LEN("start_date_local")+4,10), "")</f>
        <v/>
      </c>
      <c r="E8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13841</v>
      </c>
      <c r="H861" s="5">
        <f>IF(Table2[[#This Row],[moving_time]]&lt;&gt;"",FLOOR((Table2[[#This Row],[moving_time]]-(60*60*Table2[[#This Row],[Appoggio_ore]]))-(60*Table2[[#This Row],[Appoggio_ minuti]]),1),"")</f>
        <v>41</v>
      </c>
      <c r="I861" s="5">
        <f>IF(Table2[[#This Row],[moving_time]]&lt;&gt;"",FLOOR((Table2[[#This Row],[moving_time]]-(60*60*Table2[[#This Row],[Appoggio_ore]]))/60,1),"")</f>
        <v>50</v>
      </c>
      <c r="J861" s="5">
        <f>IF(Table2[[#This Row],[moving_time]]&lt;&gt;"",FLOOR(Table2[[#This Row],[moving_time]]/(60*60),1),"")</f>
        <v>3</v>
      </c>
      <c r="K8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1" t="str">
        <f>IF(AND(Table2[[#This Row],[Appoggio]]&lt;&gt;"",C871&lt;&gt;""),_xlfn.CONCAT("date",C871,"moving_time",C862,"distance",Table2[[#This Row],[Appoggio]],"elevation",C864,"type",C865),"")</f>
        <v/>
      </c>
      <c r="M861" t="str">
        <f>IF(Table2[[#This Row],[date_to_pivot]]&lt;&gt;"",C865,"")</f>
        <v/>
      </c>
      <c r="N861" t="str">
        <f>IF(Table2[[#This Row],[date_to_pivot]]&lt;&gt;"",Table2[[#This Row],[Appoggio]],"")</f>
        <v/>
      </c>
      <c r="O861" t="str">
        <f>IF(Table2[[#This Row],[date_to_pivot]]&lt;&gt;"",C864,"")</f>
        <v/>
      </c>
      <c r="P861" t="str">
        <f>IF(Table2[[#This Row],[date_to_pivot]]&lt;&gt;"",C862,"")</f>
        <v/>
      </c>
    </row>
    <row r="862" spans="2:16" x14ac:dyDescent="0.2">
      <c r="B862" t="s">
        <v>381</v>
      </c>
      <c r="C862" t="str" cm="1">
        <f t="array" ref="C8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62" t="str">
        <f>IF(ISNUMBER(SEARCH("start_date_local",Table2[[#This Row],[JSON]])),MID(Table2[[#This Row],[JSON]],SEARCH("start_date_local",Table2[[#This Row],[JSON]])+LEN("start_date_local")+4,10), "")</f>
        <v/>
      </c>
      <c r="E8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2" s="5" t="str">
        <f>IF(Table2[[#This Row],[moving_time]]&lt;&gt;"",FLOOR((Table2[[#This Row],[moving_time]]-(60*60*Table2[[#This Row],[Appoggio_ore]]))-(60*Table2[[#This Row],[Appoggio_ minuti]]),1),"")</f>
        <v/>
      </c>
      <c r="I862" s="5" t="str">
        <f>IF(Table2[[#This Row],[moving_time]]&lt;&gt;"",FLOOR((Table2[[#This Row],[moving_time]]-(60*60*Table2[[#This Row],[Appoggio_ore]]))/60,1),"")</f>
        <v/>
      </c>
      <c r="J862" s="5" t="str">
        <f>IF(Table2[[#This Row],[moving_time]]&lt;&gt;"",FLOOR(Table2[[#This Row],[moving_time]]/(60*60),1),"")</f>
        <v/>
      </c>
      <c r="K8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2" t="str">
        <f>IF(AND(Table2[[#This Row],[Appoggio]]&lt;&gt;"",C872&lt;&gt;""),_xlfn.CONCAT("date",C872,"moving_time",C863,"distance",Table2[[#This Row],[Appoggio]],"elevation",C865,"type",C866),"")</f>
        <v/>
      </c>
      <c r="M862" t="str">
        <f>IF(Table2[[#This Row],[date_to_pivot]]&lt;&gt;"",C866,"")</f>
        <v/>
      </c>
      <c r="N862" t="str">
        <f>IF(Table2[[#This Row],[date_to_pivot]]&lt;&gt;"",Table2[[#This Row],[Appoggio]],"")</f>
        <v/>
      </c>
      <c r="O862" t="str">
        <f>IF(Table2[[#This Row],[date_to_pivot]]&lt;&gt;"",C865,"")</f>
        <v/>
      </c>
      <c r="P862" t="str">
        <f>IF(Table2[[#This Row],[date_to_pivot]]&lt;&gt;"",C863,"")</f>
        <v/>
      </c>
    </row>
    <row r="863" spans="2:16" x14ac:dyDescent="0.2">
      <c r="B863" t="s">
        <v>382</v>
      </c>
      <c r="C863" t="str" cm="1">
        <f t="array" ref="C8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1589.0</v>
      </c>
      <c r="D863" t="str">
        <f>IF(ISNUMBER(SEARCH("start_date_local",Table2[[#This Row],[JSON]])),MID(Table2[[#This Row],[JSON]],SEARCH("start_date_local",Table2[[#This Row],[JSON]])+LEN("start_date_local")+4,10), "")</f>
        <v/>
      </c>
      <c r="E8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3" s="5" t="str">
        <f>IF(Table2[[#This Row],[moving_time]]&lt;&gt;"",FLOOR((Table2[[#This Row],[moving_time]]-(60*60*Table2[[#This Row],[Appoggio_ore]]))-(60*Table2[[#This Row],[Appoggio_ minuti]]),1),"")</f>
        <v/>
      </c>
      <c r="I863" s="5" t="str">
        <f>IF(Table2[[#This Row],[moving_time]]&lt;&gt;"",FLOOR((Table2[[#This Row],[moving_time]]-(60*60*Table2[[#This Row],[Appoggio_ore]]))/60,1),"")</f>
        <v/>
      </c>
      <c r="J863" s="5" t="str">
        <f>IF(Table2[[#This Row],[moving_time]]&lt;&gt;"",FLOOR(Table2[[#This Row],[moving_time]]/(60*60),1),"")</f>
        <v/>
      </c>
      <c r="K8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1589.0</v>
      </c>
      <c r="L863" t="str">
        <f>IF(AND(Table2[[#This Row],[Appoggio]]&lt;&gt;"",C873&lt;&gt;""),_xlfn.CONCAT("date",C873,"moving_time",C864,"distance",Table2[[#This Row],[Appoggio]],"elevation",C866,"type",C867),"")</f>
        <v/>
      </c>
      <c r="M863" t="str">
        <f>IF(Table2[[#This Row],[date_to_pivot]]&lt;&gt;"",C867,"")</f>
        <v/>
      </c>
      <c r="N863" t="str">
        <f>IF(Table2[[#This Row],[date_to_pivot]]&lt;&gt;"",Table2[[#This Row],[Appoggio]],"")</f>
        <v/>
      </c>
      <c r="O863" t="str">
        <f>IF(Table2[[#This Row],[date_to_pivot]]&lt;&gt;"",C866,"")</f>
        <v/>
      </c>
      <c r="P863" t="str">
        <f>IF(Table2[[#This Row],[date_to_pivot]]&lt;&gt;"",C864,"")</f>
        <v/>
      </c>
    </row>
    <row r="864" spans="2:16" x14ac:dyDescent="0.2">
      <c r="B864" t="s">
        <v>12</v>
      </c>
      <c r="C864" t="str" cm="1">
        <f t="array" ref="C8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864" t="str">
        <f>IF(ISNUMBER(SEARCH("start_date_local",Table2[[#This Row],[JSON]])),MID(Table2[[#This Row],[JSON]],SEARCH("start_date_local",Table2[[#This Row],[JSON]])+LEN("start_date_local")+4,10), "")</f>
        <v/>
      </c>
      <c r="E8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8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4" s="5" t="str">
        <f>IF(Table2[[#This Row],[moving_time]]&lt;&gt;"",FLOOR((Table2[[#This Row],[moving_time]]-(60*60*Table2[[#This Row],[Appoggio_ore]]))-(60*Table2[[#This Row],[Appoggio_ minuti]]),1),"")</f>
        <v/>
      </c>
      <c r="I864" s="5" t="str">
        <f>IF(Table2[[#This Row],[moving_time]]&lt;&gt;"",FLOOR((Table2[[#This Row],[moving_time]]-(60*60*Table2[[#This Row],[Appoggio_ore]]))/60,1),"")</f>
        <v/>
      </c>
      <c r="J864" s="5" t="str">
        <f>IF(Table2[[#This Row],[moving_time]]&lt;&gt;"",FLOOR(Table2[[#This Row],[moving_time]]/(60*60),1),"")</f>
        <v/>
      </c>
      <c r="K8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4" t="str">
        <f>IF(AND(Table2[[#This Row],[Appoggio]]&lt;&gt;"",C874&lt;&gt;""),_xlfn.CONCAT("date",C874,"moving_time",C865,"distance",Table2[[#This Row],[Appoggio]],"elevation",C867,"type",C868),"")</f>
        <v/>
      </c>
      <c r="M864" t="str">
        <f>IF(Table2[[#This Row],[date_to_pivot]]&lt;&gt;"",C868,"")</f>
        <v/>
      </c>
      <c r="N864" t="str">
        <f>IF(Table2[[#This Row],[date_to_pivot]]&lt;&gt;"",Table2[[#This Row],[Appoggio]],"")</f>
        <v/>
      </c>
      <c r="O864" t="str">
        <f>IF(Table2[[#This Row],[date_to_pivot]]&lt;&gt;"",C867,"")</f>
        <v/>
      </c>
      <c r="P864" t="str">
        <f>IF(Table2[[#This Row],[date_to_pivot]]&lt;&gt;"",C865,"")</f>
        <v/>
      </c>
    </row>
    <row r="865" spans="2:16" x14ac:dyDescent="0.2">
      <c r="B865" t="s">
        <v>13</v>
      </c>
      <c r="C865" t="str" cm="1">
        <f t="array" ref="C8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65" t="str">
        <f>IF(ISNUMBER(SEARCH("start_date_local",Table2[[#This Row],[JSON]])),MID(Table2[[#This Row],[JSON]],SEARCH("start_date_local",Table2[[#This Row],[JSON]])+LEN("start_date_local")+4,10), "")</f>
        <v/>
      </c>
      <c r="E8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5" s="5" t="str">
        <f>IF(Table2[[#This Row],[moving_time]]&lt;&gt;"",FLOOR((Table2[[#This Row],[moving_time]]-(60*60*Table2[[#This Row],[Appoggio_ore]]))-(60*Table2[[#This Row],[Appoggio_ minuti]]),1),"")</f>
        <v/>
      </c>
      <c r="I865" s="5" t="str">
        <f>IF(Table2[[#This Row],[moving_time]]&lt;&gt;"",FLOOR((Table2[[#This Row],[moving_time]]-(60*60*Table2[[#This Row],[Appoggio_ore]]))/60,1),"")</f>
        <v/>
      </c>
      <c r="J865" s="5" t="str">
        <f>IF(Table2[[#This Row],[moving_time]]&lt;&gt;"",FLOOR(Table2[[#This Row],[moving_time]]/(60*60),1),"")</f>
        <v/>
      </c>
      <c r="K8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5" t="str">
        <f>IF(AND(Table2[[#This Row],[Appoggio]]&lt;&gt;"",C875&lt;&gt;""),_xlfn.CONCAT("date",C875,"moving_time",C866,"distance",Table2[[#This Row],[Appoggio]],"elevation",C868,"type",C869),"")</f>
        <v/>
      </c>
      <c r="M865" t="str">
        <f>IF(Table2[[#This Row],[date_to_pivot]]&lt;&gt;"",C869,"")</f>
        <v/>
      </c>
      <c r="N865" t="str">
        <f>IF(Table2[[#This Row],[date_to_pivot]]&lt;&gt;"",Table2[[#This Row],[Appoggio]],"")</f>
        <v/>
      </c>
      <c r="O865" t="str">
        <f>IF(Table2[[#This Row],[date_to_pivot]]&lt;&gt;"",C868,"")</f>
        <v/>
      </c>
      <c r="P865" t="str">
        <f>IF(Table2[[#This Row],[date_to_pivot]]&lt;&gt;"",C866,"")</f>
        <v/>
      </c>
    </row>
    <row r="866" spans="2:16" x14ac:dyDescent="0.2">
      <c r="B866" t="s">
        <v>383</v>
      </c>
      <c r="C866" t="str" cm="1">
        <f t="array" ref="C8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66" t="str">
        <f>IF(ISNUMBER(SEARCH("start_date_local",Table2[[#This Row],[JSON]])),MID(Table2[[#This Row],[JSON]],SEARCH("start_date_local",Table2[[#This Row],[JSON]])+LEN("start_date_local")+4,10), "")</f>
        <v/>
      </c>
      <c r="E8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6" s="5" t="str">
        <f>IF(Table2[[#This Row],[moving_time]]&lt;&gt;"",FLOOR((Table2[[#This Row],[moving_time]]-(60*60*Table2[[#This Row],[Appoggio_ore]]))-(60*Table2[[#This Row],[Appoggio_ minuti]]),1),"")</f>
        <v/>
      </c>
      <c r="I866" s="5" t="str">
        <f>IF(Table2[[#This Row],[moving_time]]&lt;&gt;"",FLOOR((Table2[[#This Row],[moving_time]]-(60*60*Table2[[#This Row],[Appoggio_ore]]))/60,1),"")</f>
        <v/>
      </c>
      <c r="J866" s="5" t="str">
        <f>IF(Table2[[#This Row],[moving_time]]&lt;&gt;"",FLOOR(Table2[[#This Row],[moving_time]]/(60*60),1),"")</f>
        <v/>
      </c>
      <c r="K8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6" t="str">
        <f>IF(AND(Table2[[#This Row],[Appoggio]]&lt;&gt;"",C876&lt;&gt;""),_xlfn.CONCAT("date",C876,"moving_time",C867,"distance",Table2[[#This Row],[Appoggio]],"elevation",C869,"type",C870),"")</f>
        <v/>
      </c>
      <c r="M866" t="str">
        <f>IF(Table2[[#This Row],[date_to_pivot]]&lt;&gt;"",C870,"")</f>
        <v/>
      </c>
      <c r="N866" t="str">
        <f>IF(Table2[[#This Row],[date_to_pivot]]&lt;&gt;"",Table2[[#This Row],[Appoggio]],"")</f>
        <v/>
      </c>
      <c r="O866" t="str">
        <f>IF(Table2[[#This Row],[date_to_pivot]]&lt;&gt;"",C869,"")</f>
        <v/>
      </c>
      <c r="P866" t="str">
        <f>IF(Table2[[#This Row],[date_to_pivot]]&lt;&gt;"",C867,"")</f>
        <v/>
      </c>
    </row>
    <row r="867" spans="2:16" x14ac:dyDescent="0.2">
      <c r="B867" t="s">
        <v>384</v>
      </c>
      <c r="C867" t="str" cm="1">
        <f t="array" ref="C8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67" t="str">
        <f>IF(ISNUMBER(SEARCH("start_date_local",Table2[[#This Row],[JSON]])),MID(Table2[[#This Row],[JSON]],SEARCH("start_date_local",Table2[[#This Row],[JSON]])+LEN("start_date_local")+4,10), "")</f>
        <v/>
      </c>
      <c r="E8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7" s="5" t="str">
        <f>IF(Table2[[#This Row],[moving_time]]&lt;&gt;"",FLOOR((Table2[[#This Row],[moving_time]]-(60*60*Table2[[#This Row],[Appoggio_ore]]))-(60*Table2[[#This Row],[Appoggio_ minuti]]),1),"")</f>
        <v/>
      </c>
      <c r="I867" s="5" t="str">
        <f>IF(Table2[[#This Row],[moving_time]]&lt;&gt;"",FLOOR((Table2[[#This Row],[moving_time]]-(60*60*Table2[[#This Row],[Appoggio_ore]]))/60,1),"")</f>
        <v/>
      </c>
      <c r="J867" s="5" t="str">
        <f>IF(Table2[[#This Row],[moving_time]]&lt;&gt;"",FLOOR(Table2[[#This Row],[moving_time]]/(60*60),1),"")</f>
        <v/>
      </c>
      <c r="K8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7" t="str">
        <f>IF(AND(Table2[[#This Row],[Appoggio]]&lt;&gt;"",C877&lt;&gt;""),_xlfn.CONCAT("date",C877,"moving_time",C868,"distance",Table2[[#This Row],[Appoggio]],"elevation",C870,"type",C871),"")</f>
        <v/>
      </c>
      <c r="M867" t="str">
        <f>IF(Table2[[#This Row],[date_to_pivot]]&lt;&gt;"",C871,"")</f>
        <v/>
      </c>
      <c r="N867" t="str">
        <f>IF(Table2[[#This Row],[date_to_pivot]]&lt;&gt;"",Table2[[#This Row],[Appoggio]],"")</f>
        <v/>
      </c>
      <c r="O867" t="str">
        <f>IF(Table2[[#This Row],[date_to_pivot]]&lt;&gt;"",C870,"")</f>
        <v/>
      </c>
      <c r="P867" t="str">
        <f>IF(Table2[[#This Row],[date_to_pivot]]&lt;&gt;"",C868,"")</f>
        <v/>
      </c>
    </row>
    <row r="868" spans="2:16" x14ac:dyDescent="0.2">
      <c r="B868" t="s">
        <v>385</v>
      </c>
      <c r="C868" t="str" cm="1">
        <f t="array" ref="C8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68" t="str">
        <f>IF(ISNUMBER(SEARCH("start_date_local",Table2[[#This Row],[JSON]])),MID(Table2[[#This Row],[JSON]],SEARCH("start_date_local",Table2[[#This Row],[JSON]])+LEN("start_date_local")+4,10), "")</f>
        <v/>
      </c>
      <c r="E8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8" s="5" t="str">
        <f>IF(Table2[[#This Row],[moving_time]]&lt;&gt;"",FLOOR((Table2[[#This Row],[moving_time]]-(60*60*Table2[[#This Row],[Appoggio_ore]]))-(60*Table2[[#This Row],[Appoggio_ minuti]]),1),"")</f>
        <v/>
      </c>
      <c r="I868" s="5" t="str">
        <f>IF(Table2[[#This Row],[moving_time]]&lt;&gt;"",FLOOR((Table2[[#This Row],[moving_time]]-(60*60*Table2[[#This Row],[Appoggio_ore]]))/60,1),"")</f>
        <v/>
      </c>
      <c r="J868" s="5" t="str">
        <f>IF(Table2[[#This Row],[moving_time]]&lt;&gt;"",FLOOR(Table2[[#This Row],[moving_time]]/(60*60),1),"")</f>
        <v/>
      </c>
      <c r="K8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8" t="str">
        <f>IF(AND(Table2[[#This Row],[Appoggio]]&lt;&gt;"",C878&lt;&gt;""),_xlfn.CONCAT("date",C878,"moving_time",C869,"distance",Table2[[#This Row],[Appoggio]],"elevation",C871,"type",C872),"")</f>
        <v/>
      </c>
      <c r="M868" t="str">
        <f>IF(Table2[[#This Row],[date_to_pivot]]&lt;&gt;"",C872,"")</f>
        <v/>
      </c>
      <c r="N868" t="str">
        <f>IF(Table2[[#This Row],[date_to_pivot]]&lt;&gt;"",Table2[[#This Row],[Appoggio]],"")</f>
        <v/>
      </c>
      <c r="O868" t="str">
        <f>IF(Table2[[#This Row],[date_to_pivot]]&lt;&gt;"",C871,"")</f>
        <v/>
      </c>
      <c r="P868" t="str">
        <f>IF(Table2[[#This Row],[date_to_pivot]]&lt;&gt;"",C869,"")</f>
        <v/>
      </c>
    </row>
    <row r="869" spans="2:16" x14ac:dyDescent="0.2">
      <c r="B869" t="s">
        <v>386</v>
      </c>
      <c r="C869" t="str" cm="1">
        <f t="array" ref="C8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69" t="str">
        <f>IF(ISNUMBER(SEARCH("start_date_local",Table2[[#This Row],[JSON]])),MID(Table2[[#This Row],[JSON]],SEARCH("start_date_local",Table2[[#This Row],[JSON]])+LEN("start_date_local")+4,10), "")</f>
        <v/>
      </c>
      <c r="E8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69" s="5" t="str">
        <f>IF(Table2[[#This Row],[moving_time]]&lt;&gt;"",FLOOR((Table2[[#This Row],[moving_time]]-(60*60*Table2[[#This Row],[Appoggio_ore]]))-(60*Table2[[#This Row],[Appoggio_ minuti]]),1),"")</f>
        <v/>
      </c>
      <c r="I869" s="5" t="str">
        <f>IF(Table2[[#This Row],[moving_time]]&lt;&gt;"",FLOOR((Table2[[#This Row],[moving_time]]-(60*60*Table2[[#This Row],[Appoggio_ore]]))/60,1),"")</f>
        <v/>
      </c>
      <c r="J869" s="5" t="str">
        <f>IF(Table2[[#This Row],[moving_time]]&lt;&gt;"",FLOOR(Table2[[#This Row],[moving_time]]/(60*60),1),"")</f>
        <v/>
      </c>
      <c r="K8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69" t="str">
        <f>IF(AND(Table2[[#This Row],[Appoggio]]&lt;&gt;"",C879&lt;&gt;""),_xlfn.CONCAT("date",C879,"moving_time",C870,"distance",Table2[[#This Row],[Appoggio]],"elevation",C872,"type",C873),"")</f>
        <v/>
      </c>
      <c r="M869" t="str">
        <f>IF(Table2[[#This Row],[date_to_pivot]]&lt;&gt;"",C873,"")</f>
        <v/>
      </c>
      <c r="N869" t="str">
        <f>IF(Table2[[#This Row],[date_to_pivot]]&lt;&gt;"",Table2[[#This Row],[Appoggio]],"")</f>
        <v/>
      </c>
      <c r="O869" t="str">
        <f>IF(Table2[[#This Row],[date_to_pivot]]&lt;&gt;"",C872,"")</f>
        <v/>
      </c>
      <c r="P869" t="str">
        <f>IF(Table2[[#This Row],[date_to_pivot]]&lt;&gt;"",C870,"")</f>
        <v/>
      </c>
    </row>
    <row r="870" spans="2:16" x14ac:dyDescent="0.2">
      <c r="B870" t="s">
        <v>387</v>
      </c>
      <c r="C870" t="str" cm="1">
        <f t="array" ref="C8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2020-06-06</v>
      </c>
      <c r="D870" t="str">
        <f>IF(ISNUMBER(SEARCH("start_date_local",Table2[[#This Row],[JSON]])),MID(Table2[[#This Row],[JSON]],SEARCH("start_date_local",Table2[[#This Row],[JSON]])+LEN("start_date_local")+4,10), "")</f>
        <v>2020-06-06</v>
      </c>
      <c r="E8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0" s="5" t="str">
        <f>IF(Table2[[#This Row],[moving_time]]&lt;&gt;"",FLOOR((Table2[[#This Row],[moving_time]]-(60*60*Table2[[#This Row],[Appoggio_ore]]))-(60*Table2[[#This Row],[Appoggio_ minuti]]),1),"")</f>
        <v/>
      </c>
      <c r="I870" s="5" t="str">
        <f>IF(Table2[[#This Row],[moving_time]]&lt;&gt;"",FLOOR((Table2[[#This Row],[moving_time]]-(60*60*Table2[[#This Row],[Appoggio_ore]]))/60,1),"")</f>
        <v/>
      </c>
      <c r="J870" s="5" t="str">
        <f>IF(Table2[[#This Row],[moving_time]]&lt;&gt;"",FLOOR(Table2[[#This Row],[moving_time]]/(60*60),1),"")</f>
        <v/>
      </c>
      <c r="K8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0" t="str">
        <f>IF(AND(Table2[[#This Row],[Appoggio]]&lt;&gt;"",C880&lt;&gt;""),_xlfn.CONCAT("date",C880,"moving_time",C871,"distance",Table2[[#This Row],[Appoggio]],"elevation",C873,"type",C874),"")</f>
        <v/>
      </c>
      <c r="M870" t="str">
        <f>IF(Table2[[#This Row],[date_to_pivot]]&lt;&gt;"",C874,"")</f>
        <v/>
      </c>
      <c r="N870" t="str">
        <f>IF(Table2[[#This Row],[date_to_pivot]]&lt;&gt;"",Table2[[#This Row],[Appoggio]],"")</f>
        <v/>
      </c>
      <c r="O870" t="str">
        <f>IF(Table2[[#This Row],[date_to_pivot]]&lt;&gt;"",C873,"")</f>
        <v/>
      </c>
      <c r="P870" t="str">
        <f>IF(Table2[[#This Row],[date_to_pivot]]&lt;&gt;"",C871,"")</f>
        <v/>
      </c>
    </row>
    <row r="871" spans="2:16" x14ac:dyDescent="0.2">
      <c r="B871" t="s">
        <v>19</v>
      </c>
      <c r="C871" t="str" cm="1">
        <f t="array" ref="C8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71" t="str">
        <f>IF(ISNUMBER(SEARCH("start_date_local",Table2[[#This Row],[JSON]])),MID(Table2[[#This Row],[JSON]],SEARCH("start_date_local",Table2[[#This Row],[JSON]])+LEN("start_date_local")+4,10), "")</f>
        <v/>
      </c>
      <c r="E8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1" s="5" t="str">
        <f>IF(Table2[[#This Row],[moving_time]]&lt;&gt;"",FLOOR((Table2[[#This Row],[moving_time]]-(60*60*Table2[[#This Row],[Appoggio_ore]]))-(60*Table2[[#This Row],[Appoggio_ minuti]]),1),"")</f>
        <v/>
      </c>
      <c r="I871" s="5" t="str">
        <f>IF(Table2[[#This Row],[moving_time]]&lt;&gt;"",FLOOR((Table2[[#This Row],[moving_time]]-(60*60*Table2[[#This Row],[Appoggio_ore]]))/60,1),"")</f>
        <v/>
      </c>
      <c r="J871" s="5" t="str">
        <f>IF(Table2[[#This Row],[moving_time]]&lt;&gt;"",FLOOR(Table2[[#This Row],[moving_time]]/(60*60),1),"")</f>
        <v/>
      </c>
      <c r="K8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1" t="str">
        <f>IF(AND(Table2[[#This Row],[Appoggio]]&lt;&gt;"",C881&lt;&gt;""),_xlfn.CONCAT("date",C881,"moving_time",C872,"distance",Table2[[#This Row],[Appoggio]],"elevation",C874,"type",C875),"")</f>
        <v/>
      </c>
      <c r="M871" t="str">
        <f>IF(Table2[[#This Row],[date_to_pivot]]&lt;&gt;"",C875,"")</f>
        <v/>
      </c>
      <c r="N871" t="str">
        <f>IF(Table2[[#This Row],[date_to_pivot]]&lt;&gt;"",Table2[[#This Row],[Appoggio]],"")</f>
        <v/>
      </c>
      <c r="O871" t="str">
        <f>IF(Table2[[#This Row],[date_to_pivot]]&lt;&gt;"",C874,"")</f>
        <v/>
      </c>
      <c r="P871" t="str">
        <f>IF(Table2[[#This Row],[date_to_pivot]]&lt;&gt;"",C872,"")</f>
        <v/>
      </c>
    </row>
    <row r="872" spans="2:16" x14ac:dyDescent="0.2">
      <c r="B872" t="s">
        <v>20</v>
      </c>
      <c r="C872" t="str" cm="1">
        <f t="array" ref="C8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72" t="str">
        <f>IF(ISNUMBER(SEARCH("start_date_local",Table2[[#This Row],[JSON]])),MID(Table2[[#This Row],[JSON]],SEARCH("start_date_local",Table2[[#This Row],[JSON]])+LEN("start_date_local")+4,10), "")</f>
        <v/>
      </c>
      <c r="E8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2" s="5" t="str">
        <f>IF(Table2[[#This Row],[moving_time]]&lt;&gt;"",FLOOR((Table2[[#This Row],[moving_time]]-(60*60*Table2[[#This Row],[Appoggio_ore]]))-(60*Table2[[#This Row],[Appoggio_ minuti]]),1),"")</f>
        <v/>
      </c>
      <c r="I872" s="5" t="str">
        <f>IF(Table2[[#This Row],[moving_time]]&lt;&gt;"",FLOOR((Table2[[#This Row],[moving_time]]-(60*60*Table2[[#This Row],[Appoggio_ore]]))/60,1),"")</f>
        <v/>
      </c>
      <c r="J872" s="5" t="str">
        <f>IF(Table2[[#This Row],[moving_time]]&lt;&gt;"",FLOOR(Table2[[#This Row],[moving_time]]/(60*60),1),"")</f>
        <v/>
      </c>
      <c r="K8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2" t="str">
        <f>IF(AND(Table2[[#This Row],[Appoggio]]&lt;&gt;"",C882&lt;&gt;""),_xlfn.CONCAT("date",C882,"moving_time",C873,"distance",Table2[[#This Row],[Appoggio]],"elevation",C875,"type",C876),"")</f>
        <v/>
      </c>
      <c r="M872" t="str">
        <f>IF(Table2[[#This Row],[date_to_pivot]]&lt;&gt;"",C876,"")</f>
        <v/>
      </c>
      <c r="N872" t="str">
        <f>IF(Table2[[#This Row],[date_to_pivot]]&lt;&gt;"",Table2[[#This Row],[Appoggio]],"")</f>
        <v/>
      </c>
      <c r="O872" t="str">
        <f>IF(Table2[[#This Row],[date_to_pivot]]&lt;&gt;"",C875,"")</f>
        <v/>
      </c>
      <c r="P872" t="str">
        <f>IF(Table2[[#This Row],[date_to_pivot]]&lt;&gt;"",C873,"")</f>
        <v/>
      </c>
    </row>
    <row r="873" spans="2:16" x14ac:dyDescent="0.2">
      <c r="B873" t="s">
        <v>21</v>
      </c>
      <c r="C873" t="str" cm="1">
        <f t="array" ref="C8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73" t="str">
        <f>IF(ISNUMBER(SEARCH("start_date_local",Table2[[#This Row],[JSON]])),MID(Table2[[#This Row],[JSON]],SEARCH("start_date_local",Table2[[#This Row],[JSON]])+LEN("start_date_local")+4,10), "")</f>
        <v/>
      </c>
      <c r="E8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3" s="5" t="str">
        <f>IF(Table2[[#This Row],[moving_time]]&lt;&gt;"",FLOOR((Table2[[#This Row],[moving_time]]-(60*60*Table2[[#This Row],[Appoggio_ore]]))-(60*Table2[[#This Row],[Appoggio_ minuti]]),1),"")</f>
        <v/>
      </c>
      <c r="I873" s="5" t="str">
        <f>IF(Table2[[#This Row],[moving_time]]&lt;&gt;"",FLOOR((Table2[[#This Row],[moving_time]]-(60*60*Table2[[#This Row],[Appoggio_ore]]))/60,1),"")</f>
        <v/>
      </c>
      <c r="J873" s="5" t="str">
        <f>IF(Table2[[#This Row],[moving_time]]&lt;&gt;"",FLOOR(Table2[[#This Row],[moving_time]]/(60*60),1),"")</f>
        <v/>
      </c>
      <c r="K8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3" t="str">
        <f>IF(AND(Table2[[#This Row],[Appoggio]]&lt;&gt;"",C883&lt;&gt;""),_xlfn.CONCAT("date",C883,"moving_time",C874,"distance",Table2[[#This Row],[Appoggio]],"elevation",C876,"type",C877),"")</f>
        <v/>
      </c>
      <c r="M873" t="str">
        <f>IF(Table2[[#This Row],[date_to_pivot]]&lt;&gt;"",C877,"")</f>
        <v/>
      </c>
      <c r="N873" t="str">
        <f>IF(Table2[[#This Row],[date_to_pivot]]&lt;&gt;"",Table2[[#This Row],[Appoggio]],"")</f>
        <v/>
      </c>
      <c r="O873" t="str">
        <f>IF(Table2[[#This Row],[date_to_pivot]]&lt;&gt;"",C876,"")</f>
        <v/>
      </c>
      <c r="P873" t="str">
        <f>IF(Table2[[#This Row],[date_to_pivot]]&lt;&gt;"",C874,"")</f>
        <v/>
      </c>
    </row>
    <row r="874" spans="2:16" x14ac:dyDescent="0.2">
      <c r="B874" s="1">
        <v>44976559</v>
      </c>
      <c r="C874" s="1" t="str" cm="1">
        <f t="array" ref="C8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74" t="str">
        <f>IF(ISNUMBER(SEARCH("start_date_local",Table2[[#This Row],[JSON]])),MID(Table2[[#This Row],[JSON]],SEARCH("start_date_local",Table2[[#This Row],[JSON]])+LEN("start_date_local")+4,10), "")</f>
        <v/>
      </c>
      <c r="E8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4" s="5" t="str">
        <f>IF(Table2[[#This Row],[moving_time]]&lt;&gt;"",FLOOR((Table2[[#This Row],[moving_time]]-(60*60*Table2[[#This Row],[Appoggio_ore]]))-(60*Table2[[#This Row],[Appoggio_ minuti]]),1),"")</f>
        <v/>
      </c>
      <c r="I874" s="5" t="str">
        <f>IF(Table2[[#This Row],[moving_time]]&lt;&gt;"",FLOOR((Table2[[#This Row],[moving_time]]-(60*60*Table2[[#This Row],[Appoggio_ore]]))/60,1),"")</f>
        <v/>
      </c>
      <c r="J874" s="5" t="str">
        <f>IF(Table2[[#This Row],[moving_time]]&lt;&gt;"",FLOOR(Table2[[#This Row],[moving_time]]/(60*60),1),"")</f>
        <v/>
      </c>
      <c r="K8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4" t="str">
        <f>IF(AND(Table2[[#This Row],[Appoggio]]&lt;&gt;"",C884&lt;&gt;""),_xlfn.CONCAT("date",C884,"moving_time",C875,"distance",Table2[[#This Row],[Appoggio]],"elevation",C877,"type",C878),"")</f>
        <v/>
      </c>
      <c r="M874" t="str">
        <f>IF(Table2[[#This Row],[date_to_pivot]]&lt;&gt;"",C878,"")</f>
        <v/>
      </c>
      <c r="N874" t="str">
        <f>IF(Table2[[#This Row],[date_to_pivot]]&lt;&gt;"",Table2[[#This Row],[Appoggio]],"")</f>
        <v/>
      </c>
      <c r="O874" t="str">
        <f>IF(Table2[[#This Row],[date_to_pivot]]&lt;&gt;"",C877,"")</f>
        <v/>
      </c>
      <c r="P874" t="str">
        <f>IF(Table2[[#This Row],[date_to_pivot]]&lt;&gt;"",C875,"")</f>
        <v/>
      </c>
    </row>
    <row r="875" spans="2:16" x14ac:dyDescent="0.2">
      <c r="B875" s="2">
        <v>7382394</v>
      </c>
      <c r="C875" s="2" t="str" cm="1">
        <f t="array" ref="C8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75" t="str">
        <f>IF(ISNUMBER(SEARCH("start_date_local",Table2[[#This Row],[JSON]])),MID(Table2[[#This Row],[JSON]],SEARCH("start_date_local",Table2[[#This Row],[JSON]])+LEN("start_date_local")+4,10), "")</f>
        <v/>
      </c>
      <c r="E8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5" s="5" t="str">
        <f>IF(Table2[[#This Row],[moving_time]]&lt;&gt;"",FLOOR((Table2[[#This Row],[moving_time]]-(60*60*Table2[[#This Row],[Appoggio_ore]]))-(60*Table2[[#This Row],[Appoggio_ minuti]]),1),"")</f>
        <v/>
      </c>
      <c r="I875" s="5" t="str">
        <f>IF(Table2[[#This Row],[moving_time]]&lt;&gt;"",FLOOR((Table2[[#This Row],[moving_time]]-(60*60*Table2[[#This Row],[Appoggio_ore]]))/60,1),"")</f>
        <v/>
      </c>
      <c r="J875" s="5" t="str">
        <f>IF(Table2[[#This Row],[moving_time]]&lt;&gt;"",FLOOR(Table2[[#This Row],[moving_time]]/(60*60),1),"")</f>
        <v/>
      </c>
      <c r="K8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5" t="str">
        <f>IF(AND(Table2[[#This Row],[Appoggio]]&lt;&gt;"",C885&lt;&gt;""),_xlfn.CONCAT("date",C885,"moving_time",C876,"distance",Table2[[#This Row],[Appoggio]],"elevation",C878,"type",C879),"")</f>
        <v/>
      </c>
      <c r="M875" t="str">
        <f>IF(Table2[[#This Row],[date_to_pivot]]&lt;&gt;"",C879,"")</f>
        <v/>
      </c>
      <c r="N875" t="str">
        <f>IF(Table2[[#This Row],[date_to_pivot]]&lt;&gt;"",Table2[[#This Row],[Appoggio]],"")</f>
        <v/>
      </c>
      <c r="O875" t="str">
        <f>IF(Table2[[#This Row],[date_to_pivot]]&lt;&gt;"",C878,"")</f>
        <v/>
      </c>
      <c r="P875" t="str">
        <f>IF(Table2[[#This Row],[date_to_pivot]]&lt;&gt;"",C876,"")</f>
        <v/>
      </c>
    </row>
    <row r="876" spans="2:16" x14ac:dyDescent="0.2">
      <c r="B876" t="s">
        <v>22</v>
      </c>
      <c r="C876" t="str" cm="1">
        <f t="array" ref="C8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76" t="str">
        <f>IF(ISNUMBER(SEARCH("start_date_local",Table2[[#This Row],[JSON]])),MID(Table2[[#This Row],[JSON]],SEARCH("start_date_local",Table2[[#This Row],[JSON]])+LEN("start_date_local")+4,10), "")</f>
        <v/>
      </c>
      <c r="E8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6" s="5" t="str">
        <f>IF(Table2[[#This Row],[moving_time]]&lt;&gt;"",FLOOR((Table2[[#This Row],[moving_time]]-(60*60*Table2[[#This Row],[Appoggio_ore]]))-(60*Table2[[#This Row],[Appoggio_ minuti]]),1),"")</f>
        <v/>
      </c>
      <c r="I876" s="5" t="str">
        <f>IF(Table2[[#This Row],[moving_time]]&lt;&gt;"",FLOOR((Table2[[#This Row],[moving_time]]-(60*60*Table2[[#This Row],[Appoggio_ore]]))/60,1),"")</f>
        <v/>
      </c>
      <c r="J876" s="5" t="str">
        <f>IF(Table2[[#This Row],[moving_time]]&lt;&gt;"",FLOOR(Table2[[#This Row],[moving_time]]/(60*60),1),"")</f>
        <v/>
      </c>
      <c r="K8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6" t="str">
        <f>IF(AND(Table2[[#This Row],[Appoggio]]&lt;&gt;"",C886&lt;&gt;""),_xlfn.CONCAT("date",C886,"moving_time",C877,"distance",Table2[[#This Row],[Appoggio]],"elevation",C879,"type",C880),"")</f>
        <v/>
      </c>
      <c r="M876" t="str">
        <f>IF(Table2[[#This Row],[date_to_pivot]]&lt;&gt;"",C880,"")</f>
        <v/>
      </c>
      <c r="N876" t="str">
        <f>IF(Table2[[#This Row],[date_to_pivot]]&lt;&gt;"",Table2[[#This Row],[Appoggio]],"")</f>
        <v/>
      </c>
      <c r="O876" t="str">
        <f>IF(Table2[[#This Row],[date_to_pivot]]&lt;&gt;"",C879,"")</f>
        <v/>
      </c>
      <c r="P876" t="str">
        <f>IF(Table2[[#This Row],[date_to_pivot]]&lt;&gt;"",C877,"")</f>
        <v/>
      </c>
    </row>
    <row r="877" spans="2:16" x14ac:dyDescent="0.2">
      <c r="B877" t="s">
        <v>23</v>
      </c>
      <c r="C877" t="str" cm="1">
        <f t="array" ref="C8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77" t="str">
        <f>IF(ISNUMBER(SEARCH("start_date_local",Table2[[#This Row],[JSON]])),MID(Table2[[#This Row],[JSON]],SEARCH("start_date_local",Table2[[#This Row],[JSON]])+LEN("start_date_local")+4,10), "")</f>
        <v/>
      </c>
      <c r="E8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7" s="5" t="str">
        <f>IF(Table2[[#This Row],[moving_time]]&lt;&gt;"",FLOOR((Table2[[#This Row],[moving_time]]-(60*60*Table2[[#This Row],[Appoggio_ore]]))-(60*Table2[[#This Row],[Appoggio_ minuti]]),1),"")</f>
        <v/>
      </c>
      <c r="I877" s="5" t="str">
        <f>IF(Table2[[#This Row],[moving_time]]&lt;&gt;"",FLOOR((Table2[[#This Row],[moving_time]]-(60*60*Table2[[#This Row],[Appoggio_ore]]))/60,1),"")</f>
        <v/>
      </c>
      <c r="J877" s="5" t="str">
        <f>IF(Table2[[#This Row],[moving_time]]&lt;&gt;"",FLOOR(Table2[[#This Row],[moving_time]]/(60*60),1),"")</f>
        <v/>
      </c>
      <c r="K8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7" t="str">
        <f>IF(AND(Table2[[#This Row],[Appoggio]]&lt;&gt;"",C887&lt;&gt;""),_xlfn.CONCAT("date",C887,"moving_time",C878,"distance",Table2[[#This Row],[Appoggio]],"elevation",C880,"type",C881),"")</f>
        <v/>
      </c>
      <c r="M877" t="str">
        <f>IF(Table2[[#This Row],[date_to_pivot]]&lt;&gt;"",C881,"")</f>
        <v/>
      </c>
      <c r="N877" t="str">
        <f>IF(Table2[[#This Row],[date_to_pivot]]&lt;&gt;"",Table2[[#This Row],[Appoggio]],"")</f>
        <v/>
      </c>
      <c r="O877" t="str">
        <f>IF(Table2[[#This Row],[date_to_pivot]]&lt;&gt;"",C880,"")</f>
        <v/>
      </c>
      <c r="P877" t="str">
        <f>IF(Table2[[#This Row],[date_to_pivot]]&lt;&gt;"",C878,"")</f>
        <v/>
      </c>
    </row>
    <row r="878" spans="2:16" x14ac:dyDescent="0.2">
      <c r="B878" s="1">
        <v>44976504</v>
      </c>
      <c r="C878" s="1" t="str" cm="1">
        <f t="array" ref="C8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78" t="str">
        <f>IF(ISNUMBER(SEARCH("start_date_local",Table2[[#This Row],[JSON]])),MID(Table2[[#This Row],[JSON]],SEARCH("start_date_local",Table2[[#This Row],[JSON]])+LEN("start_date_local")+4,10), "")</f>
        <v/>
      </c>
      <c r="E8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8" s="5" t="str">
        <f>IF(Table2[[#This Row],[moving_time]]&lt;&gt;"",FLOOR((Table2[[#This Row],[moving_time]]-(60*60*Table2[[#This Row],[Appoggio_ore]]))-(60*Table2[[#This Row],[Appoggio_ minuti]]),1),"")</f>
        <v/>
      </c>
      <c r="I878" s="5" t="str">
        <f>IF(Table2[[#This Row],[moving_time]]&lt;&gt;"",FLOOR((Table2[[#This Row],[moving_time]]-(60*60*Table2[[#This Row],[Appoggio_ore]]))/60,1),"")</f>
        <v/>
      </c>
      <c r="J878" s="5" t="str">
        <f>IF(Table2[[#This Row],[moving_time]]&lt;&gt;"",FLOOR(Table2[[#This Row],[moving_time]]/(60*60),1),"")</f>
        <v/>
      </c>
      <c r="K8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8" t="str">
        <f>IF(AND(Table2[[#This Row],[Appoggio]]&lt;&gt;"",C888&lt;&gt;""),_xlfn.CONCAT("date",C888,"moving_time",C879,"distance",Table2[[#This Row],[Appoggio]],"elevation",C881,"type",C882),"")</f>
        <v/>
      </c>
      <c r="M878" t="str">
        <f>IF(Table2[[#This Row],[date_to_pivot]]&lt;&gt;"",C882,"")</f>
        <v/>
      </c>
      <c r="N878" t="str">
        <f>IF(Table2[[#This Row],[date_to_pivot]]&lt;&gt;"",Table2[[#This Row],[Appoggio]],"")</f>
        <v/>
      </c>
      <c r="O878" t="str">
        <f>IF(Table2[[#This Row],[date_to_pivot]]&lt;&gt;"",C881,"")</f>
        <v/>
      </c>
      <c r="P878" t="str">
        <f>IF(Table2[[#This Row],[date_to_pivot]]&lt;&gt;"",C879,"")</f>
        <v/>
      </c>
    </row>
    <row r="879" spans="2:16" x14ac:dyDescent="0.2">
      <c r="B879" s="2">
        <v>7381989</v>
      </c>
      <c r="C879" s="2" t="str" cm="1">
        <f t="array" ref="C8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79" t="str">
        <f>IF(ISNUMBER(SEARCH("start_date_local",Table2[[#This Row],[JSON]])),MID(Table2[[#This Row],[JSON]],SEARCH("start_date_local",Table2[[#This Row],[JSON]])+LEN("start_date_local")+4,10), "")</f>
        <v/>
      </c>
      <c r="E8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79" s="5" t="str">
        <f>IF(Table2[[#This Row],[moving_time]]&lt;&gt;"",FLOOR((Table2[[#This Row],[moving_time]]-(60*60*Table2[[#This Row],[Appoggio_ore]]))-(60*Table2[[#This Row],[Appoggio_ minuti]]),1),"")</f>
        <v/>
      </c>
      <c r="I879" s="5" t="str">
        <f>IF(Table2[[#This Row],[moving_time]]&lt;&gt;"",FLOOR((Table2[[#This Row],[moving_time]]-(60*60*Table2[[#This Row],[Appoggio_ore]]))/60,1),"")</f>
        <v/>
      </c>
      <c r="J879" s="5" t="str">
        <f>IF(Table2[[#This Row],[moving_time]]&lt;&gt;"",FLOOR(Table2[[#This Row],[moving_time]]/(60*60),1),"")</f>
        <v/>
      </c>
      <c r="K8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79" t="str">
        <f>IF(AND(Table2[[#This Row],[Appoggio]]&lt;&gt;"",C889&lt;&gt;""),_xlfn.CONCAT("date",C889,"moving_time",C880,"distance",Table2[[#This Row],[Appoggio]],"elevation",C882,"type",C883),"")</f>
        <v/>
      </c>
      <c r="M879" t="str">
        <f>IF(Table2[[#This Row],[date_to_pivot]]&lt;&gt;"",C883,"")</f>
        <v/>
      </c>
      <c r="N879" t="str">
        <f>IF(Table2[[#This Row],[date_to_pivot]]&lt;&gt;"",Table2[[#This Row],[Appoggio]],"")</f>
        <v/>
      </c>
      <c r="O879" t="str">
        <f>IF(Table2[[#This Row],[date_to_pivot]]&lt;&gt;"",C882,"")</f>
        <v/>
      </c>
      <c r="P879" t="str">
        <f>IF(Table2[[#This Row],[date_to_pivot]]&lt;&gt;"",C880,"")</f>
        <v/>
      </c>
    </row>
    <row r="880" spans="2:16" x14ac:dyDescent="0.2">
      <c r="B880" t="s">
        <v>22</v>
      </c>
      <c r="C880" t="str" cm="1">
        <f t="array" ref="C8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80" t="str">
        <f>IF(ISNUMBER(SEARCH("start_date_local",Table2[[#This Row],[JSON]])),MID(Table2[[#This Row],[JSON]],SEARCH("start_date_local",Table2[[#This Row],[JSON]])+LEN("start_date_local")+4,10), "")</f>
        <v/>
      </c>
      <c r="E8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0" s="5" t="str">
        <f>IF(Table2[[#This Row],[moving_time]]&lt;&gt;"",FLOOR((Table2[[#This Row],[moving_time]]-(60*60*Table2[[#This Row],[Appoggio_ore]]))-(60*Table2[[#This Row],[Appoggio_ minuti]]),1),"")</f>
        <v/>
      </c>
      <c r="I880" s="5" t="str">
        <f>IF(Table2[[#This Row],[moving_time]]&lt;&gt;"",FLOOR((Table2[[#This Row],[moving_time]]-(60*60*Table2[[#This Row],[Appoggio_ore]]))/60,1),"")</f>
        <v/>
      </c>
      <c r="J880" s="5" t="str">
        <f>IF(Table2[[#This Row],[moving_time]]&lt;&gt;"",FLOOR(Table2[[#This Row],[moving_time]]/(60*60),1),"")</f>
        <v/>
      </c>
      <c r="K8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0" t="str">
        <f>IF(AND(Table2[[#This Row],[Appoggio]]&lt;&gt;"",C890&lt;&gt;""),_xlfn.CONCAT("date",C890,"moving_time",C881,"distance",Table2[[#This Row],[Appoggio]],"elevation",C883,"type",C884),"")</f>
        <v/>
      </c>
      <c r="M880" t="str">
        <f>IF(Table2[[#This Row],[date_to_pivot]]&lt;&gt;"",C884,"")</f>
        <v/>
      </c>
      <c r="N880" t="str">
        <f>IF(Table2[[#This Row],[date_to_pivot]]&lt;&gt;"",Table2[[#This Row],[Appoggio]],"")</f>
        <v/>
      </c>
      <c r="O880" t="str">
        <f>IF(Table2[[#This Row],[date_to_pivot]]&lt;&gt;"",C883,"")</f>
        <v/>
      </c>
      <c r="P880" t="str">
        <f>IF(Table2[[#This Row],[date_to_pivot]]&lt;&gt;"",C881,"")</f>
        <v/>
      </c>
    </row>
    <row r="881" spans="2:16" x14ac:dyDescent="0.2">
      <c r="B881" t="s">
        <v>24</v>
      </c>
      <c r="C881" t="str" cm="1">
        <f t="array" ref="C8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81" t="str">
        <f>IF(ISNUMBER(SEARCH("start_date_local",Table2[[#This Row],[JSON]])),MID(Table2[[#This Row],[JSON]],SEARCH("start_date_local",Table2[[#This Row],[JSON]])+LEN("start_date_local")+4,10), "")</f>
        <v/>
      </c>
      <c r="E8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1" s="5" t="str">
        <f>IF(Table2[[#This Row],[moving_time]]&lt;&gt;"",FLOOR((Table2[[#This Row],[moving_time]]-(60*60*Table2[[#This Row],[Appoggio_ore]]))-(60*Table2[[#This Row],[Appoggio_ minuti]]),1),"")</f>
        <v/>
      </c>
      <c r="I881" s="5" t="str">
        <f>IF(Table2[[#This Row],[moving_time]]&lt;&gt;"",FLOOR((Table2[[#This Row],[moving_time]]-(60*60*Table2[[#This Row],[Appoggio_ore]]))/60,1),"")</f>
        <v/>
      </c>
      <c r="J881" s="5" t="str">
        <f>IF(Table2[[#This Row],[moving_time]]&lt;&gt;"",FLOOR(Table2[[#This Row],[moving_time]]/(60*60),1),"")</f>
        <v/>
      </c>
      <c r="K8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1" t="str">
        <f>IF(AND(Table2[[#This Row],[Appoggio]]&lt;&gt;"",C891&lt;&gt;""),_xlfn.CONCAT("date",C891,"moving_time",C882,"distance",Table2[[#This Row],[Appoggio]],"elevation",C884,"type",C885),"")</f>
        <v/>
      </c>
      <c r="M881" t="str">
        <f>IF(Table2[[#This Row],[date_to_pivot]]&lt;&gt;"",C885,"")</f>
        <v/>
      </c>
      <c r="N881" t="str">
        <f>IF(Table2[[#This Row],[date_to_pivot]]&lt;&gt;"",Table2[[#This Row],[Appoggio]],"")</f>
        <v/>
      </c>
      <c r="O881" t="str">
        <f>IF(Table2[[#This Row],[date_to_pivot]]&lt;&gt;"",C884,"")</f>
        <v/>
      </c>
      <c r="P881" t="str">
        <f>IF(Table2[[#This Row],[date_to_pivot]]&lt;&gt;"",C882,"")</f>
        <v/>
      </c>
    </row>
    <row r="882" spans="2:16" x14ac:dyDescent="0.2">
      <c r="B882" t="s">
        <v>25</v>
      </c>
      <c r="C882" t="str" cm="1">
        <f t="array" ref="C8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82" t="str">
        <f>IF(ISNUMBER(SEARCH("start_date_local",Table2[[#This Row],[JSON]])),MID(Table2[[#This Row],[JSON]],SEARCH("start_date_local",Table2[[#This Row],[JSON]])+LEN("start_date_local")+4,10), "")</f>
        <v/>
      </c>
      <c r="E8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2" s="5" t="str">
        <f>IF(Table2[[#This Row],[moving_time]]&lt;&gt;"",FLOOR((Table2[[#This Row],[moving_time]]-(60*60*Table2[[#This Row],[Appoggio_ore]]))-(60*Table2[[#This Row],[Appoggio_ minuti]]),1),"")</f>
        <v/>
      </c>
      <c r="I882" s="5" t="str">
        <f>IF(Table2[[#This Row],[moving_time]]&lt;&gt;"",FLOOR((Table2[[#This Row],[moving_time]]-(60*60*Table2[[#This Row],[Appoggio_ore]]))/60,1),"")</f>
        <v/>
      </c>
      <c r="J882" s="5" t="str">
        <f>IF(Table2[[#This Row],[moving_time]]&lt;&gt;"",FLOOR(Table2[[#This Row],[moving_time]]/(60*60),1),"")</f>
        <v/>
      </c>
      <c r="K8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2" t="str">
        <f>IF(AND(Table2[[#This Row],[Appoggio]]&lt;&gt;"",C892&lt;&gt;""),_xlfn.CONCAT("date",C892,"moving_time",C883,"distance",Table2[[#This Row],[Appoggio]],"elevation",C885,"type",C886),"")</f>
        <v/>
      </c>
      <c r="M882" t="str">
        <f>IF(Table2[[#This Row],[date_to_pivot]]&lt;&gt;"",C886,"")</f>
        <v/>
      </c>
      <c r="N882" t="str">
        <f>IF(Table2[[#This Row],[date_to_pivot]]&lt;&gt;"",Table2[[#This Row],[Appoggio]],"")</f>
        <v/>
      </c>
      <c r="O882" t="str">
        <f>IF(Table2[[#This Row],[date_to_pivot]]&lt;&gt;"",C885,"")</f>
        <v/>
      </c>
      <c r="P882" t="str">
        <f>IF(Table2[[#This Row],[date_to_pivot]]&lt;&gt;"",C883,"")</f>
        <v/>
      </c>
    </row>
    <row r="883" spans="2:16" x14ac:dyDescent="0.2">
      <c r="B883" t="s">
        <v>26</v>
      </c>
      <c r="C883" t="str" cm="1">
        <f t="array" ref="C8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83" t="str">
        <f>IF(ISNUMBER(SEARCH("start_date_local",Table2[[#This Row],[JSON]])),MID(Table2[[#This Row],[JSON]],SEARCH("start_date_local",Table2[[#This Row],[JSON]])+LEN("start_date_local")+4,10), "")</f>
        <v/>
      </c>
      <c r="E8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3" s="5" t="str">
        <f>IF(Table2[[#This Row],[moving_time]]&lt;&gt;"",FLOOR((Table2[[#This Row],[moving_time]]-(60*60*Table2[[#This Row],[Appoggio_ore]]))-(60*Table2[[#This Row],[Appoggio_ minuti]]),1),"")</f>
        <v/>
      </c>
      <c r="I883" s="5" t="str">
        <f>IF(Table2[[#This Row],[moving_time]]&lt;&gt;"",FLOOR((Table2[[#This Row],[moving_time]]-(60*60*Table2[[#This Row],[Appoggio_ore]]))/60,1),"")</f>
        <v/>
      </c>
      <c r="J883" s="5" t="str">
        <f>IF(Table2[[#This Row],[moving_time]]&lt;&gt;"",FLOOR(Table2[[#This Row],[moving_time]]/(60*60),1),"")</f>
        <v/>
      </c>
      <c r="K8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3" t="str">
        <f>IF(AND(Table2[[#This Row],[Appoggio]]&lt;&gt;"",C893&lt;&gt;""),_xlfn.CONCAT("date",C893,"moving_time",C884,"distance",Table2[[#This Row],[Appoggio]],"elevation",C886,"type",C887),"")</f>
        <v/>
      </c>
      <c r="M883" t="str">
        <f>IF(Table2[[#This Row],[date_to_pivot]]&lt;&gt;"",C887,"")</f>
        <v/>
      </c>
      <c r="N883" t="str">
        <f>IF(Table2[[#This Row],[date_to_pivot]]&lt;&gt;"",Table2[[#This Row],[Appoggio]],"")</f>
        <v/>
      </c>
      <c r="O883" t="str">
        <f>IF(Table2[[#This Row],[date_to_pivot]]&lt;&gt;"",C886,"")</f>
        <v/>
      </c>
      <c r="P883" t="str">
        <f>IF(Table2[[#This Row],[date_to_pivot]]&lt;&gt;"",C884,"")</f>
        <v/>
      </c>
    </row>
    <row r="884" spans="2:16" x14ac:dyDescent="0.2">
      <c r="B884" t="s">
        <v>388</v>
      </c>
      <c r="C884" t="str" cm="1">
        <f t="array" ref="C8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84" t="str">
        <f>IF(ISNUMBER(SEARCH("start_date_local",Table2[[#This Row],[JSON]])),MID(Table2[[#This Row],[JSON]],SEARCH("start_date_local",Table2[[#This Row],[JSON]])+LEN("start_date_local")+4,10), "")</f>
        <v/>
      </c>
      <c r="E8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4" s="5" t="str">
        <f>IF(Table2[[#This Row],[moving_time]]&lt;&gt;"",FLOOR((Table2[[#This Row],[moving_time]]-(60*60*Table2[[#This Row],[Appoggio_ore]]))-(60*Table2[[#This Row],[Appoggio_ minuti]]),1),"")</f>
        <v/>
      </c>
      <c r="I884" s="5" t="str">
        <f>IF(Table2[[#This Row],[moving_time]]&lt;&gt;"",FLOOR((Table2[[#This Row],[moving_time]]-(60*60*Table2[[#This Row],[Appoggio_ore]]))/60,1),"")</f>
        <v/>
      </c>
      <c r="J884" s="5" t="str">
        <f>IF(Table2[[#This Row],[moving_time]]&lt;&gt;"",FLOOR(Table2[[#This Row],[moving_time]]/(60*60),1),"")</f>
        <v/>
      </c>
      <c r="K8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4" t="str">
        <f>IF(AND(Table2[[#This Row],[Appoggio]]&lt;&gt;"",C894&lt;&gt;""),_xlfn.CONCAT("date",C894,"moving_time",C885,"distance",Table2[[#This Row],[Appoggio]],"elevation",C887,"type",C888),"")</f>
        <v/>
      </c>
      <c r="M884" t="str">
        <f>IF(Table2[[#This Row],[date_to_pivot]]&lt;&gt;"",C888,"")</f>
        <v/>
      </c>
      <c r="N884" t="str">
        <f>IF(Table2[[#This Row],[date_to_pivot]]&lt;&gt;"",Table2[[#This Row],[Appoggio]],"")</f>
        <v/>
      </c>
      <c r="O884" t="str">
        <f>IF(Table2[[#This Row],[date_to_pivot]]&lt;&gt;"",C887,"")</f>
        <v/>
      </c>
      <c r="P884" t="str">
        <f>IF(Table2[[#This Row],[date_to_pivot]]&lt;&gt;"",C885,"")</f>
        <v/>
      </c>
    </row>
    <row r="885" spans="2:16" x14ac:dyDescent="0.2">
      <c r="B885" t="s">
        <v>389</v>
      </c>
      <c r="C885" t="str" cm="1">
        <f t="array" ref="C8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85" t="str">
        <f>IF(ISNUMBER(SEARCH("start_date_local",Table2[[#This Row],[JSON]])),MID(Table2[[#This Row],[JSON]],SEARCH("start_date_local",Table2[[#This Row],[JSON]])+LEN("start_date_local")+4,10), "")</f>
        <v/>
      </c>
      <c r="E8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5" s="5" t="str">
        <f>IF(Table2[[#This Row],[moving_time]]&lt;&gt;"",FLOOR((Table2[[#This Row],[moving_time]]-(60*60*Table2[[#This Row],[Appoggio_ore]]))-(60*Table2[[#This Row],[Appoggio_ minuti]]),1),"")</f>
        <v/>
      </c>
      <c r="I885" s="5" t="str">
        <f>IF(Table2[[#This Row],[moving_time]]&lt;&gt;"",FLOOR((Table2[[#This Row],[moving_time]]-(60*60*Table2[[#This Row],[Appoggio_ore]]))/60,1),"")</f>
        <v/>
      </c>
      <c r="J885" s="5" t="str">
        <f>IF(Table2[[#This Row],[moving_time]]&lt;&gt;"",FLOOR(Table2[[#This Row],[moving_time]]/(60*60),1),"")</f>
        <v/>
      </c>
      <c r="K8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5" t="str">
        <f>IF(AND(Table2[[#This Row],[Appoggio]]&lt;&gt;"",C895&lt;&gt;""),_xlfn.CONCAT("date",C895,"moving_time",C886,"distance",Table2[[#This Row],[Appoggio]],"elevation",C888,"type",C889),"")</f>
        <v/>
      </c>
      <c r="M885" t="str">
        <f>IF(Table2[[#This Row],[date_to_pivot]]&lt;&gt;"",C889,"")</f>
        <v/>
      </c>
      <c r="N885" t="str">
        <f>IF(Table2[[#This Row],[date_to_pivot]]&lt;&gt;"",Table2[[#This Row],[Appoggio]],"")</f>
        <v/>
      </c>
      <c r="O885" t="str">
        <f>IF(Table2[[#This Row],[date_to_pivot]]&lt;&gt;"",C888,"")</f>
        <v/>
      </c>
      <c r="P885" t="str">
        <f>IF(Table2[[#This Row],[date_to_pivot]]&lt;&gt;"",C886,"")</f>
        <v/>
      </c>
    </row>
    <row r="886" spans="2:16" x14ac:dyDescent="0.2">
      <c r="B886" t="s">
        <v>285</v>
      </c>
      <c r="C886" t="str" cm="1">
        <f t="array" ref="C8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86" t="str">
        <f>IF(ISNUMBER(SEARCH("start_date_local",Table2[[#This Row],[JSON]])),MID(Table2[[#This Row],[JSON]],SEARCH("start_date_local",Table2[[#This Row],[JSON]])+LEN("start_date_local")+4,10), "")</f>
        <v/>
      </c>
      <c r="E8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6" s="5" t="str">
        <f>IF(Table2[[#This Row],[moving_time]]&lt;&gt;"",FLOOR((Table2[[#This Row],[moving_time]]-(60*60*Table2[[#This Row],[Appoggio_ore]]))-(60*Table2[[#This Row],[Appoggio_ minuti]]),1),"")</f>
        <v/>
      </c>
      <c r="I886" s="5" t="str">
        <f>IF(Table2[[#This Row],[moving_time]]&lt;&gt;"",FLOOR((Table2[[#This Row],[moving_time]]-(60*60*Table2[[#This Row],[Appoggio_ore]]))/60,1),"")</f>
        <v/>
      </c>
      <c r="J886" s="5" t="str">
        <f>IF(Table2[[#This Row],[moving_time]]&lt;&gt;"",FLOOR(Table2[[#This Row],[moving_time]]/(60*60),1),"")</f>
        <v/>
      </c>
      <c r="K8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6" t="str">
        <f>IF(AND(Table2[[#This Row],[Appoggio]]&lt;&gt;"",C896&lt;&gt;""),_xlfn.CONCAT("date",C896,"moving_time",C887,"distance",Table2[[#This Row],[Appoggio]],"elevation",C889,"type",C890),"")</f>
        <v/>
      </c>
      <c r="M886" t="str">
        <f>IF(Table2[[#This Row],[date_to_pivot]]&lt;&gt;"",C890,"")</f>
        <v/>
      </c>
      <c r="N886" t="str">
        <f>IF(Table2[[#This Row],[date_to_pivot]]&lt;&gt;"",Table2[[#This Row],[Appoggio]],"")</f>
        <v/>
      </c>
      <c r="O886" t="str">
        <f>IF(Table2[[#This Row],[date_to_pivot]]&lt;&gt;"",C889,"")</f>
        <v/>
      </c>
      <c r="P886" t="str">
        <f>IF(Table2[[#This Row],[date_to_pivot]]&lt;&gt;"",C887,"")</f>
        <v/>
      </c>
    </row>
    <row r="887" spans="2:16" x14ac:dyDescent="0.2">
      <c r="B887" t="s">
        <v>390</v>
      </c>
      <c r="C887" t="str" cm="1">
        <f t="array" ref="C8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87" t="str">
        <f>IF(ISNUMBER(SEARCH("start_date_local",Table2[[#This Row],[JSON]])),MID(Table2[[#This Row],[JSON]],SEARCH("start_date_local",Table2[[#This Row],[JSON]])+LEN("start_date_local")+4,10), "")</f>
        <v/>
      </c>
      <c r="E8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7" s="5" t="str">
        <f>IF(Table2[[#This Row],[moving_time]]&lt;&gt;"",FLOOR((Table2[[#This Row],[moving_time]]-(60*60*Table2[[#This Row],[Appoggio_ore]]))-(60*Table2[[#This Row],[Appoggio_ minuti]]),1),"")</f>
        <v/>
      </c>
      <c r="I887" s="5" t="str">
        <f>IF(Table2[[#This Row],[moving_time]]&lt;&gt;"",FLOOR((Table2[[#This Row],[moving_time]]-(60*60*Table2[[#This Row],[Appoggio_ore]]))/60,1),"")</f>
        <v/>
      </c>
      <c r="J887" s="5" t="str">
        <f>IF(Table2[[#This Row],[moving_time]]&lt;&gt;"",FLOOR(Table2[[#This Row],[moving_time]]/(60*60),1),"")</f>
        <v/>
      </c>
      <c r="K8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7" t="str">
        <f>IF(AND(Table2[[#This Row],[Appoggio]]&lt;&gt;"",C897&lt;&gt;""),_xlfn.CONCAT("date",C897,"moving_time",C888,"distance",Table2[[#This Row],[Appoggio]],"elevation",C890,"type",C891),"")</f>
        <v/>
      </c>
      <c r="M887" t="str">
        <f>IF(Table2[[#This Row],[date_to_pivot]]&lt;&gt;"",C891,"")</f>
        <v/>
      </c>
      <c r="N887" t="str">
        <f>IF(Table2[[#This Row],[date_to_pivot]]&lt;&gt;"",Table2[[#This Row],[Appoggio]],"")</f>
        <v/>
      </c>
      <c r="O887" t="str">
        <f>IF(Table2[[#This Row],[date_to_pivot]]&lt;&gt;"",C890,"")</f>
        <v/>
      </c>
      <c r="P887" t="str">
        <f>IF(Table2[[#This Row],[date_to_pivot]]&lt;&gt;"",C888,"")</f>
        <v/>
      </c>
    </row>
    <row r="888" spans="2:16" x14ac:dyDescent="0.2">
      <c r="B888" t="s">
        <v>173</v>
      </c>
      <c r="C888" t="str" cm="1">
        <f t="array" ref="C8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88" t="str">
        <f>IF(ISNUMBER(SEARCH("start_date_local",Table2[[#This Row],[JSON]])),MID(Table2[[#This Row],[JSON]],SEARCH("start_date_local",Table2[[#This Row],[JSON]])+LEN("start_date_local")+4,10), "")</f>
        <v/>
      </c>
      <c r="E8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8" s="5" t="str">
        <f>IF(Table2[[#This Row],[moving_time]]&lt;&gt;"",FLOOR((Table2[[#This Row],[moving_time]]-(60*60*Table2[[#This Row],[Appoggio_ore]]))-(60*Table2[[#This Row],[Appoggio_ minuti]]),1),"")</f>
        <v/>
      </c>
      <c r="I888" s="5" t="str">
        <f>IF(Table2[[#This Row],[moving_time]]&lt;&gt;"",FLOOR((Table2[[#This Row],[moving_time]]-(60*60*Table2[[#This Row],[Appoggio_ore]]))/60,1),"")</f>
        <v/>
      </c>
      <c r="J888" s="5" t="str">
        <f>IF(Table2[[#This Row],[moving_time]]&lt;&gt;"",FLOOR(Table2[[#This Row],[moving_time]]/(60*60),1),"")</f>
        <v/>
      </c>
      <c r="K8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8" t="str">
        <f>IF(AND(Table2[[#This Row],[Appoggio]]&lt;&gt;"",C898&lt;&gt;""),_xlfn.CONCAT("date",C898,"moving_time",C889,"distance",Table2[[#This Row],[Appoggio]],"elevation",C891,"type",C892),"")</f>
        <v/>
      </c>
      <c r="M888" t="str">
        <f>IF(Table2[[#This Row],[date_to_pivot]]&lt;&gt;"",C892,"")</f>
        <v/>
      </c>
      <c r="N888" t="str">
        <f>IF(Table2[[#This Row],[date_to_pivot]]&lt;&gt;"",Table2[[#This Row],[Appoggio]],"")</f>
        <v/>
      </c>
      <c r="O888" t="str">
        <f>IF(Table2[[#This Row],[date_to_pivot]]&lt;&gt;"",C891,"")</f>
        <v/>
      </c>
      <c r="P888" t="str">
        <f>IF(Table2[[#This Row],[date_to_pivot]]&lt;&gt;"",C889,"")</f>
        <v/>
      </c>
    </row>
    <row r="889" spans="2:16" x14ac:dyDescent="0.2">
      <c r="B889" t="s">
        <v>32</v>
      </c>
      <c r="C889" t="str" cm="1">
        <f t="array" ref="C8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89" t="str">
        <f>IF(ISNUMBER(SEARCH("start_date_local",Table2[[#This Row],[JSON]])),MID(Table2[[#This Row],[JSON]],SEARCH("start_date_local",Table2[[#This Row],[JSON]])+LEN("start_date_local")+4,10), "")</f>
        <v/>
      </c>
      <c r="E8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89" s="5" t="str">
        <f>IF(Table2[[#This Row],[moving_time]]&lt;&gt;"",FLOOR((Table2[[#This Row],[moving_time]]-(60*60*Table2[[#This Row],[Appoggio_ore]]))-(60*Table2[[#This Row],[Appoggio_ minuti]]),1),"")</f>
        <v/>
      </c>
      <c r="I889" s="5" t="str">
        <f>IF(Table2[[#This Row],[moving_time]]&lt;&gt;"",FLOOR((Table2[[#This Row],[moving_time]]-(60*60*Table2[[#This Row],[Appoggio_ore]]))/60,1),"")</f>
        <v/>
      </c>
      <c r="J889" s="5" t="str">
        <f>IF(Table2[[#This Row],[moving_time]]&lt;&gt;"",FLOOR(Table2[[#This Row],[moving_time]]/(60*60),1),"")</f>
        <v/>
      </c>
      <c r="K8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89" t="str">
        <f>IF(AND(Table2[[#This Row],[Appoggio]]&lt;&gt;"",C899&lt;&gt;""),_xlfn.CONCAT("date",C899,"moving_time",C890,"distance",Table2[[#This Row],[Appoggio]],"elevation",C892,"type",C893),"")</f>
        <v/>
      </c>
      <c r="M889" t="str">
        <f>IF(Table2[[#This Row],[date_to_pivot]]&lt;&gt;"",C893,"")</f>
        <v/>
      </c>
      <c r="N889" t="str">
        <f>IF(Table2[[#This Row],[date_to_pivot]]&lt;&gt;"",Table2[[#This Row],[Appoggio]],"")</f>
        <v/>
      </c>
      <c r="O889" t="str">
        <f>IF(Table2[[#This Row],[date_to_pivot]]&lt;&gt;"",C892,"")</f>
        <v/>
      </c>
      <c r="P889" t="str">
        <f>IF(Table2[[#This Row],[date_to_pivot]]&lt;&gt;"",C890,"")</f>
        <v/>
      </c>
    </row>
    <row r="890" spans="2:16" x14ac:dyDescent="0.2">
      <c r="B890" t="s">
        <v>33</v>
      </c>
      <c r="C890" t="str" cm="1">
        <f t="array" ref="C8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90" t="str">
        <f>IF(ISNUMBER(SEARCH("start_date_local",Table2[[#This Row],[JSON]])),MID(Table2[[#This Row],[JSON]],SEARCH("start_date_local",Table2[[#This Row],[JSON]])+LEN("start_date_local")+4,10), "")</f>
        <v/>
      </c>
      <c r="E8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0" s="5" t="str">
        <f>IF(Table2[[#This Row],[moving_time]]&lt;&gt;"",FLOOR((Table2[[#This Row],[moving_time]]-(60*60*Table2[[#This Row],[Appoggio_ore]]))-(60*Table2[[#This Row],[Appoggio_ minuti]]),1),"")</f>
        <v/>
      </c>
      <c r="I890" s="5" t="str">
        <f>IF(Table2[[#This Row],[moving_time]]&lt;&gt;"",FLOOR((Table2[[#This Row],[moving_time]]-(60*60*Table2[[#This Row],[Appoggio_ore]]))/60,1),"")</f>
        <v/>
      </c>
      <c r="J890" s="5" t="str">
        <f>IF(Table2[[#This Row],[moving_time]]&lt;&gt;"",FLOOR(Table2[[#This Row],[moving_time]]/(60*60),1),"")</f>
        <v/>
      </c>
      <c r="K8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0" t="str">
        <f>IF(AND(Table2[[#This Row],[Appoggio]]&lt;&gt;"",C900&lt;&gt;""),_xlfn.CONCAT("date",C900,"moving_time",C891,"distance",Table2[[#This Row],[Appoggio]],"elevation",C893,"type",C894),"")</f>
        <v/>
      </c>
      <c r="M890" t="str">
        <f>IF(Table2[[#This Row],[date_to_pivot]]&lt;&gt;"",C894,"")</f>
        <v/>
      </c>
      <c r="N890" t="str">
        <f>IF(Table2[[#This Row],[date_to_pivot]]&lt;&gt;"",Table2[[#This Row],[Appoggio]],"")</f>
        <v/>
      </c>
      <c r="O890" t="str">
        <f>IF(Table2[[#This Row],[date_to_pivot]]&lt;&gt;"",C893,"")</f>
        <v/>
      </c>
      <c r="P890" t="str">
        <f>IF(Table2[[#This Row],[date_to_pivot]]&lt;&gt;"",C891,"")</f>
        <v/>
      </c>
    </row>
    <row r="891" spans="2:16" x14ac:dyDescent="0.2">
      <c r="B891" t="s">
        <v>34</v>
      </c>
      <c r="C891" t="str" cm="1">
        <f t="array" ref="C8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91" t="str">
        <f>IF(ISNUMBER(SEARCH("start_date_local",Table2[[#This Row],[JSON]])),MID(Table2[[#This Row],[JSON]],SEARCH("start_date_local",Table2[[#This Row],[JSON]])+LEN("start_date_local")+4,10), "")</f>
        <v/>
      </c>
      <c r="E8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1" s="5" t="str">
        <f>IF(Table2[[#This Row],[moving_time]]&lt;&gt;"",FLOOR((Table2[[#This Row],[moving_time]]-(60*60*Table2[[#This Row],[Appoggio_ore]]))-(60*Table2[[#This Row],[Appoggio_ minuti]]),1),"")</f>
        <v/>
      </c>
      <c r="I891" s="5" t="str">
        <f>IF(Table2[[#This Row],[moving_time]]&lt;&gt;"",FLOOR((Table2[[#This Row],[moving_time]]-(60*60*Table2[[#This Row],[Appoggio_ore]]))/60,1),"")</f>
        <v/>
      </c>
      <c r="J891" s="5" t="str">
        <f>IF(Table2[[#This Row],[moving_time]]&lt;&gt;"",FLOOR(Table2[[#This Row],[moving_time]]/(60*60),1),"")</f>
        <v/>
      </c>
      <c r="K8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1" t="str">
        <f>IF(AND(Table2[[#This Row],[Appoggio]]&lt;&gt;"",C901&lt;&gt;""),_xlfn.CONCAT("date",C901,"moving_time",C892,"distance",Table2[[#This Row],[Appoggio]],"elevation",C894,"type",C895),"")</f>
        <v/>
      </c>
      <c r="M891" t="str">
        <f>IF(Table2[[#This Row],[date_to_pivot]]&lt;&gt;"",C895,"")</f>
        <v/>
      </c>
      <c r="N891" t="str">
        <f>IF(Table2[[#This Row],[date_to_pivot]]&lt;&gt;"",Table2[[#This Row],[Appoggio]],"")</f>
        <v/>
      </c>
      <c r="O891" t="str">
        <f>IF(Table2[[#This Row],[date_to_pivot]]&lt;&gt;"",C894,"")</f>
        <v/>
      </c>
      <c r="P891" t="str">
        <f>IF(Table2[[#This Row],[date_to_pivot]]&lt;&gt;"",C892,"")</f>
        <v/>
      </c>
    </row>
    <row r="892" spans="2:16" x14ac:dyDescent="0.2">
      <c r="B892" t="s">
        <v>391</v>
      </c>
      <c r="C892" t="str" cm="1">
        <f t="array" ref="C8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92" t="str">
        <f>IF(ISNUMBER(SEARCH("start_date_local",Table2[[#This Row],[JSON]])),MID(Table2[[#This Row],[JSON]],SEARCH("start_date_local",Table2[[#This Row],[JSON]])+LEN("start_date_local")+4,10), "")</f>
        <v/>
      </c>
      <c r="E8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2" s="5" t="str">
        <f>IF(Table2[[#This Row],[moving_time]]&lt;&gt;"",FLOOR((Table2[[#This Row],[moving_time]]-(60*60*Table2[[#This Row],[Appoggio_ore]]))-(60*Table2[[#This Row],[Appoggio_ minuti]]),1),"")</f>
        <v/>
      </c>
      <c r="I892" s="5" t="str">
        <f>IF(Table2[[#This Row],[moving_time]]&lt;&gt;"",FLOOR((Table2[[#This Row],[moving_time]]-(60*60*Table2[[#This Row],[Appoggio_ore]]))/60,1),"")</f>
        <v/>
      </c>
      <c r="J892" s="5" t="str">
        <f>IF(Table2[[#This Row],[moving_time]]&lt;&gt;"",FLOOR(Table2[[#This Row],[moving_time]]/(60*60),1),"")</f>
        <v/>
      </c>
      <c r="K8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2" t="str">
        <f>IF(AND(Table2[[#This Row],[Appoggio]]&lt;&gt;"",C902&lt;&gt;""),_xlfn.CONCAT("date",C902,"moving_time",C893,"distance",Table2[[#This Row],[Appoggio]],"elevation",C895,"type",C896),"")</f>
        <v/>
      </c>
      <c r="M892" t="str">
        <f>IF(Table2[[#This Row],[date_to_pivot]]&lt;&gt;"",C896,"")</f>
        <v/>
      </c>
      <c r="N892" t="str">
        <f>IF(Table2[[#This Row],[date_to_pivot]]&lt;&gt;"",Table2[[#This Row],[Appoggio]],"")</f>
        <v/>
      </c>
      <c r="O892" t="str">
        <f>IF(Table2[[#This Row],[date_to_pivot]]&lt;&gt;"",C895,"")</f>
        <v/>
      </c>
      <c r="P892" t="str">
        <f>IF(Table2[[#This Row],[date_to_pivot]]&lt;&gt;"",C893,"")</f>
        <v/>
      </c>
    </row>
    <row r="893" spans="2:16" x14ac:dyDescent="0.2">
      <c r="B893" t="s">
        <v>392</v>
      </c>
      <c r="C893" t="str" cm="1">
        <f t="array" ref="C8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93" t="str">
        <f>IF(ISNUMBER(SEARCH("start_date_local",Table2[[#This Row],[JSON]])),MID(Table2[[#This Row],[JSON]],SEARCH("start_date_local",Table2[[#This Row],[JSON]])+LEN("start_date_local")+4,10), "")</f>
        <v/>
      </c>
      <c r="E8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3" s="5" t="str">
        <f>IF(Table2[[#This Row],[moving_time]]&lt;&gt;"",FLOOR((Table2[[#This Row],[moving_time]]-(60*60*Table2[[#This Row],[Appoggio_ore]]))-(60*Table2[[#This Row],[Appoggio_ minuti]]),1),"")</f>
        <v/>
      </c>
      <c r="I893" s="5" t="str">
        <f>IF(Table2[[#This Row],[moving_time]]&lt;&gt;"",FLOOR((Table2[[#This Row],[moving_time]]-(60*60*Table2[[#This Row],[Appoggio_ore]]))/60,1),"")</f>
        <v/>
      </c>
      <c r="J893" s="5" t="str">
        <f>IF(Table2[[#This Row],[moving_time]]&lt;&gt;"",FLOOR(Table2[[#This Row],[moving_time]]/(60*60),1),"")</f>
        <v/>
      </c>
      <c r="K8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3" t="str">
        <f>IF(AND(Table2[[#This Row],[Appoggio]]&lt;&gt;"",C903&lt;&gt;""),_xlfn.CONCAT("date",C903,"moving_time",C894,"distance",Table2[[#This Row],[Appoggio]],"elevation",C896,"type",C897),"")</f>
        <v/>
      </c>
      <c r="M893" t="str">
        <f>IF(Table2[[#This Row],[date_to_pivot]]&lt;&gt;"",C897,"")</f>
        <v/>
      </c>
      <c r="N893" t="str">
        <f>IF(Table2[[#This Row],[date_to_pivot]]&lt;&gt;"",Table2[[#This Row],[Appoggio]],"")</f>
        <v/>
      </c>
      <c r="O893" t="str">
        <f>IF(Table2[[#This Row],[date_to_pivot]]&lt;&gt;"",C896,"")</f>
        <v/>
      </c>
      <c r="P893" t="str">
        <f>IF(Table2[[#This Row],[date_to_pivot]]&lt;&gt;"",C894,"")</f>
        <v/>
      </c>
    </row>
    <row r="894" spans="2:16" x14ac:dyDescent="0.2">
      <c r="B894" t="s">
        <v>37</v>
      </c>
      <c r="C894" t="str" cm="1">
        <f t="array" ref="C8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94" t="str">
        <f>IF(ISNUMBER(SEARCH("start_date_local",Table2[[#This Row],[JSON]])),MID(Table2[[#This Row],[JSON]],SEARCH("start_date_local",Table2[[#This Row],[JSON]])+LEN("start_date_local")+4,10), "")</f>
        <v/>
      </c>
      <c r="E8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4" s="5" t="str">
        <f>IF(Table2[[#This Row],[moving_time]]&lt;&gt;"",FLOOR((Table2[[#This Row],[moving_time]]-(60*60*Table2[[#This Row],[Appoggio_ore]]))-(60*Table2[[#This Row],[Appoggio_ minuti]]),1),"")</f>
        <v/>
      </c>
      <c r="I894" s="5" t="str">
        <f>IF(Table2[[#This Row],[moving_time]]&lt;&gt;"",FLOOR((Table2[[#This Row],[moving_time]]-(60*60*Table2[[#This Row],[Appoggio_ore]]))/60,1),"")</f>
        <v/>
      </c>
      <c r="J894" s="5" t="str">
        <f>IF(Table2[[#This Row],[moving_time]]&lt;&gt;"",FLOOR(Table2[[#This Row],[moving_time]]/(60*60),1),"")</f>
        <v/>
      </c>
      <c r="K8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4" t="str">
        <f>IF(AND(Table2[[#This Row],[Appoggio]]&lt;&gt;"",C904&lt;&gt;""),_xlfn.CONCAT("date",C904,"moving_time",C895,"distance",Table2[[#This Row],[Appoggio]],"elevation",C897,"type",C898),"")</f>
        <v/>
      </c>
      <c r="M894" t="str">
        <f>IF(Table2[[#This Row],[date_to_pivot]]&lt;&gt;"",C898,"")</f>
        <v/>
      </c>
      <c r="N894" t="str">
        <f>IF(Table2[[#This Row],[date_to_pivot]]&lt;&gt;"",Table2[[#This Row],[Appoggio]],"")</f>
        <v/>
      </c>
      <c r="O894" t="str">
        <f>IF(Table2[[#This Row],[date_to_pivot]]&lt;&gt;"",C897,"")</f>
        <v/>
      </c>
      <c r="P894" t="str">
        <f>IF(Table2[[#This Row],[date_to_pivot]]&lt;&gt;"",C895,"")</f>
        <v/>
      </c>
    </row>
    <row r="895" spans="2:16" x14ac:dyDescent="0.2">
      <c r="B895" t="s">
        <v>6</v>
      </c>
      <c r="C895" t="str" cm="1">
        <f t="array" ref="C8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95" t="str">
        <f>IF(ISNUMBER(SEARCH("start_date_local",Table2[[#This Row],[JSON]])),MID(Table2[[#This Row],[JSON]],SEARCH("start_date_local",Table2[[#This Row],[JSON]])+LEN("start_date_local")+4,10), "")</f>
        <v/>
      </c>
      <c r="E8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5" s="5" t="str">
        <f>IF(Table2[[#This Row],[moving_time]]&lt;&gt;"",FLOOR((Table2[[#This Row],[moving_time]]-(60*60*Table2[[#This Row],[Appoggio_ore]]))-(60*Table2[[#This Row],[Appoggio_ minuti]]),1),"")</f>
        <v/>
      </c>
      <c r="I895" s="5" t="str">
        <f>IF(Table2[[#This Row],[moving_time]]&lt;&gt;"",FLOOR((Table2[[#This Row],[moving_time]]-(60*60*Table2[[#This Row],[Appoggio_ore]]))/60,1),"")</f>
        <v/>
      </c>
      <c r="J895" s="5" t="str">
        <f>IF(Table2[[#This Row],[moving_time]]&lt;&gt;"",FLOOR(Table2[[#This Row],[moving_time]]/(60*60),1),"")</f>
        <v/>
      </c>
      <c r="K8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5" t="str">
        <f>IF(AND(Table2[[#This Row],[Appoggio]]&lt;&gt;"",C905&lt;&gt;""),_xlfn.CONCAT("date",C905,"moving_time",C896,"distance",Table2[[#This Row],[Appoggio]],"elevation",C898,"type",C899),"")</f>
        <v/>
      </c>
      <c r="M895" t="str">
        <f>IF(Table2[[#This Row],[date_to_pivot]]&lt;&gt;"",C899,"")</f>
        <v/>
      </c>
      <c r="N895" t="str">
        <f>IF(Table2[[#This Row],[date_to_pivot]]&lt;&gt;"",Table2[[#This Row],[Appoggio]],"")</f>
        <v/>
      </c>
      <c r="O895" t="str">
        <f>IF(Table2[[#This Row],[date_to_pivot]]&lt;&gt;"",C898,"")</f>
        <v/>
      </c>
      <c r="P895" t="str">
        <f>IF(Table2[[#This Row],[date_to_pivot]]&lt;&gt;"",C896,"")</f>
        <v/>
      </c>
    </row>
    <row r="896" spans="2:16" x14ac:dyDescent="0.2">
      <c r="B896" t="s">
        <v>38</v>
      </c>
      <c r="C896" t="str" cm="1">
        <f t="array" ref="C8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96" t="str">
        <f>IF(ISNUMBER(SEARCH("start_date_local",Table2[[#This Row],[JSON]])),MID(Table2[[#This Row],[JSON]],SEARCH("start_date_local",Table2[[#This Row],[JSON]])+LEN("start_date_local")+4,10), "")</f>
        <v/>
      </c>
      <c r="E8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6" s="5" t="str">
        <f>IF(Table2[[#This Row],[moving_time]]&lt;&gt;"",FLOOR((Table2[[#This Row],[moving_time]]-(60*60*Table2[[#This Row],[Appoggio_ore]]))-(60*Table2[[#This Row],[Appoggio_ minuti]]),1),"")</f>
        <v/>
      </c>
      <c r="I896" s="5" t="str">
        <f>IF(Table2[[#This Row],[moving_time]]&lt;&gt;"",FLOOR((Table2[[#This Row],[moving_time]]-(60*60*Table2[[#This Row],[Appoggio_ore]]))/60,1),"")</f>
        <v/>
      </c>
      <c r="J896" s="5" t="str">
        <f>IF(Table2[[#This Row],[moving_time]]&lt;&gt;"",FLOOR(Table2[[#This Row],[moving_time]]/(60*60),1),"")</f>
        <v/>
      </c>
      <c r="K8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6" t="str">
        <f>IF(AND(Table2[[#This Row],[Appoggio]]&lt;&gt;"",C906&lt;&gt;""),_xlfn.CONCAT("date",C906,"moving_time",C897,"distance",Table2[[#This Row],[Appoggio]],"elevation",C899,"type",C900),"")</f>
        <v/>
      </c>
      <c r="M896" t="str">
        <f>IF(Table2[[#This Row],[date_to_pivot]]&lt;&gt;"",C900,"")</f>
        <v/>
      </c>
      <c r="N896" t="str">
        <f>IF(Table2[[#This Row],[date_to_pivot]]&lt;&gt;"",Table2[[#This Row],[Appoggio]],"")</f>
        <v/>
      </c>
      <c r="O896" t="str">
        <f>IF(Table2[[#This Row],[date_to_pivot]]&lt;&gt;"",C899,"")</f>
        <v/>
      </c>
      <c r="P896" t="str">
        <f>IF(Table2[[#This Row],[date_to_pivot]]&lt;&gt;"",C897,"")</f>
        <v/>
      </c>
    </row>
    <row r="897" spans="2:16" x14ac:dyDescent="0.2">
      <c r="B897" t="s">
        <v>39</v>
      </c>
      <c r="C897" t="str" cm="1">
        <f t="array" ref="C8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97" t="str">
        <f>IF(ISNUMBER(SEARCH("start_date_local",Table2[[#This Row],[JSON]])),MID(Table2[[#This Row],[JSON]],SEARCH("start_date_local",Table2[[#This Row],[JSON]])+LEN("start_date_local")+4,10), "")</f>
        <v/>
      </c>
      <c r="E8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7" s="5" t="str">
        <f>IF(Table2[[#This Row],[moving_time]]&lt;&gt;"",FLOOR((Table2[[#This Row],[moving_time]]-(60*60*Table2[[#This Row],[Appoggio_ore]]))-(60*Table2[[#This Row],[Appoggio_ minuti]]),1),"")</f>
        <v/>
      </c>
      <c r="I897" s="5" t="str">
        <f>IF(Table2[[#This Row],[moving_time]]&lt;&gt;"",FLOOR((Table2[[#This Row],[moving_time]]-(60*60*Table2[[#This Row],[Appoggio_ore]]))/60,1),"")</f>
        <v/>
      </c>
      <c r="J897" s="5" t="str">
        <f>IF(Table2[[#This Row],[moving_time]]&lt;&gt;"",FLOOR(Table2[[#This Row],[moving_time]]/(60*60),1),"")</f>
        <v/>
      </c>
      <c r="K8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7" t="str">
        <f>IF(AND(Table2[[#This Row],[Appoggio]]&lt;&gt;"",C907&lt;&gt;""),_xlfn.CONCAT("date",C907,"moving_time",C898,"distance",Table2[[#This Row],[Appoggio]],"elevation",C900,"type",C901),"")</f>
        <v/>
      </c>
      <c r="M897" t="str">
        <f>IF(Table2[[#This Row],[date_to_pivot]]&lt;&gt;"",C901,"")</f>
        <v/>
      </c>
      <c r="N897" t="str">
        <f>IF(Table2[[#This Row],[date_to_pivot]]&lt;&gt;"",Table2[[#This Row],[Appoggio]],"")</f>
        <v/>
      </c>
      <c r="O897" t="str">
        <f>IF(Table2[[#This Row],[date_to_pivot]]&lt;&gt;"",C900,"")</f>
        <v/>
      </c>
      <c r="P897" t="str">
        <f>IF(Table2[[#This Row],[date_to_pivot]]&lt;&gt;"",C898,"")</f>
        <v/>
      </c>
    </row>
    <row r="898" spans="2:16" x14ac:dyDescent="0.2">
      <c r="B898" t="s">
        <v>40</v>
      </c>
      <c r="C898" t="str" cm="1">
        <f t="array" ref="C8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98" t="str">
        <f>IF(ISNUMBER(SEARCH("start_date_local",Table2[[#This Row],[JSON]])),MID(Table2[[#This Row],[JSON]],SEARCH("start_date_local",Table2[[#This Row],[JSON]])+LEN("start_date_local")+4,10), "")</f>
        <v/>
      </c>
      <c r="E8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8" s="5" t="str">
        <f>IF(Table2[[#This Row],[moving_time]]&lt;&gt;"",FLOOR((Table2[[#This Row],[moving_time]]-(60*60*Table2[[#This Row],[Appoggio_ore]]))-(60*Table2[[#This Row],[Appoggio_ minuti]]),1),"")</f>
        <v/>
      </c>
      <c r="I898" s="5" t="str">
        <f>IF(Table2[[#This Row],[moving_time]]&lt;&gt;"",FLOOR((Table2[[#This Row],[moving_time]]-(60*60*Table2[[#This Row],[Appoggio_ore]]))/60,1),"")</f>
        <v/>
      </c>
      <c r="J898" s="5" t="str">
        <f>IF(Table2[[#This Row],[moving_time]]&lt;&gt;"",FLOOR(Table2[[#This Row],[moving_time]]/(60*60),1),"")</f>
        <v/>
      </c>
      <c r="K8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8" t="str">
        <f>IF(AND(Table2[[#This Row],[Appoggio]]&lt;&gt;"",C908&lt;&gt;""),_xlfn.CONCAT("date",C908,"moving_time",C899,"distance",Table2[[#This Row],[Appoggio]],"elevation",C901,"type",C902),"")</f>
        <v/>
      </c>
      <c r="M898" t="str">
        <f>IF(Table2[[#This Row],[date_to_pivot]]&lt;&gt;"",C902,"")</f>
        <v/>
      </c>
      <c r="N898" t="str">
        <f>IF(Table2[[#This Row],[date_to_pivot]]&lt;&gt;"",Table2[[#This Row],[Appoggio]],"")</f>
        <v/>
      </c>
      <c r="O898" t="str">
        <f>IF(Table2[[#This Row],[date_to_pivot]]&lt;&gt;"",C901,"")</f>
        <v/>
      </c>
      <c r="P898" t="str">
        <f>IF(Table2[[#This Row],[date_to_pivot]]&lt;&gt;"",C899,"")</f>
        <v/>
      </c>
    </row>
    <row r="899" spans="2:16" x14ac:dyDescent="0.2">
      <c r="B899" t="s">
        <v>41</v>
      </c>
      <c r="C899" t="str" cm="1">
        <f t="array" ref="C8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899" t="str">
        <f>IF(ISNUMBER(SEARCH("start_date_local",Table2[[#This Row],[JSON]])),MID(Table2[[#This Row],[JSON]],SEARCH("start_date_local",Table2[[#This Row],[JSON]])+LEN("start_date_local")+4,10), "")</f>
        <v/>
      </c>
      <c r="E8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8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8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899" s="5" t="str">
        <f>IF(Table2[[#This Row],[moving_time]]&lt;&gt;"",FLOOR((Table2[[#This Row],[moving_time]]-(60*60*Table2[[#This Row],[Appoggio_ore]]))-(60*Table2[[#This Row],[Appoggio_ minuti]]),1),"")</f>
        <v/>
      </c>
      <c r="I899" s="5" t="str">
        <f>IF(Table2[[#This Row],[moving_time]]&lt;&gt;"",FLOOR((Table2[[#This Row],[moving_time]]-(60*60*Table2[[#This Row],[Appoggio_ore]]))/60,1),"")</f>
        <v/>
      </c>
      <c r="J899" s="5" t="str">
        <f>IF(Table2[[#This Row],[moving_time]]&lt;&gt;"",FLOOR(Table2[[#This Row],[moving_time]]/(60*60),1),"")</f>
        <v/>
      </c>
      <c r="K8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899" t="str">
        <f>IF(AND(Table2[[#This Row],[Appoggio]]&lt;&gt;"",C909&lt;&gt;""),_xlfn.CONCAT("date",C909,"moving_time",C900,"distance",Table2[[#This Row],[Appoggio]],"elevation",C902,"type",C903),"")</f>
        <v/>
      </c>
      <c r="M899" t="str">
        <f>IF(Table2[[#This Row],[date_to_pivot]]&lt;&gt;"",C903,"")</f>
        <v/>
      </c>
      <c r="N899" t="str">
        <f>IF(Table2[[#This Row],[date_to_pivot]]&lt;&gt;"",Table2[[#This Row],[Appoggio]],"")</f>
        <v/>
      </c>
      <c r="O899" t="str">
        <f>IF(Table2[[#This Row],[date_to_pivot]]&lt;&gt;"",C902,"")</f>
        <v/>
      </c>
      <c r="P899" t="str">
        <f>IF(Table2[[#This Row],[date_to_pivot]]&lt;&gt;"",C900,"")</f>
        <v/>
      </c>
    </row>
    <row r="900" spans="2:16" x14ac:dyDescent="0.2">
      <c r="B900" t="s">
        <v>42</v>
      </c>
      <c r="C900" t="str" cm="1">
        <f t="array" ref="C9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00" t="str">
        <f>IF(ISNUMBER(SEARCH("start_date_local",Table2[[#This Row],[JSON]])),MID(Table2[[#This Row],[JSON]],SEARCH("start_date_local",Table2[[#This Row],[JSON]])+LEN("start_date_local")+4,10), "")</f>
        <v/>
      </c>
      <c r="E9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0" s="5" t="str">
        <f>IF(Table2[[#This Row],[moving_time]]&lt;&gt;"",FLOOR((Table2[[#This Row],[moving_time]]-(60*60*Table2[[#This Row],[Appoggio_ore]]))-(60*Table2[[#This Row],[Appoggio_ minuti]]),1),"")</f>
        <v/>
      </c>
      <c r="I900" s="5" t="str">
        <f>IF(Table2[[#This Row],[moving_time]]&lt;&gt;"",FLOOR((Table2[[#This Row],[moving_time]]-(60*60*Table2[[#This Row],[Appoggio_ore]]))/60,1),"")</f>
        <v/>
      </c>
      <c r="J900" s="5" t="str">
        <f>IF(Table2[[#This Row],[moving_time]]&lt;&gt;"",FLOOR(Table2[[#This Row],[moving_time]]/(60*60),1),"")</f>
        <v/>
      </c>
      <c r="K9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0" t="str">
        <f>IF(AND(Table2[[#This Row],[Appoggio]]&lt;&gt;"",C910&lt;&gt;""),_xlfn.CONCAT("date",C910,"moving_time",C901,"distance",Table2[[#This Row],[Appoggio]],"elevation",C903,"type",C904),"")</f>
        <v/>
      </c>
      <c r="M900" t="str">
        <f>IF(Table2[[#This Row],[date_to_pivot]]&lt;&gt;"",C904,"")</f>
        <v/>
      </c>
      <c r="N900" t="str">
        <f>IF(Table2[[#This Row],[date_to_pivot]]&lt;&gt;"",Table2[[#This Row],[Appoggio]],"")</f>
        <v/>
      </c>
      <c r="O900" t="str">
        <f>IF(Table2[[#This Row],[date_to_pivot]]&lt;&gt;"",C903,"")</f>
        <v/>
      </c>
      <c r="P900" t="str">
        <f>IF(Table2[[#This Row],[date_to_pivot]]&lt;&gt;"",C901,"")</f>
        <v/>
      </c>
    </row>
    <row r="901" spans="2:16" x14ac:dyDescent="0.2">
      <c r="B901" t="s">
        <v>43</v>
      </c>
      <c r="C901" t="str" cm="1">
        <f t="array" ref="C9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01" t="str">
        <f>IF(ISNUMBER(SEARCH("start_date_local",Table2[[#This Row],[JSON]])),MID(Table2[[#This Row],[JSON]],SEARCH("start_date_local",Table2[[#This Row],[JSON]])+LEN("start_date_local")+4,10), "")</f>
        <v/>
      </c>
      <c r="E9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1" s="5" t="str">
        <f>IF(Table2[[#This Row],[moving_time]]&lt;&gt;"",FLOOR((Table2[[#This Row],[moving_time]]-(60*60*Table2[[#This Row],[Appoggio_ore]]))-(60*Table2[[#This Row],[Appoggio_ minuti]]),1),"")</f>
        <v/>
      </c>
      <c r="I901" s="5" t="str">
        <f>IF(Table2[[#This Row],[moving_time]]&lt;&gt;"",FLOOR((Table2[[#This Row],[moving_time]]-(60*60*Table2[[#This Row],[Appoggio_ore]]))/60,1),"")</f>
        <v/>
      </c>
      <c r="J901" s="5" t="str">
        <f>IF(Table2[[#This Row],[moving_time]]&lt;&gt;"",FLOOR(Table2[[#This Row],[moving_time]]/(60*60),1),"")</f>
        <v/>
      </c>
      <c r="K9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1" t="str">
        <f>IF(AND(Table2[[#This Row],[Appoggio]]&lt;&gt;"",C911&lt;&gt;""),_xlfn.CONCAT("date",C911,"moving_time",C902,"distance",Table2[[#This Row],[Appoggio]],"elevation",C904,"type",C905),"")</f>
        <v/>
      </c>
      <c r="M901" t="str">
        <f>IF(Table2[[#This Row],[date_to_pivot]]&lt;&gt;"",C905,"")</f>
        <v/>
      </c>
      <c r="N901" t="str">
        <f>IF(Table2[[#This Row],[date_to_pivot]]&lt;&gt;"",Table2[[#This Row],[Appoggio]],"")</f>
        <v/>
      </c>
      <c r="O901" t="str">
        <f>IF(Table2[[#This Row],[date_to_pivot]]&lt;&gt;"",C904,"")</f>
        <v/>
      </c>
      <c r="P901" t="str">
        <f>IF(Table2[[#This Row],[date_to_pivot]]&lt;&gt;"",C902,"")</f>
        <v/>
      </c>
    </row>
    <row r="902" spans="2:16" x14ac:dyDescent="0.2">
      <c r="B902" t="s">
        <v>44</v>
      </c>
      <c r="C902" t="str" cm="1">
        <f t="array" ref="C9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02" t="str">
        <f>IF(ISNUMBER(SEARCH("start_date_local",Table2[[#This Row],[JSON]])),MID(Table2[[#This Row],[JSON]],SEARCH("start_date_local",Table2[[#This Row],[JSON]])+LEN("start_date_local")+4,10), "")</f>
        <v/>
      </c>
      <c r="E9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2" s="5" t="str">
        <f>IF(Table2[[#This Row],[moving_time]]&lt;&gt;"",FLOOR((Table2[[#This Row],[moving_time]]-(60*60*Table2[[#This Row],[Appoggio_ore]]))-(60*Table2[[#This Row],[Appoggio_ minuti]]),1),"")</f>
        <v/>
      </c>
      <c r="I902" s="5" t="str">
        <f>IF(Table2[[#This Row],[moving_time]]&lt;&gt;"",FLOOR((Table2[[#This Row],[moving_time]]-(60*60*Table2[[#This Row],[Appoggio_ore]]))/60,1),"")</f>
        <v/>
      </c>
      <c r="J902" s="5" t="str">
        <f>IF(Table2[[#This Row],[moving_time]]&lt;&gt;"",FLOOR(Table2[[#This Row],[moving_time]]/(60*60),1),"")</f>
        <v/>
      </c>
      <c r="K9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2" t="str">
        <f>IF(AND(Table2[[#This Row],[Appoggio]]&lt;&gt;"",C912&lt;&gt;""),_xlfn.CONCAT("date",C912,"moving_time",C903,"distance",Table2[[#This Row],[Appoggio]],"elevation",C905,"type",C906),"")</f>
        <v/>
      </c>
      <c r="M902" t="str">
        <f>IF(Table2[[#This Row],[date_to_pivot]]&lt;&gt;"",C906,"")</f>
        <v/>
      </c>
      <c r="N902" t="str">
        <f>IF(Table2[[#This Row],[date_to_pivot]]&lt;&gt;"",Table2[[#This Row],[Appoggio]],"")</f>
        <v/>
      </c>
      <c r="O902" t="str">
        <f>IF(Table2[[#This Row],[date_to_pivot]]&lt;&gt;"",C905,"")</f>
        <v/>
      </c>
      <c r="P902" t="str">
        <f>IF(Table2[[#This Row],[date_to_pivot]]&lt;&gt;"",C903,"")</f>
        <v/>
      </c>
    </row>
    <row r="903" spans="2:16" x14ac:dyDescent="0.2">
      <c r="B903" t="s">
        <v>45</v>
      </c>
      <c r="C903" t="str" cm="1">
        <f t="array" ref="C9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03" t="str">
        <f>IF(ISNUMBER(SEARCH("start_date_local",Table2[[#This Row],[JSON]])),MID(Table2[[#This Row],[JSON]],SEARCH("start_date_local",Table2[[#This Row],[JSON]])+LEN("start_date_local")+4,10), "")</f>
        <v/>
      </c>
      <c r="E9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3" s="5" t="str">
        <f>IF(Table2[[#This Row],[moving_time]]&lt;&gt;"",FLOOR((Table2[[#This Row],[moving_time]]-(60*60*Table2[[#This Row],[Appoggio_ore]]))-(60*Table2[[#This Row],[Appoggio_ minuti]]),1),"")</f>
        <v/>
      </c>
      <c r="I903" s="5" t="str">
        <f>IF(Table2[[#This Row],[moving_time]]&lt;&gt;"",FLOOR((Table2[[#This Row],[moving_time]]-(60*60*Table2[[#This Row],[Appoggio_ore]]))/60,1),"")</f>
        <v/>
      </c>
      <c r="J903" s="5" t="str">
        <f>IF(Table2[[#This Row],[moving_time]]&lt;&gt;"",FLOOR(Table2[[#This Row],[moving_time]]/(60*60),1),"")</f>
        <v/>
      </c>
      <c r="K9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3" t="str">
        <f>IF(AND(Table2[[#This Row],[Appoggio]]&lt;&gt;"",C913&lt;&gt;""),_xlfn.CONCAT("date",C913,"moving_time",C904,"distance",Table2[[#This Row],[Appoggio]],"elevation",C906,"type",C907),"")</f>
        <v/>
      </c>
      <c r="M903" t="str">
        <f>IF(Table2[[#This Row],[date_to_pivot]]&lt;&gt;"",C907,"")</f>
        <v/>
      </c>
      <c r="N903" t="str">
        <f>IF(Table2[[#This Row],[date_to_pivot]]&lt;&gt;"",Table2[[#This Row],[Appoggio]],"")</f>
        <v/>
      </c>
      <c r="O903" t="str">
        <f>IF(Table2[[#This Row],[date_to_pivot]]&lt;&gt;"",C906,"")</f>
        <v/>
      </c>
      <c r="P903" t="str">
        <f>IF(Table2[[#This Row],[date_to_pivot]]&lt;&gt;"",C904,"")</f>
        <v/>
      </c>
    </row>
    <row r="904" spans="2:16" x14ac:dyDescent="0.2">
      <c r="B904" t="s">
        <v>393</v>
      </c>
      <c r="C904" t="str" cm="1">
        <f t="array" ref="C9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04" t="str">
        <f>IF(ISNUMBER(SEARCH("start_date_local",Table2[[#This Row],[JSON]])),MID(Table2[[#This Row],[JSON]],SEARCH("start_date_local",Table2[[#This Row],[JSON]])+LEN("start_date_local")+4,10), "")</f>
        <v/>
      </c>
      <c r="E9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4" s="5" t="str">
        <f>IF(Table2[[#This Row],[moving_time]]&lt;&gt;"",FLOOR((Table2[[#This Row],[moving_time]]-(60*60*Table2[[#This Row],[Appoggio_ore]]))-(60*Table2[[#This Row],[Appoggio_ minuti]]),1),"")</f>
        <v/>
      </c>
      <c r="I904" s="5" t="str">
        <f>IF(Table2[[#This Row],[moving_time]]&lt;&gt;"",FLOOR((Table2[[#This Row],[moving_time]]-(60*60*Table2[[#This Row],[Appoggio_ore]]))/60,1),"")</f>
        <v/>
      </c>
      <c r="J904" s="5" t="str">
        <f>IF(Table2[[#This Row],[moving_time]]&lt;&gt;"",FLOOR(Table2[[#This Row],[moving_time]]/(60*60),1),"")</f>
        <v/>
      </c>
      <c r="K9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4" t="str">
        <f>IF(AND(Table2[[#This Row],[Appoggio]]&lt;&gt;"",C914&lt;&gt;""),_xlfn.CONCAT("date",C914,"moving_time",C905,"distance",Table2[[#This Row],[Appoggio]],"elevation",C907,"type",C908),"")</f>
        <v/>
      </c>
      <c r="M904" t="str">
        <f>IF(Table2[[#This Row],[date_to_pivot]]&lt;&gt;"",C908,"")</f>
        <v/>
      </c>
      <c r="N904" t="str">
        <f>IF(Table2[[#This Row],[date_to_pivot]]&lt;&gt;"",Table2[[#This Row],[Appoggio]],"")</f>
        <v/>
      </c>
      <c r="O904" t="str">
        <f>IF(Table2[[#This Row],[date_to_pivot]]&lt;&gt;"",C907,"")</f>
        <v/>
      </c>
      <c r="P904" t="str">
        <f>IF(Table2[[#This Row],[date_to_pivot]]&lt;&gt;"",C905,"")</f>
        <v/>
      </c>
    </row>
    <row r="905" spans="2:16" x14ac:dyDescent="0.2">
      <c r="B905" t="s">
        <v>394</v>
      </c>
      <c r="C905" t="str" cm="1">
        <f t="array" ref="C9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05" t="str">
        <f>IF(ISNUMBER(SEARCH("start_date_local",Table2[[#This Row],[JSON]])),MID(Table2[[#This Row],[JSON]],SEARCH("start_date_local",Table2[[#This Row],[JSON]])+LEN("start_date_local")+4,10), "")</f>
        <v/>
      </c>
      <c r="E9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5" s="5" t="str">
        <f>IF(Table2[[#This Row],[moving_time]]&lt;&gt;"",FLOOR((Table2[[#This Row],[moving_time]]-(60*60*Table2[[#This Row],[Appoggio_ore]]))-(60*Table2[[#This Row],[Appoggio_ minuti]]),1),"")</f>
        <v/>
      </c>
      <c r="I905" s="5" t="str">
        <f>IF(Table2[[#This Row],[moving_time]]&lt;&gt;"",FLOOR((Table2[[#This Row],[moving_time]]-(60*60*Table2[[#This Row],[Appoggio_ore]]))/60,1),"")</f>
        <v/>
      </c>
      <c r="J905" s="5" t="str">
        <f>IF(Table2[[#This Row],[moving_time]]&lt;&gt;"",FLOOR(Table2[[#This Row],[moving_time]]/(60*60),1),"")</f>
        <v/>
      </c>
      <c r="K9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5" t="str">
        <f>IF(AND(Table2[[#This Row],[Appoggio]]&lt;&gt;"",C915&lt;&gt;""),_xlfn.CONCAT("date",C915,"moving_time",C906,"distance",Table2[[#This Row],[Appoggio]],"elevation",C908,"type",C909),"")</f>
        <v/>
      </c>
      <c r="M905" t="str">
        <f>IF(Table2[[#This Row],[date_to_pivot]]&lt;&gt;"",C909,"")</f>
        <v/>
      </c>
      <c r="N905" t="str">
        <f>IF(Table2[[#This Row],[date_to_pivot]]&lt;&gt;"",Table2[[#This Row],[Appoggio]],"")</f>
        <v/>
      </c>
      <c r="O905" t="str">
        <f>IF(Table2[[#This Row],[date_to_pivot]]&lt;&gt;"",C908,"")</f>
        <v/>
      </c>
      <c r="P905" t="str">
        <f>IF(Table2[[#This Row],[date_to_pivot]]&lt;&gt;"",C906,"")</f>
        <v/>
      </c>
    </row>
    <row r="906" spans="2:16" x14ac:dyDescent="0.2">
      <c r="B906" t="s">
        <v>395</v>
      </c>
      <c r="C906" t="str" cm="1">
        <f t="array" ref="C9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06" t="str">
        <f>IF(ISNUMBER(SEARCH("start_date_local",Table2[[#This Row],[JSON]])),MID(Table2[[#This Row],[JSON]],SEARCH("start_date_local",Table2[[#This Row],[JSON]])+LEN("start_date_local")+4,10), "")</f>
        <v/>
      </c>
      <c r="E9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6" s="5" t="str">
        <f>IF(Table2[[#This Row],[moving_time]]&lt;&gt;"",FLOOR((Table2[[#This Row],[moving_time]]-(60*60*Table2[[#This Row],[Appoggio_ore]]))-(60*Table2[[#This Row],[Appoggio_ minuti]]),1),"")</f>
        <v/>
      </c>
      <c r="I906" s="5" t="str">
        <f>IF(Table2[[#This Row],[moving_time]]&lt;&gt;"",FLOOR((Table2[[#This Row],[moving_time]]-(60*60*Table2[[#This Row],[Appoggio_ore]]))/60,1),"")</f>
        <v/>
      </c>
      <c r="J906" s="5" t="str">
        <f>IF(Table2[[#This Row],[moving_time]]&lt;&gt;"",FLOOR(Table2[[#This Row],[moving_time]]/(60*60),1),"")</f>
        <v/>
      </c>
      <c r="K9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6" t="str">
        <f>IF(AND(Table2[[#This Row],[Appoggio]]&lt;&gt;"",C916&lt;&gt;""),_xlfn.CONCAT("date",C916,"moving_time",C907,"distance",Table2[[#This Row],[Appoggio]],"elevation",C909,"type",C910),"")</f>
        <v/>
      </c>
      <c r="M906" t="str">
        <f>IF(Table2[[#This Row],[date_to_pivot]]&lt;&gt;"",C910,"")</f>
        <v/>
      </c>
      <c r="N906" t="str">
        <f>IF(Table2[[#This Row],[date_to_pivot]]&lt;&gt;"",Table2[[#This Row],[Appoggio]],"")</f>
        <v/>
      </c>
      <c r="O906" t="str">
        <f>IF(Table2[[#This Row],[date_to_pivot]]&lt;&gt;"",C909,"")</f>
        <v/>
      </c>
      <c r="P906" t="str">
        <f>IF(Table2[[#This Row],[date_to_pivot]]&lt;&gt;"",C907,"")</f>
        <v/>
      </c>
    </row>
    <row r="907" spans="2:16" x14ac:dyDescent="0.2">
      <c r="B907" t="s">
        <v>396</v>
      </c>
      <c r="C907" t="str" cm="1">
        <f t="array" ref="C9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07" t="str">
        <f>IF(ISNUMBER(SEARCH("start_date_local",Table2[[#This Row],[JSON]])),MID(Table2[[#This Row],[JSON]],SEARCH("start_date_local",Table2[[#This Row],[JSON]])+LEN("start_date_local")+4,10), "")</f>
        <v/>
      </c>
      <c r="E9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7" s="5" t="str">
        <f>IF(Table2[[#This Row],[moving_time]]&lt;&gt;"",FLOOR((Table2[[#This Row],[moving_time]]-(60*60*Table2[[#This Row],[Appoggio_ore]]))-(60*Table2[[#This Row],[Appoggio_ minuti]]),1),"")</f>
        <v/>
      </c>
      <c r="I907" s="5" t="str">
        <f>IF(Table2[[#This Row],[moving_time]]&lt;&gt;"",FLOOR((Table2[[#This Row],[moving_time]]-(60*60*Table2[[#This Row],[Appoggio_ore]]))/60,1),"")</f>
        <v/>
      </c>
      <c r="J907" s="5" t="str">
        <f>IF(Table2[[#This Row],[moving_time]]&lt;&gt;"",FLOOR(Table2[[#This Row],[moving_time]]/(60*60),1),"")</f>
        <v/>
      </c>
      <c r="K9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7" t="str">
        <f>IF(AND(Table2[[#This Row],[Appoggio]]&lt;&gt;"",C917&lt;&gt;""),_xlfn.CONCAT("date",C917,"moving_time",C908,"distance",Table2[[#This Row],[Appoggio]],"elevation",C910,"type",C911),"")</f>
        <v/>
      </c>
      <c r="M907" t="str">
        <f>IF(Table2[[#This Row],[date_to_pivot]]&lt;&gt;"",C911,"")</f>
        <v/>
      </c>
      <c r="N907" t="str">
        <f>IF(Table2[[#This Row],[date_to_pivot]]&lt;&gt;"",Table2[[#This Row],[Appoggio]],"")</f>
        <v/>
      </c>
      <c r="O907" t="str">
        <f>IF(Table2[[#This Row],[date_to_pivot]]&lt;&gt;"",C910,"")</f>
        <v/>
      </c>
      <c r="P907" t="str">
        <f>IF(Table2[[#This Row],[date_to_pivot]]&lt;&gt;"",C908,"")</f>
        <v/>
      </c>
    </row>
    <row r="908" spans="2:16" x14ac:dyDescent="0.2">
      <c r="B908" t="s">
        <v>397</v>
      </c>
      <c r="C908" t="str" cm="1">
        <f t="array" ref="C9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08" t="str">
        <f>IF(ISNUMBER(SEARCH("start_date_local",Table2[[#This Row],[JSON]])),MID(Table2[[#This Row],[JSON]],SEARCH("start_date_local",Table2[[#This Row],[JSON]])+LEN("start_date_local")+4,10), "")</f>
        <v/>
      </c>
      <c r="E9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8" s="5" t="str">
        <f>IF(Table2[[#This Row],[moving_time]]&lt;&gt;"",FLOOR((Table2[[#This Row],[moving_time]]-(60*60*Table2[[#This Row],[Appoggio_ore]]))-(60*Table2[[#This Row],[Appoggio_ minuti]]),1),"")</f>
        <v/>
      </c>
      <c r="I908" s="5" t="str">
        <f>IF(Table2[[#This Row],[moving_time]]&lt;&gt;"",FLOOR((Table2[[#This Row],[moving_time]]-(60*60*Table2[[#This Row],[Appoggio_ore]]))/60,1),"")</f>
        <v/>
      </c>
      <c r="J908" s="5" t="str">
        <f>IF(Table2[[#This Row],[moving_time]]&lt;&gt;"",FLOOR(Table2[[#This Row],[moving_time]]/(60*60),1),"")</f>
        <v/>
      </c>
      <c r="K9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8" t="str">
        <f>IF(AND(Table2[[#This Row],[Appoggio]]&lt;&gt;"",C918&lt;&gt;""),_xlfn.CONCAT("date",C918,"moving_time",C909,"distance",Table2[[#This Row],[Appoggio]],"elevation",C911,"type",C912),"")</f>
        <v/>
      </c>
      <c r="M908" t="str">
        <f>IF(Table2[[#This Row],[date_to_pivot]]&lt;&gt;"",C912,"")</f>
        <v/>
      </c>
      <c r="N908" t="str">
        <f>IF(Table2[[#This Row],[date_to_pivot]]&lt;&gt;"",Table2[[#This Row],[Appoggio]],"")</f>
        <v/>
      </c>
      <c r="O908" t="str">
        <f>IF(Table2[[#This Row],[date_to_pivot]]&lt;&gt;"",C911,"")</f>
        <v/>
      </c>
      <c r="P908" t="str">
        <f>IF(Table2[[#This Row],[date_to_pivot]]&lt;&gt;"",C909,"")</f>
        <v/>
      </c>
    </row>
    <row r="909" spans="2:16" x14ac:dyDescent="0.2">
      <c r="B909" t="s">
        <v>398</v>
      </c>
      <c r="C909" t="str" cm="1">
        <f t="array" ref="C9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09" t="str">
        <f>IF(ISNUMBER(SEARCH("start_date_local",Table2[[#This Row],[JSON]])),MID(Table2[[#This Row],[JSON]],SEARCH("start_date_local",Table2[[#This Row],[JSON]])+LEN("start_date_local")+4,10), "")</f>
        <v/>
      </c>
      <c r="E9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09" s="5" t="str">
        <f>IF(Table2[[#This Row],[moving_time]]&lt;&gt;"",FLOOR((Table2[[#This Row],[moving_time]]-(60*60*Table2[[#This Row],[Appoggio_ore]]))-(60*Table2[[#This Row],[Appoggio_ minuti]]),1),"")</f>
        <v/>
      </c>
      <c r="I909" s="5" t="str">
        <f>IF(Table2[[#This Row],[moving_time]]&lt;&gt;"",FLOOR((Table2[[#This Row],[moving_time]]-(60*60*Table2[[#This Row],[Appoggio_ore]]))/60,1),"")</f>
        <v/>
      </c>
      <c r="J909" s="5" t="str">
        <f>IF(Table2[[#This Row],[moving_time]]&lt;&gt;"",FLOOR(Table2[[#This Row],[moving_time]]/(60*60),1),"")</f>
        <v/>
      </c>
      <c r="K9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09" t="str">
        <f>IF(AND(Table2[[#This Row],[Appoggio]]&lt;&gt;"",C919&lt;&gt;""),_xlfn.CONCAT("date",C919,"moving_time",C910,"distance",Table2[[#This Row],[Appoggio]],"elevation",C912,"type",C913),"")</f>
        <v/>
      </c>
      <c r="M909" t="str">
        <f>IF(Table2[[#This Row],[date_to_pivot]]&lt;&gt;"",C913,"")</f>
        <v/>
      </c>
      <c r="N909" t="str">
        <f>IF(Table2[[#This Row],[date_to_pivot]]&lt;&gt;"",Table2[[#This Row],[Appoggio]],"")</f>
        <v/>
      </c>
      <c r="O909" t="str">
        <f>IF(Table2[[#This Row],[date_to_pivot]]&lt;&gt;"",C912,"")</f>
        <v/>
      </c>
      <c r="P909" t="str">
        <f>IF(Table2[[#This Row],[date_to_pivot]]&lt;&gt;"",C910,"")</f>
        <v/>
      </c>
    </row>
    <row r="910" spans="2:16" x14ac:dyDescent="0.2">
      <c r="B910" t="s">
        <v>399</v>
      </c>
      <c r="C910" t="str" cm="1">
        <f t="array" ref="C9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10" t="str">
        <f>IF(ISNUMBER(SEARCH("start_date_local",Table2[[#This Row],[JSON]])),MID(Table2[[#This Row],[JSON]],SEARCH("start_date_local",Table2[[#This Row],[JSON]])+LEN("start_date_local")+4,10), "")</f>
        <v/>
      </c>
      <c r="E9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0" s="5" t="str">
        <f>IF(Table2[[#This Row],[moving_time]]&lt;&gt;"",FLOOR((Table2[[#This Row],[moving_time]]-(60*60*Table2[[#This Row],[Appoggio_ore]]))-(60*Table2[[#This Row],[Appoggio_ minuti]]),1),"")</f>
        <v/>
      </c>
      <c r="I910" s="5" t="str">
        <f>IF(Table2[[#This Row],[moving_time]]&lt;&gt;"",FLOOR((Table2[[#This Row],[moving_time]]-(60*60*Table2[[#This Row],[Appoggio_ore]]))/60,1),"")</f>
        <v/>
      </c>
      <c r="J910" s="5" t="str">
        <f>IF(Table2[[#This Row],[moving_time]]&lt;&gt;"",FLOOR(Table2[[#This Row],[moving_time]]/(60*60),1),"")</f>
        <v/>
      </c>
      <c r="K9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0" t="str">
        <f>IF(AND(Table2[[#This Row],[Appoggio]]&lt;&gt;"",C920&lt;&gt;""),_xlfn.CONCAT("date",C920,"moving_time",C911,"distance",Table2[[#This Row],[Appoggio]],"elevation",C913,"type",C914),"")</f>
        <v/>
      </c>
      <c r="M910" t="str">
        <f>IF(Table2[[#This Row],[date_to_pivot]]&lt;&gt;"",C914,"")</f>
        <v/>
      </c>
      <c r="N910" t="str">
        <f>IF(Table2[[#This Row],[date_to_pivot]]&lt;&gt;"",Table2[[#This Row],[Appoggio]],"")</f>
        <v/>
      </c>
      <c r="O910" t="str">
        <f>IF(Table2[[#This Row],[date_to_pivot]]&lt;&gt;"",C913,"")</f>
        <v/>
      </c>
      <c r="P910" t="str">
        <f>IF(Table2[[#This Row],[date_to_pivot]]&lt;&gt;"",C911,"")</f>
        <v/>
      </c>
    </row>
    <row r="911" spans="2:16" x14ac:dyDescent="0.2">
      <c r="B911" t="s">
        <v>400</v>
      </c>
      <c r="C911" t="str" cm="1">
        <f t="array" ref="C9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11" t="str">
        <f>IF(ISNUMBER(SEARCH("start_date_local",Table2[[#This Row],[JSON]])),MID(Table2[[#This Row],[JSON]],SEARCH("start_date_local",Table2[[#This Row],[JSON]])+LEN("start_date_local")+4,10), "")</f>
        <v/>
      </c>
      <c r="E9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1" s="5" t="str">
        <f>IF(Table2[[#This Row],[moving_time]]&lt;&gt;"",FLOOR((Table2[[#This Row],[moving_time]]-(60*60*Table2[[#This Row],[Appoggio_ore]]))-(60*Table2[[#This Row],[Appoggio_ minuti]]),1),"")</f>
        <v/>
      </c>
      <c r="I911" s="5" t="str">
        <f>IF(Table2[[#This Row],[moving_time]]&lt;&gt;"",FLOOR((Table2[[#This Row],[moving_time]]-(60*60*Table2[[#This Row],[Appoggio_ore]]))/60,1),"")</f>
        <v/>
      </c>
      <c r="J911" s="5" t="str">
        <f>IF(Table2[[#This Row],[moving_time]]&lt;&gt;"",FLOOR(Table2[[#This Row],[moving_time]]/(60*60),1),"")</f>
        <v/>
      </c>
      <c r="K9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1" t="str">
        <f>IF(AND(Table2[[#This Row],[Appoggio]]&lt;&gt;"",C921&lt;&gt;""),_xlfn.CONCAT("date",C921,"moving_time",C912,"distance",Table2[[#This Row],[Appoggio]],"elevation",C914,"type",C915),"")</f>
        <v/>
      </c>
      <c r="M911" t="str">
        <f>IF(Table2[[#This Row],[date_to_pivot]]&lt;&gt;"",C915,"")</f>
        <v/>
      </c>
      <c r="N911" t="str">
        <f>IF(Table2[[#This Row],[date_to_pivot]]&lt;&gt;"",Table2[[#This Row],[Appoggio]],"")</f>
        <v/>
      </c>
      <c r="O911" t="str">
        <f>IF(Table2[[#This Row],[date_to_pivot]]&lt;&gt;"",C914,"")</f>
        <v/>
      </c>
      <c r="P911" t="str">
        <f>IF(Table2[[#This Row],[date_to_pivot]]&lt;&gt;"",C912,"")</f>
        <v/>
      </c>
    </row>
    <row r="912" spans="2:16" x14ac:dyDescent="0.2">
      <c r="B912" t="s">
        <v>54</v>
      </c>
      <c r="C912" t="str" cm="1">
        <f t="array" ref="C9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12" t="str">
        <f>IF(ISNUMBER(SEARCH("start_date_local",Table2[[#This Row],[JSON]])),MID(Table2[[#This Row],[JSON]],SEARCH("start_date_local",Table2[[#This Row],[JSON]])+LEN("start_date_local")+4,10), "")</f>
        <v/>
      </c>
      <c r="E9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2" s="5" t="str">
        <f>IF(Table2[[#This Row],[moving_time]]&lt;&gt;"",FLOOR((Table2[[#This Row],[moving_time]]-(60*60*Table2[[#This Row],[Appoggio_ore]]))-(60*Table2[[#This Row],[Appoggio_ minuti]]),1),"")</f>
        <v/>
      </c>
      <c r="I912" s="5" t="str">
        <f>IF(Table2[[#This Row],[moving_time]]&lt;&gt;"",FLOOR((Table2[[#This Row],[moving_time]]-(60*60*Table2[[#This Row],[Appoggio_ore]]))/60,1),"")</f>
        <v/>
      </c>
      <c r="J912" s="5" t="str">
        <f>IF(Table2[[#This Row],[moving_time]]&lt;&gt;"",FLOOR(Table2[[#This Row],[moving_time]]/(60*60),1),"")</f>
        <v/>
      </c>
      <c r="K9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2" t="str">
        <f>IF(AND(Table2[[#This Row],[Appoggio]]&lt;&gt;"",C922&lt;&gt;""),_xlfn.CONCAT("date",C922,"moving_time",C913,"distance",Table2[[#This Row],[Appoggio]],"elevation",C915,"type",C916),"")</f>
        <v/>
      </c>
      <c r="M912" t="str">
        <f>IF(Table2[[#This Row],[date_to_pivot]]&lt;&gt;"",C916,"")</f>
        <v/>
      </c>
      <c r="N912" t="str">
        <f>IF(Table2[[#This Row],[date_to_pivot]]&lt;&gt;"",Table2[[#This Row],[Appoggio]],"")</f>
        <v/>
      </c>
      <c r="O912" t="str">
        <f>IF(Table2[[#This Row],[date_to_pivot]]&lt;&gt;"",C915,"")</f>
        <v/>
      </c>
      <c r="P912" t="str">
        <f>IF(Table2[[#This Row],[date_to_pivot]]&lt;&gt;"",C913,"")</f>
        <v/>
      </c>
    </row>
    <row r="913" spans="2:16" x14ac:dyDescent="0.2">
      <c r="B913" t="s">
        <v>55</v>
      </c>
      <c r="C913" t="str" cm="1">
        <f t="array" ref="C9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13" t="str">
        <f>IF(ISNUMBER(SEARCH("start_date_local",Table2[[#This Row],[JSON]])),MID(Table2[[#This Row],[JSON]],SEARCH("start_date_local",Table2[[#This Row],[JSON]])+LEN("start_date_local")+4,10), "")</f>
        <v/>
      </c>
      <c r="E9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3" s="5" t="str">
        <f>IF(Table2[[#This Row],[moving_time]]&lt;&gt;"",FLOOR((Table2[[#This Row],[moving_time]]-(60*60*Table2[[#This Row],[Appoggio_ore]]))-(60*Table2[[#This Row],[Appoggio_ minuti]]),1),"")</f>
        <v/>
      </c>
      <c r="I913" s="5" t="str">
        <f>IF(Table2[[#This Row],[moving_time]]&lt;&gt;"",FLOOR((Table2[[#This Row],[moving_time]]-(60*60*Table2[[#This Row],[Appoggio_ore]]))/60,1),"")</f>
        <v/>
      </c>
      <c r="J913" s="5" t="str">
        <f>IF(Table2[[#This Row],[moving_time]]&lt;&gt;"",FLOOR(Table2[[#This Row],[moving_time]]/(60*60),1),"")</f>
        <v/>
      </c>
      <c r="K9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3" t="str">
        <f>IF(AND(Table2[[#This Row],[Appoggio]]&lt;&gt;"",C923&lt;&gt;""),_xlfn.CONCAT("date",C923,"moving_time",C914,"distance",Table2[[#This Row],[Appoggio]],"elevation",C916,"type",C917),"")</f>
        <v/>
      </c>
      <c r="M913" t="str">
        <f>IF(Table2[[#This Row],[date_to_pivot]]&lt;&gt;"",C917,"")</f>
        <v/>
      </c>
      <c r="N913" t="str">
        <f>IF(Table2[[#This Row],[date_to_pivot]]&lt;&gt;"",Table2[[#This Row],[Appoggio]],"")</f>
        <v/>
      </c>
      <c r="O913" t="str">
        <f>IF(Table2[[#This Row],[date_to_pivot]]&lt;&gt;"",C916,"")</f>
        <v/>
      </c>
      <c r="P913" t="str">
        <f>IF(Table2[[#This Row],[date_to_pivot]]&lt;&gt;"",C914,"")</f>
        <v/>
      </c>
    </row>
    <row r="914" spans="2:16" x14ac:dyDescent="0.2">
      <c r="B914" t="s">
        <v>401</v>
      </c>
      <c r="C914" t="str" cm="1">
        <f t="array" ref="C9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14" t="str">
        <f>IF(ISNUMBER(SEARCH("start_date_local",Table2[[#This Row],[JSON]])),MID(Table2[[#This Row],[JSON]],SEARCH("start_date_local",Table2[[#This Row],[JSON]])+LEN("start_date_local")+4,10), "")</f>
        <v/>
      </c>
      <c r="E9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4" s="5" t="str">
        <f>IF(Table2[[#This Row],[moving_time]]&lt;&gt;"",FLOOR((Table2[[#This Row],[moving_time]]-(60*60*Table2[[#This Row],[Appoggio_ore]]))-(60*Table2[[#This Row],[Appoggio_ minuti]]),1),"")</f>
        <v/>
      </c>
      <c r="I914" s="5" t="str">
        <f>IF(Table2[[#This Row],[moving_time]]&lt;&gt;"",FLOOR((Table2[[#This Row],[moving_time]]-(60*60*Table2[[#This Row],[Appoggio_ore]]))/60,1),"")</f>
        <v/>
      </c>
      <c r="J914" s="5" t="str">
        <f>IF(Table2[[#This Row],[moving_time]]&lt;&gt;"",FLOOR(Table2[[#This Row],[moving_time]]/(60*60),1),"")</f>
        <v/>
      </c>
      <c r="K9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4" t="str">
        <f>IF(AND(Table2[[#This Row],[Appoggio]]&lt;&gt;"",C924&lt;&gt;""),_xlfn.CONCAT("date",C924,"moving_time",C915,"distance",Table2[[#This Row],[Appoggio]],"elevation",C917,"type",C918),"")</f>
        <v/>
      </c>
      <c r="M914" t="str">
        <f>IF(Table2[[#This Row],[date_to_pivot]]&lt;&gt;"",C918,"")</f>
        <v/>
      </c>
      <c r="N914" t="str">
        <f>IF(Table2[[#This Row],[date_to_pivot]]&lt;&gt;"",Table2[[#This Row],[Appoggio]],"")</f>
        <v/>
      </c>
      <c r="O914" t="str">
        <f>IF(Table2[[#This Row],[date_to_pivot]]&lt;&gt;"",C917,"")</f>
        <v/>
      </c>
      <c r="P914" t="str">
        <f>IF(Table2[[#This Row],[date_to_pivot]]&lt;&gt;"",C915,"")</f>
        <v/>
      </c>
    </row>
    <row r="915" spans="2:16" x14ac:dyDescent="0.2">
      <c r="B915" t="s">
        <v>402</v>
      </c>
      <c r="C915" t="str" cm="1">
        <f t="array" ref="C9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15" t="str">
        <f>IF(ISNUMBER(SEARCH("start_date_local",Table2[[#This Row],[JSON]])),MID(Table2[[#This Row],[JSON]],SEARCH("start_date_local",Table2[[#This Row],[JSON]])+LEN("start_date_local")+4,10), "")</f>
        <v/>
      </c>
      <c r="E9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5" s="5" t="str">
        <f>IF(Table2[[#This Row],[moving_time]]&lt;&gt;"",FLOOR((Table2[[#This Row],[moving_time]]-(60*60*Table2[[#This Row],[Appoggio_ore]]))-(60*Table2[[#This Row],[Appoggio_ minuti]]),1),"")</f>
        <v/>
      </c>
      <c r="I915" s="5" t="str">
        <f>IF(Table2[[#This Row],[moving_time]]&lt;&gt;"",FLOOR((Table2[[#This Row],[moving_time]]-(60*60*Table2[[#This Row],[Appoggio_ore]]))/60,1),"")</f>
        <v/>
      </c>
      <c r="J915" s="5" t="str">
        <f>IF(Table2[[#This Row],[moving_time]]&lt;&gt;"",FLOOR(Table2[[#This Row],[moving_time]]/(60*60),1),"")</f>
        <v/>
      </c>
      <c r="K9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5" t="str">
        <f>IF(AND(Table2[[#This Row],[Appoggio]]&lt;&gt;"",C925&lt;&gt;""),_xlfn.CONCAT("date",C925,"moving_time",C916,"distance",Table2[[#This Row],[Appoggio]],"elevation",C918,"type",C919),"")</f>
        <v/>
      </c>
      <c r="M915" t="str">
        <f>IF(Table2[[#This Row],[date_to_pivot]]&lt;&gt;"",C919,"")</f>
        <v/>
      </c>
      <c r="N915" t="str">
        <f>IF(Table2[[#This Row],[date_to_pivot]]&lt;&gt;"",Table2[[#This Row],[Appoggio]],"")</f>
        <v/>
      </c>
      <c r="O915" t="str">
        <f>IF(Table2[[#This Row],[date_to_pivot]]&lt;&gt;"",C918,"")</f>
        <v/>
      </c>
      <c r="P915" t="str">
        <f>IF(Table2[[#This Row],[date_to_pivot]]&lt;&gt;"",C916,"")</f>
        <v/>
      </c>
    </row>
    <row r="916" spans="2:16" x14ac:dyDescent="0.2">
      <c r="B916" t="s">
        <v>58</v>
      </c>
      <c r="C916" t="str" cm="1">
        <f t="array" ref="C9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16" t="str">
        <f>IF(ISNUMBER(SEARCH("start_date_local",Table2[[#This Row],[JSON]])),MID(Table2[[#This Row],[JSON]],SEARCH("start_date_local",Table2[[#This Row],[JSON]])+LEN("start_date_local")+4,10), "")</f>
        <v/>
      </c>
      <c r="E9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6" s="5" t="str">
        <f>IF(Table2[[#This Row],[moving_time]]&lt;&gt;"",FLOOR((Table2[[#This Row],[moving_time]]-(60*60*Table2[[#This Row],[Appoggio_ore]]))-(60*Table2[[#This Row],[Appoggio_ minuti]]),1),"")</f>
        <v/>
      </c>
      <c r="I916" s="5" t="str">
        <f>IF(Table2[[#This Row],[moving_time]]&lt;&gt;"",FLOOR((Table2[[#This Row],[moving_time]]-(60*60*Table2[[#This Row],[Appoggio_ore]]))/60,1),"")</f>
        <v/>
      </c>
      <c r="J916" s="5" t="str">
        <f>IF(Table2[[#This Row],[moving_time]]&lt;&gt;"",FLOOR(Table2[[#This Row],[moving_time]]/(60*60),1),"")</f>
        <v/>
      </c>
      <c r="K9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6" t="str">
        <f>IF(AND(Table2[[#This Row],[Appoggio]]&lt;&gt;"",C926&lt;&gt;""),_xlfn.CONCAT("date",C926,"moving_time",C917,"distance",Table2[[#This Row],[Appoggio]],"elevation",C919,"type",C920),"")</f>
        <v/>
      </c>
      <c r="M916" t="str">
        <f>IF(Table2[[#This Row],[date_to_pivot]]&lt;&gt;"",C920,"")</f>
        <v/>
      </c>
      <c r="N916" t="str">
        <f>IF(Table2[[#This Row],[date_to_pivot]]&lt;&gt;"",Table2[[#This Row],[Appoggio]],"")</f>
        <v/>
      </c>
      <c r="O916" t="str">
        <f>IF(Table2[[#This Row],[date_to_pivot]]&lt;&gt;"",C919,"")</f>
        <v/>
      </c>
      <c r="P916" t="str">
        <f>IF(Table2[[#This Row],[date_to_pivot]]&lt;&gt;"",C917,"")</f>
        <v/>
      </c>
    </row>
    <row r="917" spans="2:16" x14ac:dyDescent="0.2">
      <c r="B917" t="s">
        <v>59</v>
      </c>
      <c r="C917" t="str" cm="1">
        <f t="array" ref="C9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17" t="str">
        <f>IF(ISNUMBER(SEARCH("start_date_local",Table2[[#This Row],[JSON]])),MID(Table2[[#This Row],[JSON]],SEARCH("start_date_local",Table2[[#This Row],[JSON]])+LEN("start_date_local")+4,10), "")</f>
        <v/>
      </c>
      <c r="E9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7" s="5" t="str">
        <f>IF(Table2[[#This Row],[moving_time]]&lt;&gt;"",FLOOR((Table2[[#This Row],[moving_time]]-(60*60*Table2[[#This Row],[Appoggio_ore]]))-(60*Table2[[#This Row],[Appoggio_ minuti]]),1),"")</f>
        <v/>
      </c>
      <c r="I917" s="5" t="str">
        <f>IF(Table2[[#This Row],[moving_time]]&lt;&gt;"",FLOOR((Table2[[#This Row],[moving_time]]-(60*60*Table2[[#This Row],[Appoggio_ore]]))/60,1),"")</f>
        <v/>
      </c>
      <c r="J917" s="5" t="str">
        <f>IF(Table2[[#This Row],[moving_time]]&lt;&gt;"",FLOOR(Table2[[#This Row],[moving_time]]/(60*60),1),"")</f>
        <v/>
      </c>
      <c r="K9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7" t="str">
        <f>IF(AND(Table2[[#This Row],[Appoggio]]&lt;&gt;"",C927&lt;&gt;""),_xlfn.CONCAT("date",C927,"moving_time",C918,"distance",Table2[[#This Row],[Appoggio]],"elevation",C920,"type",C921),"")</f>
        <v/>
      </c>
      <c r="M917" t="str">
        <f>IF(Table2[[#This Row],[date_to_pivot]]&lt;&gt;"",C921,"")</f>
        <v/>
      </c>
      <c r="N917" t="str">
        <f>IF(Table2[[#This Row],[date_to_pivot]]&lt;&gt;"",Table2[[#This Row],[Appoggio]],"")</f>
        <v/>
      </c>
      <c r="O917" t="str">
        <f>IF(Table2[[#This Row],[date_to_pivot]]&lt;&gt;"",C920,"")</f>
        <v/>
      </c>
      <c r="P917" t="str">
        <f>IF(Table2[[#This Row],[date_to_pivot]]&lt;&gt;"",C918,"")</f>
        <v/>
      </c>
    </row>
    <row r="918" spans="2:16" x14ac:dyDescent="0.2">
      <c r="B918" t="s">
        <v>403</v>
      </c>
      <c r="C918" t="str" cm="1">
        <f t="array" ref="C9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18" t="str">
        <f>IF(ISNUMBER(SEARCH("start_date_local",Table2[[#This Row],[JSON]])),MID(Table2[[#This Row],[JSON]],SEARCH("start_date_local",Table2[[#This Row],[JSON]])+LEN("start_date_local")+4,10), "")</f>
        <v/>
      </c>
      <c r="E9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8" s="5" t="str">
        <f>IF(Table2[[#This Row],[moving_time]]&lt;&gt;"",FLOOR((Table2[[#This Row],[moving_time]]-(60*60*Table2[[#This Row],[Appoggio_ore]]))-(60*Table2[[#This Row],[Appoggio_ minuti]]),1),"")</f>
        <v/>
      </c>
      <c r="I918" s="5" t="str">
        <f>IF(Table2[[#This Row],[moving_time]]&lt;&gt;"",FLOOR((Table2[[#This Row],[moving_time]]-(60*60*Table2[[#This Row],[Appoggio_ore]]))/60,1),"")</f>
        <v/>
      </c>
      <c r="J918" s="5" t="str">
        <f>IF(Table2[[#This Row],[moving_time]]&lt;&gt;"",FLOOR(Table2[[#This Row],[moving_time]]/(60*60),1),"")</f>
        <v/>
      </c>
      <c r="K9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8" t="str">
        <f>IF(AND(Table2[[#This Row],[Appoggio]]&lt;&gt;"",C928&lt;&gt;""),_xlfn.CONCAT("date",C928,"moving_time",C919,"distance",Table2[[#This Row],[Appoggio]],"elevation",C921,"type",C922),"")</f>
        <v/>
      </c>
      <c r="M918" t="str">
        <f>IF(Table2[[#This Row],[date_to_pivot]]&lt;&gt;"",C922,"")</f>
        <v/>
      </c>
      <c r="N918" t="str">
        <f>IF(Table2[[#This Row],[date_to_pivot]]&lt;&gt;"",Table2[[#This Row],[Appoggio]],"")</f>
        <v/>
      </c>
      <c r="O918" t="str">
        <f>IF(Table2[[#This Row],[date_to_pivot]]&lt;&gt;"",C921,"")</f>
        <v/>
      </c>
      <c r="P918" t="str">
        <f>IF(Table2[[#This Row],[date_to_pivot]]&lt;&gt;"",C919,"")</f>
        <v/>
      </c>
    </row>
    <row r="919" spans="2:16" x14ac:dyDescent="0.2">
      <c r="B919" t="s">
        <v>404</v>
      </c>
      <c r="C919" t="str" cm="1">
        <f t="array" ref="C9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19" t="str">
        <f>IF(ISNUMBER(SEARCH("start_date_local",Table2[[#This Row],[JSON]])),MID(Table2[[#This Row],[JSON]],SEARCH("start_date_local",Table2[[#This Row],[JSON]])+LEN("start_date_local")+4,10), "")</f>
        <v/>
      </c>
      <c r="E9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19" s="5" t="str">
        <f>IF(Table2[[#This Row],[moving_time]]&lt;&gt;"",FLOOR((Table2[[#This Row],[moving_time]]-(60*60*Table2[[#This Row],[Appoggio_ore]]))-(60*Table2[[#This Row],[Appoggio_ minuti]]),1),"")</f>
        <v/>
      </c>
      <c r="I919" s="5" t="str">
        <f>IF(Table2[[#This Row],[moving_time]]&lt;&gt;"",FLOOR((Table2[[#This Row],[moving_time]]-(60*60*Table2[[#This Row],[Appoggio_ore]]))/60,1),"")</f>
        <v/>
      </c>
      <c r="J919" s="5" t="str">
        <f>IF(Table2[[#This Row],[moving_time]]&lt;&gt;"",FLOOR(Table2[[#This Row],[moving_time]]/(60*60),1),"")</f>
        <v/>
      </c>
      <c r="K9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19" t="str">
        <f>IF(AND(Table2[[#This Row],[Appoggio]]&lt;&gt;"",C929&lt;&gt;""),_xlfn.CONCAT("date",C929,"moving_time",C920,"distance",Table2[[#This Row],[Appoggio]],"elevation",C922,"type",C923),"")</f>
        <v/>
      </c>
      <c r="M919" t="str">
        <f>IF(Table2[[#This Row],[date_to_pivot]]&lt;&gt;"",C923,"")</f>
        <v/>
      </c>
      <c r="N919" t="str">
        <f>IF(Table2[[#This Row],[date_to_pivot]]&lt;&gt;"",Table2[[#This Row],[Appoggio]],"")</f>
        <v/>
      </c>
      <c r="O919" t="str">
        <f>IF(Table2[[#This Row],[date_to_pivot]]&lt;&gt;"",C922,"")</f>
        <v/>
      </c>
      <c r="P919" t="str">
        <f>IF(Table2[[#This Row],[date_to_pivot]]&lt;&gt;"",C920,"")</f>
        <v/>
      </c>
    </row>
    <row r="920" spans="2:16" x14ac:dyDescent="0.2">
      <c r="B920" t="s">
        <v>405</v>
      </c>
      <c r="C920" t="str" cm="1">
        <f t="array" ref="C9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20" t="str">
        <f>IF(ISNUMBER(SEARCH("start_date_local",Table2[[#This Row],[JSON]])),MID(Table2[[#This Row],[JSON]],SEARCH("start_date_local",Table2[[#This Row],[JSON]])+LEN("start_date_local")+4,10), "")</f>
        <v/>
      </c>
      <c r="E9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0" s="5" t="str">
        <f>IF(Table2[[#This Row],[moving_time]]&lt;&gt;"",FLOOR((Table2[[#This Row],[moving_time]]-(60*60*Table2[[#This Row],[Appoggio_ore]]))-(60*Table2[[#This Row],[Appoggio_ minuti]]),1),"")</f>
        <v/>
      </c>
      <c r="I920" s="5" t="str">
        <f>IF(Table2[[#This Row],[moving_time]]&lt;&gt;"",FLOOR((Table2[[#This Row],[moving_time]]-(60*60*Table2[[#This Row],[Appoggio_ore]]))/60,1),"")</f>
        <v/>
      </c>
      <c r="J920" s="5" t="str">
        <f>IF(Table2[[#This Row],[moving_time]]&lt;&gt;"",FLOOR(Table2[[#This Row],[moving_time]]/(60*60),1),"")</f>
        <v/>
      </c>
      <c r="K9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0" t="str">
        <f>IF(AND(Table2[[#This Row],[Appoggio]]&lt;&gt;"",C930&lt;&gt;""),_xlfn.CONCAT("date",C930,"moving_time",C921,"distance",Table2[[#This Row],[Appoggio]],"elevation",C923,"type",C924),"")</f>
        <v/>
      </c>
      <c r="M920" t="str">
        <f>IF(Table2[[#This Row],[date_to_pivot]]&lt;&gt;"",C924,"")</f>
        <v/>
      </c>
      <c r="N920" t="str">
        <f>IF(Table2[[#This Row],[date_to_pivot]]&lt;&gt;"",Table2[[#This Row],[Appoggio]],"")</f>
        <v/>
      </c>
      <c r="O920" t="str">
        <f>IF(Table2[[#This Row],[date_to_pivot]]&lt;&gt;"",C923,"")</f>
        <v/>
      </c>
      <c r="P920" t="str">
        <f>IF(Table2[[#This Row],[date_to_pivot]]&lt;&gt;"",C921,"")</f>
        <v/>
      </c>
    </row>
    <row r="921" spans="2:16" x14ac:dyDescent="0.2">
      <c r="B921" t="s">
        <v>95</v>
      </c>
      <c r="C921" t="str" cm="1">
        <f t="array" ref="C9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21" t="str">
        <f>IF(ISNUMBER(SEARCH("start_date_local",Table2[[#This Row],[JSON]])),MID(Table2[[#This Row],[JSON]],SEARCH("start_date_local",Table2[[#This Row],[JSON]])+LEN("start_date_local")+4,10), "")</f>
        <v/>
      </c>
      <c r="E9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1" s="5" t="str">
        <f>IF(Table2[[#This Row],[moving_time]]&lt;&gt;"",FLOOR((Table2[[#This Row],[moving_time]]-(60*60*Table2[[#This Row],[Appoggio_ore]]))-(60*Table2[[#This Row],[Appoggio_ minuti]]),1),"")</f>
        <v/>
      </c>
      <c r="I921" s="5" t="str">
        <f>IF(Table2[[#This Row],[moving_time]]&lt;&gt;"",FLOOR((Table2[[#This Row],[moving_time]]-(60*60*Table2[[#This Row],[Appoggio_ore]]))/60,1),"")</f>
        <v/>
      </c>
      <c r="J921" s="5" t="str">
        <f>IF(Table2[[#This Row],[moving_time]]&lt;&gt;"",FLOOR(Table2[[#This Row],[moving_time]]/(60*60),1),"")</f>
        <v/>
      </c>
      <c r="K9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1" t="str">
        <f>IF(AND(Table2[[#This Row],[Appoggio]]&lt;&gt;"",C931&lt;&gt;""),_xlfn.CONCAT("date",C931,"moving_time",C922,"distance",Table2[[#This Row],[Appoggio]],"elevation",C924,"type",C925),"")</f>
        <v/>
      </c>
      <c r="M921" t="str">
        <f>IF(Table2[[#This Row],[date_to_pivot]]&lt;&gt;"",C925,"")</f>
        <v/>
      </c>
      <c r="N921" t="str">
        <f>IF(Table2[[#This Row],[date_to_pivot]]&lt;&gt;"",Table2[[#This Row],[Appoggio]],"")</f>
        <v/>
      </c>
      <c r="O921" t="str">
        <f>IF(Table2[[#This Row],[date_to_pivot]]&lt;&gt;"",C924,"")</f>
        <v/>
      </c>
      <c r="P921" t="str">
        <f>IF(Table2[[#This Row],[date_to_pivot]]&lt;&gt;"",C922,"")</f>
        <v/>
      </c>
    </row>
    <row r="922" spans="2:16" x14ac:dyDescent="0.2">
      <c r="B922" t="s">
        <v>406</v>
      </c>
      <c r="C922" t="str" cm="1">
        <f t="array" ref="C9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22" t="str">
        <f>IF(ISNUMBER(SEARCH("start_date_local",Table2[[#This Row],[JSON]])),MID(Table2[[#This Row],[JSON]],SEARCH("start_date_local",Table2[[#This Row],[JSON]])+LEN("start_date_local")+4,10), "")</f>
        <v/>
      </c>
      <c r="E9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2" s="5" t="str">
        <f>IF(Table2[[#This Row],[moving_time]]&lt;&gt;"",FLOOR((Table2[[#This Row],[moving_time]]-(60*60*Table2[[#This Row],[Appoggio_ore]]))-(60*Table2[[#This Row],[Appoggio_ minuti]]),1),"")</f>
        <v/>
      </c>
      <c r="I922" s="5" t="str">
        <f>IF(Table2[[#This Row],[moving_time]]&lt;&gt;"",FLOOR((Table2[[#This Row],[moving_time]]-(60*60*Table2[[#This Row],[Appoggio_ore]]))/60,1),"")</f>
        <v/>
      </c>
      <c r="J922" s="5" t="str">
        <f>IF(Table2[[#This Row],[moving_time]]&lt;&gt;"",FLOOR(Table2[[#This Row],[moving_time]]/(60*60),1),"")</f>
        <v/>
      </c>
      <c r="K9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2" t="str">
        <f>IF(AND(Table2[[#This Row],[Appoggio]]&lt;&gt;"",C932&lt;&gt;""),_xlfn.CONCAT("date",C932,"moving_time",C923,"distance",Table2[[#This Row],[Appoggio]],"elevation",C925,"type",C926),"")</f>
        <v/>
      </c>
      <c r="M922" t="str">
        <f>IF(Table2[[#This Row],[date_to_pivot]]&lt;&gt;"",C926,"")</f>
        <v/>
      </c>
      <c r="N922" t="str">
        <f>IF(Table2[[#This Row],[date_to_pivot]]&lt;&gt;"",Table2[[#This Row],[Appoggio]],"")</f>
        <v/>
      </c>
      <c r="O922" t="str">
        <f>IF(Table2[[#This Row],[date_to_pivot]]&lt;&gt;"",C925,"")</f>
        <v/>
      </c>
      <c r="P922" t="str">
        <f>IF(Table2[[#This Row],[date_to_pivot]]&lt;&gt;"",C923,"")</f>
        <v/>
      </c>
    </row>
    <row r="923" spans="2:16" x14ac:dyDescent="0.2">
      <c r="B923" t="s">
        <v>65</v>
      </c>
      <c r="C923" t="str" cm="1">
        <f t="array" ref="C9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23" t="str">
        <f>IF(ISNUMBER(SEARCH("start_date_local",Table2[[#This Row],[JSON]])),MID(Table2[[#This Row],[JSON]],SEARCH("start_date_local",Table2[[#This Row],[JSON]])+LEN("start_date_local")+4,10), "")</f>
        <v/>
      </c>
      <c r="E9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3" s="5" t="str">
        <f>IF(Table2[[#This Row],[moving_time]]&lt;&gt;"",FLOOR((Table2[[#This Row],[moving_time]]-(60*60*Table2[[#This Row],[Appoggio_ore]]))-(60*Table2[[#This Row],[Appoggio_ minuti]]),1),"")</f>
        <v/>
      </c>
      <c r="I923" s="5" t="str">
        <f>IF(Table2[[#This Row],[moving_time]]&lt;&gt;"",FLOOR((Table2[[#This Row],[moving_time]]-(60*60*Table2[[#This Row],[Appoggio_ore]]))/60,1),"")</f>
        <v/>
      </c>
      <c r="J923" s="5" t="str">
        <f>IF(Table2[[#This Row],[moving_time]]&lt;&gt;"",FLOOR(Table2[[#This Row],[moving_time]]/(60*60),1),"")</f>
        <v/>
      </c>
      <c r="K9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3" t="str">
        <f>IF(AND(Table2[[#This Row],[Appoggio]]&lt;&gt;"",C933&lt;&gt;""),_xlfn.CONCAT("date",C933,"moving_time",C924,"distance",Table2[[#This Row],[Appoggio]],"elevation",C926,"type",C927),"")</f>
        <v/>
      </c>
      <c r="M923" t="str">
        <f>IF(Table2[[#This Row],[date_to_pivot]]&lt;&gt;"",C927,"")</f>
        <v/>
      </c>
      <c r="N923" t="str">
        <f>IF(Table2[[#This Row],[date_to_pivot]]&lt;&gt;"",Table2[[#This Row],[Appoggio]],"")</f>
        <v/>
      </c>
      <c r="O923" t="str">
        <f>IF(Table2[[#This Row],[date_to_pivot]]&lt;&gt;"",C926,"")</f>
        <v/>
      </c>
      <c r="P923" t="str">
        <f>IF(Table2[[#This Row],[date_to_pivot]]&lt;&gt;"",C924,"")</f>
        <v/>
      </c>
    </row>
    <row r="924" spans="2:16" x14ac:dyDescent="0.2">
      <c r="B924" t="s">
        <v>407</v>
      </c>
      <c r="C924" t="str" cm="1">
        <f t="array" ref="C9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24" t="str">
        <f>IF(ISNUMBER(SEARCH("start_date_local",Table2[[#This Row],[JSON]])),MID(Table2[[#This Row],[JSON]],SEARCH("start_date_local",Table2[[#This Row],[JSON]])+LEN("start_date_local")+4,10), "")</f>
        <v/>
      </c>
      <c r="E9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4" s="5" t="str">
        <f>IF(Table2[[#This Row],[moving_time]]&lt;&gt;"",FLOOR((Table2[[#This Row],[moving_time]]-(60*60*Table2[[#This Row],[Appoggio_ore]]))-(60*Table2[[#This Row],[Appoggio_ minuti]]),1),"")</f>
        <v/>
      </c>
      <c r="I924" s="5" t="str">
        <f>IF(Table2[[#This Row],[moving_time]]&lt;&gt;"",FLOOR((Table2[[#This Row],[moving_time]]-(60*60*Table2[[#This Row],[Appoggio_ore]]))/60,1),"")</f>
        <v/>
      </c>
      <c r="J924" s="5" t="str">
        <f>IF(Table2[[#This Row],[moving_time]]&lt;&gt;"",FLOOR(Table2[[#This Row],[moving_time]]/(60*60),1),"")</f>
        <v/>
      </c>
      <c r="K9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4" t="str">
        <f>IF(AND(Table2[[#This Row],[Appoggio]]&lt;&gt;"",C934&lt;&gt;""),_xlfn.CONCAT("date",C934,"moving_time",C925,"distance",Table2[[#This Row],[Appoggio]],"elevation",C927,"type",C928),"")</f>
        <v/>
      </c>
      <c r="M924" t="str">
        <f>IF(Table2[[#This Row],[date_to_pivot]]&lt;&gt;"",C928,"")</f>
        <v/>
      </c>
      <c r="N924" t="str">
        <f>IF(Table2[[#This Row],[date_to_pivot]]&lt;&gt;"",Table2[[#This Row],[Appoggio]],"")</f>
        <v/>
      </c>
      <c r="O924" t="str">
        <f>IF(Table2[[#This Row],[date_to_pivot]]&lt;&gt;"",C927,"")</f>
        <v/>
      </c>
      <c r="P924" t="str">
        <f>IF(Table2[[#This Row],[date_to_pivot]]&lt;&gt;"",C925,"")</f>
        <v/>
      </c>
    </row>
    <row r="925" spans="2:16" x14ac:dyDescent="0.2">
      <c r="B925" t="s">
        <v>67</v>
      </c>
      <c r="C925" t="str" cm="1">
        <f t="array" ref="C9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25" t="str">
        <f>IF(ISNUMBER(SEARCH("start_date_local",Table2[[#This Row],[JSON]])),MID(Table2[[#This Row],[JSON]],SEARCH("start_date_local",Table2[[#This Row],[JSON]])+LEN("start_date_local")+4,10), "")</f>
        <v/>
      </c>
      <c r="E9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5" s="5" t="str">
        <f>IF(Table2[[#This Row],[moving_time]]&lt;&gt;"",FLOOR((Table2[[#This Row],[moving_time]]-(60*60*Table2[[#This Row],[Appoggio_ore]]))-(60*Table2[[#This Row],[Appoggio_ minuti]]),1),"")</f>
        <v/>
      </c>
      <c r="I925" s="5" t="str">
        <f>IF(Table2[[#This Row],[moving_time]]&lt;&gt;"",FLOOR((Table2[[#This Row],[moving_time]]-(60*60*Table2[[#This Row],[Appoggio_ore]]))/60,1),"")</f>
        <v/>
      </c>
      <c r="J925" s="5" t="str">
        <f>IF(Table2[[#This Row],[moving_time]]&lt;&gt;"",FLOOR(Table2[[#This Row],[moving_time]]/(60*60),1),"")</f>
        <v/>
      </c>
      <c r="K9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5" t="str">
        <f>IF(AND(Table2[[#This Row],[Appoggio]]&lt;&gt;"",C935&lt;&gt;""),_xlfn.CONCAT("date",C935,"moving_time",C926,"distance",Table2[[#This Row],[Appoggio]],"elevation",C928,"type",C929),"")</f>
        <v/>
      </c>
      <c r="M925" t="str">
        <f>IF(Table2[[#This Row],[date_to_pivot]]&lt;&gt;"",C929,"")</f>
        <v/>
      </c>
      <c r="N925" t="str">
        <f>IF(Table2[[#This Row],[date_to_pivot]]&lt;&gt;"",Table2[[#This Row],[Appoggio]],"")</f>
        <v/>
      </c>
      <c r="O925" t="str">
        <f>IF(Table2[[#This Row],[date_to_pivot]]&lt;&gt;"",C928,"")</f>
        <v/>
      </c>
      <c r="P925" t="str">
        <f>IF(Table2[[#This Row],[date_to_pivot]]&lt;&gt;"",C926,"")</f>
        <v/>
      </c>
    </row>
    <row r="926" spans="2:16" x14ac:dyDescent="0.2">
      <c r="B926" t="s">
        <v>1</v>
      </c>
      <c r="C926" t="str" cm="1">
        <f t="array" ref="C9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26" t="str">
        <f>IF(ISNUMBER(SEARCH("start_date_local",Table2[[#This Row],[JSON]])),MID(Table2[[#This Row],[JSON]],SEARCH("start_date_local",Table2[[#This Row],[JSON]])+LEN("start_date_local")+4,10), "")</f>
        <v/>
      </c>
      <c r="E9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6" s="5" t="str">
        <f>IF(Table2[[#This Row],[moving_time]]&lt;&gt;"",FLOOR((Table2[[#This Row],[moving_time]]-(60*60*Table2[[#This Row],[Appoggio_ore]]))-(60*Table2[[#This Row],[Appoggio_ minuti]]),1),"")</f>
        <v/>
      </c>
      <c r="I926" s="5" t="str">
        <f>IF(Table2[[#This Row],[moving_time]]&lt;&gt;"",FLOOR((Table2[[#This Row],[moving_time]]-(60*60*Table2[[#This Row],[Appoggio_ore]]))/60,1),"")</f>
        <v/>
      </c>
      <c r="J926" s="5" t="str">
        <f>IF(Table2[[#This Row],[moving_time]]&lt;&gt;"",FLOOR(Table2[[#This Row],[moving_time]]/(60*60),1),"")</f>
        <v/>
      </c>
      <c r="K9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6" t="str">
        <f>IF(AND(Table2[[#This Row],[Appoggio]]&lt;&gt;"",C936&lt;&gt;""),_xlfn.CONCAT("date",C936,"moving_time",C927,"distance",Table2[[#This Row],[Appoggio]],"elevation",C929,"type",C930),"")</f>
        <v/>
      </c>
      <c r="M926" t="str">
        <f>IF(Table2[[#This Row],[date_to_pivot]]&lt;&gt;"",C930,"")</f>
        <v/>
      </c>
      <c r="N926" t="str">
        <f>IF(Table2[[#This Row],[date_to_pivot]]&lt;&gt;"",Table2[[#This Row],[Appoggio]],"")</f>
        <v/>
      </c>
      <c r="O926" t="str">
        <f>IF(Table2[[#This Row],[date_to_pivot]]&lt;&gt;"",C929,"")</f>
        <v/>
      </c>
      <c r="P926" t="str">
        <f>IF(Table2[[#This Row],[date_to_pivot]]&lt;&gt;"",C927,"")</f>
        <v/>
      </c>
    </row>
    <row r="927" spans="2:16" x14ac:dyDescent="0.2">
      <c r="B927" t="s">
        <v>2</v>
      </c>
      <c r="C927" t="str" cm="1">
        <f t="array" ref="C9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27" t="str">
        <f>IF(ISNUMBER(SEARCH("start_date_local",Table2[[#This Row],[JSON]])),MID(Table2[[#This Row],[JSON]],SEARCH("start_date_local",Table2[[#This Row],[JSON]])+LEN("start_date_local")+4,10), "")</f>
        <v/>
      </c>
      <c r="E9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7" s="5" t="str">
        <f>IF(Table2[[#This Row],[moving_time]]&lt;&gt;"",FLOOR((Table2[[#This Row],[moving_time]]-(60*60*Table2[[#This Row],[Appoggio_ore]]))-(60*Table2[[#This Row],[Appoggio_ minuti]]),1),"")</f>
        <v/>
      </c>
      <c r="I927" s="5" t="str">
        <f>IF(Table2[[#This Row],[moving_time]]&lt;&gt;"",FLOOR((Table2[[#This Row],[moving_time]]-(60*60*Table2[[#This Row],[Appoggio_ore]]))/60,1),"")</f>
        <v/>
      </c>
      <c r="J927" s="5" t="str">
        <f>IF(Table2[[#This Row],[moving_time]]&lt;&gt;"",FLOOR(Table2[[#This Row],[moving_time]]/(60*60),1),"")</f>
        <v/>
      </c>
      <c r="K9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7" t="str">
        <f>IF(AND(Table2[[#This Row],[Appoggio]]&lt;&gt;"",C937&lt;&gt;""),_xlfn.CONCAT("date",C937,"moving_time",C928,"distance",Table2[[#This Row],[Appoggio]],"elevation",C930,"type",C931),"")</f>
        <v/>
      </c>
      <c r="M927" t="str">
        <f>IF(Table2[[#This Row],[date_to_pivot]]&lt;&gt;"",C931,"")</f>
        <v/>
      </c>
      <c r="N927" t="str">
        <f>IF(Table2[[#This Row],[date_to_pivot]]&lt;&gt;"",Table2[[#This Row],[Appoggio]],"")</f>
        <v/>
      </c>
      <c r="O927" t="str">
        <f>IF(Table2[[#This Row],[date_to_pivot]]&lt;&gt;"",C930,"")</f>
        <v/>
      </c>
      <c r="P927" t="str">
        <f>IF(Table2[[#This Row],[date_to_pivot]]&lt;&gt;"",C928,"")</f>
        <v/>
      </c>
    </row>
    <row r="928" spans="2:16" x14ac:dyDescent="0.2">
      <c r="B928" t="s">
        <v>3</v>
      </c>
      <c r="C928" t="str" cm="1">
        <f t="array" ref="C9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28" t="str">
        <f>IF(ISNUMBER(SEARCH("start_date_local",Table2[[#This Row],[JSON]])),MID(Table2[[#This Row],[JSON]],SEARCH("start_date_local",Table2[[#This Row],[JSON]])+LEN("start_date_local")+4,10), "")</f>
        <v/>
      </c>
      <c r="E9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8" s="5" t="str">
        <f>IF(Table2[[#This Row],[moving_time]]&lt;&gt;"",FLOOR((Table2[[#This Row],[moving_time]]-(60*60*Table2[[#This Row],[Appoggio_ore]]))-(60*Table2[[#This Row],[Appoggio_ minuti]]),1),"")</f>
        <v/>
      </c>
      <c r="I928" s="5" t="str">
        <f>IF(Table2[[#This Row],[moving_time]]&lt;&gt;"",FLOOR((Table2[[#This Row],[moving_time]]-(60*60*Table2[[#This Row],[Appoggio_ore]]))/60,1),"")</f>
        <v/>
      </c>
      <c r="J928" s="5" t="str">
        <f>IF(Table2[[#This Row],[moving_time]]&lt;&gt;"",FLOOR(Table2[[#This Row],[moving_time]]/(60*60),1),"")</f>
        <v/>
      </c>
      <c r="K9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8" t="str">
        <f>IF(AND(Table2[[#This Row],[Appoggio]]&lt;&gt;"",C938&lt;&gt;""),_xlfn.CONCAT("date",C938,"moving_time",C929,"distance",Table2[[#This Row],[Appoggio]],"elevation",C931,"type",C932),"")</f>
        <v/>
      </c>
      <c r="M928" t="str">
        <f>IF(Table2[[#This Row],[date_to_pivot]]&lt;&gt;"",C932,"")</f>
        <v/>
      </c>
      <c r="N928" t="str">
        <f>IF(Table2[[#This Row],[date_to_pivot]]&lt;&gt;"",Table2[[#This Row],[Appoggio]],"")</f>
        <v/>
      </c>
      <c r="O928" t="str">
        <f>IF(Table2[[#This Row],[date_to_pivot]]&lt;&gt;"",C931,"")</f>
        <v/>
      </c>
      <c r="P928" t="str">
        <f>IF(Table2[[#This Row],[date_to_pivot]]&lt;&gt;"",C929,"")</f>
        <v/>
      </c>
    </row>
    <row r="929" spans="2:16" x14ac:dyDescent="0.2">
      <c r="B929" t="s">
        <v>4</v>
      </c>
      <c r="C929" t="str" cm="1">
        <f t="array" ref="C9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29" t="str">
        <f>IF(ISNUMBER(SEARCH("start_date_local",Table2[[#This Row],[JSON]])),MID(Table2[[#This Row],[JSON]],SEARCH("start_date_local",Table2[[#This Row],[JSON]])+LEN("start_date_local")+4,10), "")</f>
        <v/>
      </c>
      <c r="E9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29" s="5" t="str">
        <f>IF(Table2[[#This Row],[moving_time]]&lt;&gt;"",FLOOR((Table2[[#This Row],[moving_time]]-(60*60*Table2[[#This Row],[Appoggio_ore]]))-(60*Table2[[#This Row],[Appoggio_ minuti]]),1),"")</f>
        <v/>
      </c>
      <c r="I929" s="5" t="str">
        <f>IF(Table2[[#This Row],[moving_time]]&lt;&gt;"",FLOOR((Table2[[#This Row],[moving_time]]-(60*60*Table2[[#This Row],[Appoggio_ore]]))/60,1),"")</f>
        <v/>
      </c>
      <c r="J929" s="5" t="str">
        <f>IF(Table2[[#This Row],[moving_time]]&lt;&gt;"",FLOOR(Table2[[#This Row],[moving_time]]/(60*60),1),"")</f>
        <v/>
      </c>
      <c r="K9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29" t="str">
        <f>IF(AND(Table2[[#This Row],[Appoggio]]&lt;&gt;"",C939&lt;&gt;""),_xlfn.CONCAT("date",C939,"moving_time",C930,"distance",Table2[[#This Row],[Appoggio]],"elevation",C932,"type",C933),"")</f>
        <v/>
      </c>
      <c r="M929" t="str">
        <f>IF(Table2[[#This Row],[date_to_pivot]]&lt;&gt;"",C933,"")</f>
        <v/>
      </c>
      <c r="N929" t="str">
        <f>IF(Table2[[#This Row],[date_to_pivot]]&lt;&gt;"",Table2[[#This Row],[Appoggio]],"")</f>
        <v/>
      </c>
      <c r="O929" t="str">
        <f>IF(Table2[[#This Row],[date_to_pivot]]&lt;&gt;"",C932,"")</f>
        <v/>
      </c>
      <c r="P929" t="str">
        <f>IF(Table2[[#This Row],[date_to_pivot]]&lt;&gt;"",C930,"")</f>
        <v/>
      </c>
    </row>
    <row r="930" spans="2:16" x14ac:dyDescent="0.2">
      <c r="B930" t="s">
        <v>5</v>
      </c>
      <c r="C930" t="str" cm="1">
        <f t="array" ref="C9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30" t="str">
        <f>IF(ISNUMBER(SEARCH("start_date_local",Table2[[#This Row],[JSON]])),MID(Table2[[#This Row],[JSON]],SEARCH("start_date_local",Table2[[#This Row],[JSON]])+LEN("start_date_local")+4,10), "")</f>
        <v/>
      </c>
      <c r="E9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0" s="5" t="str">
        <f>IF(Table2[[#This Row],[moving_time]]&lt;&gt;"",FLOOR((Table2[[#This Row],[moving_time]]-(60*60*Table2[[#This Row],[Appoggio_ore]]))-(60*Table2[[#This Row],[Appoggio_ minuti]]),1),"")</f>
        <v/>
      </c>
      <c r="I930" s="5" t="str">
        <f>IF(Table2[[#This Row],[moving_time]]&lt;&gt;"",FLOOR((Table2[[#This Row],[moving_time]]-(60*60*Table2[[#This Row],[Appoggio_ore]]))/60,1),"")</f>
        <v/>
      </c>
      <c r="J930" s="5" t="str">
        <f>IF(Table2[[#This Row],[moving_time]]&lt;&gt;"",FLOOR(Table2[[#This Row],[moving_time]]/(60*60),1),"")</f>
        <v/>
      </c>
      <c r="K9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0" t="str">
        <f>IF(AND(Table2[[#This Row],[Appoggio]]&lt;&gt;"",C940&lt;&gt;""),_xlfn.CONCAT("date",C940,"moving_time",C931,"distance",Table2[[#This Row],[Appoggio]],"elevation",C933,"type",C934),"")</f>
        <v/>
      </c>
      <c r="M930" t="str">
        <f>IF(Table2[[#This Row],[date_to_pivot]]&lt;&gt;"",C934,"")</f>
        <v/>
      </c>
      <c r="N930" t="str">
        <f>IF(Table2[[#This Row],[date_to_pivot]]&lt;&gt;"",Table2[[#This Row],[Appoggio]],"")</f>
        <v/>
      </c>
      <c r="O930" t="str">
        <f>IF(Table2[[#This Row],[date_to_pivot]]&lt;&gt;"",C933,"")</f>
        <v/>
      </c>
      <c r="P930" t="str">
        <f>IF(Table2[[#This Row],[date_to_pivot]]&lt;&gt;"",C931,"")</f>
        <v/>
      </c>
    </row>
    <row r="931" spans="2:16" x14ac:dyDescent="0.2">
      <c r="B931" t="s">
        <v>6</v>
      </c>
      <c r="C931" t="str" cm="1">
        <f t="array" ref="C9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31" t="str">
        <f>IF(ISNUMBER(SEARCH("start_date_local",Table2[[#This Row],[JSON]])),MID(Table2[[#This Row],[JSON]],SEARCH("start_date_local",Table2[[#This Row],[JSON]])+LEN("start_date_local")+4,10), "")</f>
        <v/>
      </c>
      <c r="E9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1" s="5" t="str">
        <f>IF(Table2[[#This Row],[moving_time]]&lt;&gt;"",FLOOR((Table2[[#This Row],[moving_time]]-(60*60*Table2[[#This Row],[Appoggio_ore]]))-(60*Table2[[#This Row],[Appoggio_ minuti]]),1),"")</f>
        <v/>
      </c>
      <c r="I931" s="5" t="str">
        <f>IF(Table2[[#This Row],[moving_time]]&lt;&gt;"",FLOOR((Table2[[#This Row],[moving_time]]-(60*60*Table2[[#This Row],[Appoggio_ore]]))/60,1),"")</f>
        <v/>
      </c>
      <c r="J931" s="5" t="str">
        <f>IF(Table2[[#This Row],[moving_time]]&lt;&gt;"",FLOOR(Table2[[#This Row],[moving_time]]/(60*60),1),"")</f>
        <v/>
      </c>
      <c r="K9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1" t="str">
        <f>IF(AND(Table2[[#This Row],[Appoggio]]&lt;&gt;"",C941&lt;&gt;""),_xlfn.CONCAT("date",C941,"moving_time",C932,"distance",Table2[[#This Row],[Appoggio]],"elevation",C934,"type",C935),"")</f>
        <v/>
      </c>
      <c r="M931" t="str">
        <f>IF(Table2[[#This Row],[date_to_pivot]]&lt;&gt;"",C935,"")</f>
        <v/>
      </c>
      <c r="N931" t="str">
        <f>IF(Table2[[#This Row],[date_to_pivot]]&lt;&gt;"",Table2[[#This Row],[Appoggio]],"")</f>
        <v/>
      </c>
      <c r="O931" t="str">
        <f>IF(Table2[[#This Row],[date_to_pivot]]&lt;&gt;"",C934,"")</f>
        <v/>
      </c>
      <c r="P931" t="str">
        <f>IF(Table2[[#This Row],[date_to_pivot]]&lt;&gt;"",C932,"")</f>
        <v/>
      </c>
    </row>
    <row r="932" spans="2:16" x14ac:dyDescent="0.2">
      <c r="B932" t="s">
        <v>408</v>
      </c>
      <c r="C932" t="str" cm="1">
        <f t="array" ref="C9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32" t="str">
        <f>IF(ISNUMBER(SEARCH("start_date_local",Table2[[#This Row],[JSON]])),MID(Table2[[#This Row],[JSON]],SEARCH("start_date_local",Table2[[#This Row],[JSON]])+LEN("start_date_local")+4,10), "")</f>
        <v/>
      </c>
      <c r="E9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2" s="5" t="str">
        <f>IF(Table2[[#This Row],[moving_time]]&lt;&gt;"",FLOOR((Table2[[#This Row],[moving_time]]-(60*60*Table2[[#This Row],[Appoggio_ore]]))-(60*Table2[[#This Row],[Appoggio_ minuti]]),1),"")</f>
        <v/>
      </c>
      <c r="I932" s="5" t="str">
        <f>IF(Table2[[#This Row],[moving_time]]&lt;&gt;"",FLOOR((Table2[[#This Row],[moving_time]]-(60*60*Table2[[#This Row],[Appoggio_ore]]))/60,1),"")</f>
        <v/>
      </c>
      <c r="J932" s="5" t="str">
        <f>IF(Table2[[#This Row],[moving_time]]&lt;&gt;"",FLOOR(Table2[[#This Row],[moving_time]]/(60*60),1),"")</f>
        <v/>
      </c>
      <c r="K9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2" t="str">
        <f>IF(AND(Table2[[#This Row],[Appoggio]]&lt;&gt;"",C942&lt;&gt;""),_xlfn.CONCAT("date",C942,"moving_time",C933,"distance",Table2[[#This Row],[Appoggio]],"elevation",C935,"type",C936),"")</f>
        <v/>
      </c>
      <c r="M932" t="str">
        <f>IF(Table2[[#This Row],[date_to_pivot]]&lt;&gt;"",C936,"")</f>
        <v/>
      </c>
      <c r="N932" t="str">
        <f>IF(Table2[[#This Row],[date_to_pivot]]&lt;&gt;"",Table2[[#This Row],[Appoggio]],"")</f>
        <v/>
      </c>
      <c r="O932" t="str">
        <f>IF(Table2[[#This Row],[date_to_pivot]]&lt;&gt;"",C935,"")</f>
        <v/>
      </c>
      <c r="P932" t="str">
        <f>IF(Table2[[#This Row],[date_to_pivot]]&lt;&gt;"",C933,"")</f>
        <v/>
      </c>
    </row>
    <row r="933" spans="2:16" x14ac:dyDescent="0.2">
      <c r="B933" t="s">
        <v>409</v>
      </c>
      <c r="C933" t="str" cm="1">
        <f t="array" ref="C9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31761.3</v>
      </c>
      <c r="D933" t="str">
        <f>IF(ISNUMBER(SEARCH("start_date_local",Table2[[#This Row],[JSON]])),MID(Table2[[#This Row],[JSON]],SEARCH("start_date_local",Table2[[#This Row],[JSON]])+LEN("start_date_local")+4,10), "")</f>
        <v/>
      </c>
      <c r="E9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31761.3</v>
      </c>
      <c r="G9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3" s="5" t="str">
        <f>IF(Table2[[#This Row],[moving_time]]&lt;&gt;"",FLOOR((Table2[[#This Row],[moving_time]]-(60*60*Table2[[#This Row],[Appoggio_ore]]))-(60*Table2[[#This Row],[Appoggio_ minuti]]),1),"")</f>
        <v/>
      </c>
      <c r="I933" s="5" t="str">
        <f>IF(Table2[[#This Row],[moving_time]]&lt;&gt;"",FLOOR((Table2[[#This Row],[moving_time]]-(60*60*Table2[[#This Row],[Appoggio_ore]]))/60,1),"")</f>
        <v/>
      </c>
      <c r="J933" s="5" t="str">
        <f>IF(Table2[[#This Row],[moving_time]]&lt;&gt;"",FLOOR(Table2[[#This Row],[moving_time]]/(60*60),1),"")</f>
        <v/>
      </c>
      <c r="K9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3" t="str">
        <f>IF(AND(Table2[[#This Row],[Appoggio]]&lt;&gt;"",C943&lt;&gt;""),_xlfn.CONCAT("date",C943,"moving_time",C934,"distance",Table2[[#This Row],[Appoggio]],"elevation",C936,"type",C937),"")</f>
        <v>date2020-06-05moving_time01:06:03distance31761.3elevation216.0typeRide</v>
      </c>
      <c r="M933" t="str">
        <f>IF(Table2[[#This Row],[date_to_pivot]]&lt;&gt;"",C937,"")</f>
        <v>Ride</v>
      </c>
      <c r="N933" t="str">
        <f>IF(Table2[[#This Row],[date_to_pivot]]&lt;&gt;"",Table2[[#This Row],[Appoggio]],"")</f>
        <v>31761.3</v>
      </c>
      <c r="O933" t="str">
        <f>IF(Table2[[#This Row],[date_to_pivot]]&lt;&gt;"",C936,"")</f>
        <v>216.0</v>
      </c>
      <c r="P933" t="str">
        <f>IF(Table2[[#This Row],[date_to_pivot]]&lt;&gt;"",C934,"")</f>
        <v>01:06:03</v>
      </c>
    </row>
    <row r="934" spans="2:16" x14ac:dyDescent="0.2">
      <c r="B934" t="s">
        <v>410</v>
      </c>
      <c r="C934" t="str" cm="1">
        <f t="array" ref="C9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01:06:03</v>
      </c>
      <c r="D934" t="str">
        <f>IF(ISNUMBER(SEARCH("start_date_local",Table2[[#This Row],[JSON]])),MID(Table2[[#This Row],[JSON]],SEARCH("start_date_local",Table2[[#This Row],[JSON]])+LEN("start_date_local")+4,10), "")</f>
        <v/>
      </c>
      <c r="E9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3963</v>
      </c>
      <c r="H934" s="5">
        <f>IF(Table2[[#This Row],[moving_time]]&lt;&gt;"",FLOOR((Table2[[#This Row],[moving_time]]-(60*60*Table2[[#This Row],[Appoggio_ore]]))-(60*Table2[[#This Row],[Appoggio_ minuti]]),1),"")</f>
        <v>3</v>
      </c>
      <c r="I934" s="5">
        <f>IF(Table2[[#This Row],[moving_time]]&lt;&gt;"",FLOOR((Table2[[#This Row],[moving_time]]-(60*60*Table2[[#This Row],[Appoggio_ore]]))/60,1),"")</f>
        <v>6</v>
      </c>
      <c r="J934" s="5">
        <f>IF(Table2[[#This Row],[moving_time]]&lt;&gt;"",FLOOR(Table2[[#This Row],[moving_time]]/(60*60),1),"")</f>
        <v>1</v>
      </c>
      <c r="K9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4" t="str">
        <f>IF(AND(Table2[[#This Row],[Appoggio]]&lt;&gt;"",C944&lt;&gt;""),_xlfn.CONCAT("date",C944,"moving_time",C935,"distance",Table2[[#This Row],[Appoggio]],"elevation",C937,"type",C938),"")</f>
        <v/>
      </c>
      <c r="M934" t="str">
        <f>IF(Table2[[#This Row],[date_to_pivot]]&lt;&gt;"",C938,"")</f>
        <v/>
      </c>
      <c r="N934" t="str">
        <f>IF(Table2[[#This Row],[date_to_pivot]]&lt;&gt;"",Table2[[#This Row],[Appoggio]],"")</f>
        <v/>
      </c>
      <c r="O934" t="str">
        <f>IF(Table2[[#This Row],[date_to_pivot]]&lt;&gt;"",C937,"")</f>
        <v/>
      </c>
      <c r="P934" t="str">
        <f>IF(Table2[[#This Row],[date_to_pivot]]&lt;&gt;"",C935,"")</f>
        <v/>
      </c>
    </row>
    <row r="935" spans="2:16" x14ac:dyDescent="0.2">
      <c r="B935" t="s">
        <v>411</v>
      </c>
      <c r="C935" t="str" cm="1">
        <f t="array" ref="C9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35" t="str">
        <f>IF(ISNUMBER(SEARCH("start_date_local",Table2[[#This Row],[JSON]])),MID(Table2[[#This Row],[JSON]],SEARCH("start_date_local",Table2[[#This Row],[JSON]])+LEN("start_date_local")+4,10), "")</f>
        <v/>
      </c>
      <c r="E9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5" s="5" t="str">
        <f>IF(Table2[[#This Row],[moving_time]]&lt;&gt;"",FLOOR((Table2[[#This Row],[moving_time]]-(60*60*Table2[[#This Row],[Appoggio_ore]]))-(60*Table2[[#This Row],[Appoggio_ minuti]]),1),"")</f>
        <v/>
      </c>
      <c r="I935" s="5" t="str">
        <f>IF(Table2[[#This Row],[moving_time]]&lt;&gt;"",FLOOR((Table2[[#This Row],[moving_time]]-(60*60*Table2[[#This Row],[Appoggio_ore]]))/60,1),"")</f>
        <v/>
      </c>
      <c r="J935" s="5" t="str">
        <f>IF(Table2[[#This Row],[moving_time]]&lt;&gt;"",FLOOR(Table2[[#This Row],[moving_time]]/(60*60),1),"")</f>
        <v/>
      </c>
      <c r="K9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5" t="str">
        <f>IF(AND(Table2[[#This Row],[Appoggio]]&lt;&gt;"",C945&lt;&gt;""),_xlfn.CONCAT("date",C945,"moving_time",C936,"distance",Table2[[#This Row],[Appoggio]],"elevation",C938,"type",C939),"")</f>
        <v/>
      </c>
      <c r="M935" t="str">
        <f>IF(Table2[[#This Row],[date_to_pivot]]&lt;&gt;"",C939,"")</f>
        <v/>
      </c>
      <c r="N935" t="str">
        <f>IF(Table2[[#This Row],[date_to_pivot]]&lt;&gt;"",Table2[[#This Row],[Appoggio]],"")</f>
        <v/>
      </c>
      <c r="O935" t="str">
        <f>IF(Table2[[#This Row],[date_to_pivot]]&lt;&gt;"",C938,"")</f>
        <v/>
      </c>
      <c r="P935" t="str">
        <f>IF(Table2[[#This Row],[date_to_pivot]]&lt;&gt;"",C936,"")</f>
        <v/>
      </c>
    </row>
    <row r="936" spans="2:16" x14ac:dyDescent="0.2">
      <c r="B936" t="s">
        <v>412</v>
      </c>
      <c r="C936" t="str" cm="1">
        <f t="array" ref="C9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216.0</v>
      </c>
      <c r="D936" t="str">
        <f>IF(ISNUMBER(SEARCH("start_date_local",Table2[[#This Row],[JSON]])),MID(Table2[[#This Row],[JSON]],SEARCH("start_date_local",Table2[[#This Row],[JSON]])+LEN("start_date_local")+4,10), "")</f>
        <v/>
      </c>
      <c r="E9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6" s="5" t="str">
        <f>IF(Table2[[#This Row],[moving_time]]&lt;&gt;"",FLOOR((Table2[[#This Row],[moving_time]]-(60*60*Table2[[#This Row],[Appoggio_ore]]))-(60*Table2[[#This Row],[Appoggio_ minuti]]),1),"")</f>
        <v/>
      </c>
      <c r="I936" s="5" t="str">
        <f>IF(Table2[[#This Row],[moving_time]]&lt;&gt;"",FLOOR((Table2[[#This Row],[moving_time]]-(60*60*Table2[[#This Row],[Appoggio_ore]]))/60,1),"")</f>
        <v/>
      </c>
      <c r="J936" s="5" t="str">
        <f>IF(Table2[[#This Row],[moving_time]]&lt;&gt;"",FLOOR(Table2[[#This Row],[moving_time]]/(60*60),1),"")</f>
        <v/>
      </c>
      <c r="K9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216.0</v>
      </c>
      <c r="L936" t="str">
        <f>IF(AND(Table2[[#This Row],[Appoggio]]&lt;&gt;"",C946&lt;&gt;""),_xlfn.CONCAT("date",C946,"moving_time",C937,"distance",Table2[[#This Row],[Appoggio]],"elevation",C939,"type",C940),"")</f>
        <v/>
      </c>
      <c r="M936" t="str">
        <f>IF(Table2[[#This Row],[date_to_pivot]]&lt;&gt;"",C940,"")</f>
        <v/>
      </c>
      <c r="N936" t="str">
        <f>IF(Table2[[#This Row],[date_to_pivot]]&lt;&gt;"",Table2[[#This Row],[Appoggio]],"")</f>
        <v/>
      </c>
      <c r="O936" t="str">
        <f>IF(Table2[[#This Row],[date_to_pivot]]&lt;&gt;"",C939,"")</f>
        <v/>
      </c>
      <c r="P936" t="str">
        <f>IF(Table2[[#This Row],[date_to_pivot]]&lt;&gt;"",C937,"")</f>
        <v/>
      </c>
    </row>
    <row r="937" spans="2:16" x14ac:dyDescent="0.2">
      <c r="B937" t="s">
        <v>12</v>
      </c>
      <c r="C937" t="str" cm="1">
        <f t="array" ref="C9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937" t="str">
        <f>IF(ISNUMBER(SEARCH("start_date_local",Table2[[#This Row],[JSON]])),MID(Table2[[#This Row],[JSON]],SEARCH("start_date_local",Table2[[#This Row],[JSON]])+LEN("start_date_local")+4,10), "")</f>
        <v/>
      </c>
      <c r="E9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9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7" s="5" t="str">
        <f>IF(Table2[[#This Row],[moving_time]]&lt;&gt;"",FLOOR((Table2[[#This Row],[moving_time]]-(60*60*Table2[[#This Row],[Appoggio_ore]]))-(60*Table2[[#This Row],[Appoggio_ minuti]]),1),"")</f>
        <v/>
      </c>
      <c r="I937" s="5" t="str">
        <f>IF(Table2[[#This Row],[moving_time]]&lt;&gt;"",FLOOR((Table2[[#This Row],[moving_time]]-(60*60*Table2[[#This Row],[Appoggio_ore]]))/60,1),"")</f>
        <v/>
      </c>
      <c r="J937" s="5" t="str">
        <f>IF(Table2[[#This Row],[moving_time]]&lt;&gt;"",FLOOR(Table2[[#This Row],[moving_time]]/(60*60),1),"")</f>
        <v/>
      </c>
      <c r="K9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7" t="str">
        <f>IF(AND(Table2[[#This Row],[Appoggio]]&lt;&gt;"",C947&lt;&gt;""),_xlfn.CONCAT("date",C947,"moving_time",C938,"distance",Table2[[#This Row],[Appoggio]],"elevation",C940,"type",C941),"")</f>
        <v/>
      </c>
      <c r="M937" t="str">
        <f>IF(Table2[[#This Row],[date_to_pivot]]&lt;&gt;"",C941,"")</f>
        <v/>
      </c>
      <c r="N937" t="str">
        <f>IF(Table2[[#This Row],[date_to_pivot]]&lt;&gt;"",Table2[[#This Row],[Appoggio]],"")</f>
        <v/>
      </c>
      <c r="O937" t="str">
        <f>IF(Table2[[#This Row],[date_to_pivot]]&lt;&gt;"",C940,"")</f>
        <v/>
      </c>
      <c r="P937" t="str">
        <f>IF(Table2[[#This Row],[date_to_pivot]]&lt;&gt;"",C938,"")</f>
        <v/>
      </c>
    </row>
    <row r="938" spans="2:16" x14ac:dyDescent="0.2">
      <c r="B938" t="s">
        <v>13</v>
      </c>
      <c r="C938" t="str" cm="1">
        <f t="array" ref="C9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38" t="str">
        <f>IF(ISNUMBER(SEARCH("start_date_local",Table2[[#This Row],[JSON]])),MID(Table2[[#This Row],[JSON]],SEARCH("start_date_local",Table2[[#This Row],[JSON]])+LEN("start_date_local")+4,10), "")</f>
        <v/>
      </c>
      <c r="E9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8" s="5" t="str">
        <f>IF(Table2[[#This Row],[moving_time]]&lt;&gt;"",FLOOR((Table2[[#This Row],[moving_time]]-(60*60*Table2[[#This Row],[Appoggio_ore]]))-(60*Table2[[#This Row],[Appoggio_ minuti]]),1),"")</f>
        <v/>
      </c>
      <c r="I938" s="5" t="str">
        <f>IF(Table2[[#This Row],[moving_time]]&lt;&gt;"",FLOOR((Table2[[#This Row],[moving_time]]-(60*60*Table2[[#This Row],[Appoggio_ore]]))/60,1),"")</f>
        <v/>
      </c>
      <c r="J938" s="5" t="str">
        <f>IF(Table2[[#This Row],[moving_time]]&lt;&gt;"",FLOOR(Table2[[#This Row],[moving_time]]/(60*60),1),"")</f>
        <v/>
      </c>
      <c r="K9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8" t="str">
        <f>IF(AND(Table2[[#This Row],[Appoggio]]&lt;&gt;"",C948&lt;&gt;""),_xlfn.CONCAT("date",C948,"moving_time",C939,"distance",Table2[[#This Row],[Appoggio]],"elevation",C941,"type",C942),"")</f>
        <v/>
      </c>
      <c r="M938" t="str">
        <f>IF(Table2[[#This Row],[date_to_pivot]]&lt;&gt;"",C942,"")</f>
        <v/>
      </c>
      <c r="N938" t="str">
        <f>IF(Table2[[#This Row],[date_to_pivot]]&lt;&gt;"",Table2[[#This Row],[Appoggio]],"")</f>
        <v/>
      </c>
      <c r="O938" t="str">
        <f>IF(Table2[[#This Row],[date_to_pivot]]&lt;&gt;"",C941,"")</f>
        <v/>
      </c>
      <c r="P938" t="str">
        <f>IF(Table2[[#This Row],[date_to_pivot]]&lt;&gt;"",C939,"")</f>
        <v/>
      </c>
    </row>
    <row r="939" spans="2:16" x14ac:dyDescent="0.2">
      <c r="B939" t="s">
        <v>413</v>
      </c>
      <c r="C939" t="str" cm="1">
        <f t="array" ref="C9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39" t="str">
        <f>IF(ISNUMBER(SEARCH("start_date_local",Table2[[#This Row],[JSON]])),MID(Table2[[#This Row],[JSON]],SEARCH("start_date_local",Table2[[#This Row],[JSON]])+LEN("start_date_local")+4,10), "")</f>
        <v/>
      </c>
      <c r="E9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39" s="5" t="str">
        <f>IF(Table2[[#This Row],[moving_time]]&lt;&gt;"",FLOOR((Table2[[#This Row],[moving_time]]-(60*60*Table2[[#This Row],[Appoggio_ore]]))-(60*Table2[[#This Row],[Appoggio_ minuti]]),1),"")</f>
        <v/>
      </c>
      <c r="I939" s="5" t="str">
        <f>IF(Table2[[#This Row],[moving_time]]&lt;&gt;"",FLOOR((Table2[[#This Row],[moving_time]]-(60*60*Table2[[#This Row],[Appoggio_ore]]))/60,1),"")</f>
        <v/>
      </c>
      <c r="J939" s="5" t="str">
        <f>IF(Table2[[#This Row],[moving_time]]&lt;&gt;"",FLOOR(Table2[[#This Row],[moving_time]]/(60*60),1),"")</f>
        <v/>
      </c>
      <c r="K9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39" t="str">
        <f>IF(AND(Table2[[#This Row],[Appoggio]]&lt;&gt;"",C949&lt;&gt;""),_xlfn.CONCAT("date",C949,"moving_time",C940,"distance",Table2[[#This Row],[Appoggio]],"elevation",C942,"type",C943),"")</f>
        <v/>
      </c>
      <c r="M939" t="str">
        <f>IF(Table2[[#This Row],[date_to_pivot]]&lt;&gt;"",C943,"")</f>
        <v/>
      </c>
      <c r="N939" t="str">
        <f>IF(Table2[[#This Row],[date_to_pivot]]&lt;&gt;"",Table2[[#This Row],[Appoggio]],"")</f>
        <v/>
      </c>
      <c r="O939" t="str">
        <f>IF(Table2[[#This Row],[date_to_pivot]]&lt;&gt;"",C942,"")</f>
        <v/>
      </c>
      <c r="P939" t="str">
        <f>IF(Table2[[#This Row],[date_to_pivot]]&lt;&gt;"",C940,"")</f>
        <v/>
      </c>
    </row>
    <row r="940" spans="2:16" x14ac:dyDescent="0.2">
      <c r="B940" t="s">
        <v>414</v>
      </c>
      <c r="C940" t="str" cm="1">
        <f t="array" ref="C9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40" t="str">
        <f>IF(ISNUMBER(SEARCH("start_date_local",Table2[[#This Row],[JSON]])),MID(Table2[[#This Row],[JSON]],SEARCH("start_date_local",Table2[[#This Row],[JSON]])+LEN("start_date_local")+4,10), "")</f>
        <v/>
      </c>
      <c r="E9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0" s="5" t="str">
        <f>IF(Table2[[#This Row],[moving_time]]&lt;&gt;"",FLOOR((Table2[[#This Row],[moving_time]]-(60*60*Table2[[#This Row],[Appoggio_ore]]))-(60*Table2[[#This Row],[Appoggio_ minuti]]),1),"")</f>
        <v/>
      </c>
      <c r="I940" s="5" t="str">
        <f>IF(Table2[[#This Row],[moving_time]]&lt;&gt;"",FLOOR((Table2[[#This Row],[moving_time]]-(60*60*Table2[[#This Row],[Appoggio_ore]]))/60,1),"")</f>
        <v/>
      </c>
      <c r="J940" s="5" t="str">
        <f>IF(Table2[[#This Row],[moving_time]]&lt;&gt;"",FLOOR(Table2[[#This Row],[moving_time]]/(60*60),1),"")</f>
        <v/>
      </c>
      <c r="K9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0" t="str">
        <f>IF(AND(Table2[[#This Row],[Appoggio]]&lt;&gt;"",C950&lt;&gt;""),_xlfn.CONCAT("date",C950,"moving_time",C941,"distance",Table2[[#This Row],[Appoggio]],"elevation",C943,"type",C944),"")</f>
        <v/>
      </c>
      <c r="M940" t="str">
        <f>IF(Table2[[#This Row],[date_to_pivot]]&lt;&gt;"",C944,"")</f>
        <v/>
      </c>
      <c r="N940" t="str">
        <f>IF(Table2[[#This Row],[date_to_pivot]]&lt;&gt;"",Table2[[#This Row],[Appoggio]],"")</f>
        <v/>
      </c>
      <c r="O940" t="str">
        <f>IF(Table2[[#This Row],[date_to_pivot]]&lt;&gt;"",C943,"")</f>
        <v/>
      </c>
      <c r="P940" t="str">
        <f>IF(Table2[[#This Row],[date_to_pivot]]&lt;&gt;"",C941,"")</f>
        <v/>
      </c>
    </row>
    <row r="941" spans="2:16" x14ac:dyDescent="0.2">
      <c r="B941" t="s">
        <v>415</v>
      </c>
      <c r="C941" t="str" cm="1">
        <f t="array" ref="C9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41" t="str">
        <f>IF(ISNUMBER(SEARCH("start_date_local",Table2[[#This Row],[JSON]])),MID(Table2[[#This Row],[JSON]],SEARCH("start_date_local",Table2[[#This Row],[JSON]])+LEN("start_date_local")+4,10), "")</f>
        <v/>
      </c>
      <c r="E9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1" s="5" t="str">
        <f>IF(Table2[[#This Row],[moving_time]]&lt;&gt;"",FLOOR((Table2[[#This Row],[moving_time]]-(60*60*Table2[[#This Row],[Appoggio_ore]]))-(60*Table2[[#This Row],[Appoggio_ minuti]]),1),"")</f>
        <v/>
      </c>
      <c r="I941" s="5" t="str">
        <f>IF(Table2[[#This Row],[moving_time]]&lt;&gt;"",FLOOR((Table2[[#This Row],[moving_time]]-(60*60*Table2[[#This Row],[Appoggio_ore]]))/60,1),"")</f>
        <v/>
      </c>
      <c r="J941" s="5" t="str">
        <f>IF(Table2[[#This Row],[moving_time]]&lt;&gt;"",FLOOR(Table2[[#This Row],[moving_time]]/(60*60),1),"")</f>
        <v/>
      </c>
      <c r="K9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1" t="str">
        <f>IF(AND(Table2[[#This Row],[Appoggio]]&lt;&gt;"",C951&lt;&gt;""),_xlfn.CONCAT("date",C951,"moving_time",C942,"distance",Table2[[#This Row],[Appoggio]],"elevation",C944,"type",C945),"")</f>
        <v/>
      </c>
      <c r="M941" t="str">
        <f>IF(Table2[[#This Row],[date_to_pivot]]&lt;&gt;"",C945,"")</f>
        <v/>
      </c>
      <c r="N941" t="str">
        <f>IF(Table2[[#This Row],[date_to_pivot]]&lt;&gt;"",Table2[[#This Row],[Appoggio]],"")</f>
        <v/>
      </c>
      <c r="O941" t="str">
        <f>IF(Table2[[#This Row],[date_to_pivot]]&lt;&gt;"",C944,"")</f>
        <v/>
      </c>
      <c r="P941" t="str">
        <f>IF(Table2[[#This Row],[date_to_pivot]]&lt;&gt;"",C942,"")</f>
        <v/>
      </c>
    </row>
    <row r="942" spans="2:16" x14ac:dyDescent="0.2">
      <c r="B942" t="s">
        <v>416</v>
      </c>
      <c r="C942" t="str" cm="1">
        <f t="array" ref="C9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42" t="str">
        <f>IF(ISNUMBER(SEARCH("start_date_local",Table2[[#This Row],[JSON]])),MID(Table2[[#This Row],[JSON]],SEARCH("start_date_local",Table2[[#This Row],[JSON]])+LEN("start_date_local")+4,10), "")</f>
        <v/>
      </c>
      <c r="E9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2" s="5" t="str">
        <f>IF(Table2[[#This Row],[moving_time]]&lt;&gt;"",FLOOR((Table2[[#This Row],[moving_time]]-(60*60*Table2[[#This Row],[Appoggio_ore]]))-(60*Table2[[#This Row],[Appoggio_ minuti]]),1),"")</f>
        <v/>
      </c>
      <c r="I942" s="5" t="str">
        <f>IF(Table2[[#This Row],[moving_time]]&lt;&gt;"",FLOOR((Table2[[#This Row],[moving_time]]-(60*60*Table2[[#This Row],[Appoggio_ore]]))/60,1),"")</f>
        <v/>
      </c>
      <c r="J942" s="5" t="str">
        <f>IF(Table2[[#This Row],[moving_time]]&lt;&gt;"",FLOOR(Table2[[#This Row],[moving_time]]/(60*60),1),"")</f>
        <v/>
      </c>
      <c r="K9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2" t="str">
        <f>IF(AND(Table2[[#This Row],[Appoggio]]&lt;&gt;"",C952&lt;&gt;""),_xlfn.CONCAT("date",C952,"moving_time",C943,"distance",Table2[[#This Row],[Appoggio]],"elevation",C945,"type",C946),"")</f>
        <v/>
      </c>
      <c r="M942" t="str">
        <f>IF(Table2[[#This Row],[date_to_pivot]]&lt;&gt;"",C946,"")</f>
        <v/>
      </c>
      <c r="N942" t="str">
        <f>IF(Table2[[#This Row],[date_to_pivot]]&lt;&gt;"",Table2[[#This Row],[Appoggio]],"")</f>
        <v/>
      </c>
      <c r="O942" t="str">
        <f>IF(Table2[[#This Row],[date_to_pivot]]&lt;&gt;"",C945,"")</f>
        <v/>
      </c>
      <c r="P942" t="str">
        <f>IF(Table2[[#This Row],[date_to_pivot]]&lt;&gt;"",C943,"")</f>
        <v/>
      </c>
    </row>
    <row r="943" spans="2:16" x14ac:dyDescent="0.2">
      <c r="B943" t="s">
        <v>417</v>
      </c>
      <c r="C943" t="str" cm="1">
        <f t="array" ref="C9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2020-06-05</v>
      </c>
      <c r="D943" t="str">
        <f>IF(ISNUMBER(SEARCH("start_date_local",Table2[[#This Row],[JSON]])),MID(Table2[[#This Row],[JSON]],SEARCH("start_date_local",Table2[[#This Row],[JSON]])+LEN("start_date_local")+4,10), "")</f>
        <v>2020-06-05</v>
      </c>
      <c r="E9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3" s="5" t="str">
        <f>IF(Table2[[#This Row],[moving_time]]&lt;&gt;"",FLOOR((Table2[[#This Row],[moving_time]]-(60*60*Table2[[#This Row],[Appoggio_ore]]))-(60*Table2[[#This Row],[Appoggio_ minuti]]),1),"")</f>
        <v/>
      </c>
      <c r="I943" s="5" t="str">
        <f>IF(Table2[[#This Row],[moving_time]]&lt;&gt;"",FLOOR((Table2[[#This Row],[moving_time]]-(60*60*Table2[[#This Row],[Appoggio_ore]]))/60,1),"")</f>
        <v/>
      </c>
      <c r="J943" s="5" t="str">
        <f>IF(Table2[[#This Row],[moving_time]]&lt;&gt;"",FLOOR(Table2[[#This Row],[moving_time]]/(60*60),1),"")</f>
        <v/>
      </c>
      <c r="K9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3" t="str">
        <f>IF(AND(Table2[[#This Row],[Appoggio]]&lt;&gt;"",C953&lt;&gt;""),_xlfn.CONCAT("date",C953,"moving_time",C944,"distance",Table2[[#This Row],[Appoggio]],"elevation",C946,"type",C947),"")</f>
        <v/>
      </c>
      <c r="M943" t="str">
        <f>IF(Table2[[#This Row],[date_to_pivot]]&lt;&gt;"",C947,"")</f>
        <v/>
      </c>
      <c r="N943" t="str">
        <f>IF(Table2[[#This Row],[date_to_pivot]]&lt;&gt;"",Table2[[#This Row],[Appoggio]],"")</f>
        <v/>
      </c>
      <c r="O943" t="str">
        <f>IF(Table2[[#This Row],[date_to_pivot]]&lt;&gt;"",C946,"")</f>
        <v/>
      </c>
      <c r="P943" t="str">
        <f>IF(Table2[[#This Row],[date_to_pivot]]&lt;&gt;"",C944,"")</f>
        <v/>
      </c>
    </row>
    <row r="944" spans="2:16" x14ac:dyDescent="0.2">
      <c r="B944" t="s">
        <v>19</v>
      </c>
      <c r="C944" t="str" cm="1">
        <f t="array" ref="C9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44" t="str">
        <f>IF(ISNUMBER(SEARCH("start_date_local",Table2[[#This Row],[JSON]])),MID(Table2[[#This Row],[JSON]],SEARCH("start_date_local",Table2[[#This Row],[JSON]])+LEN("start_date_local")+4,10), "")</f>
        <v/>
      </c>
      <c r="E9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4" s="5" t="str">
        <f>IF(Table2[[#This Row],[moving_time]]&lt;&gt;"",FLOOR((Table2[[#This Row],[moving_time]]-(60*60*Table2[[#This Row],[Appoggio_ore]]))-(60*Table2[[#This Row],[Appoggio_ minuti]]),1),"")</f>
        <v/>
      </c>
      <c r="I944" s="5" t="str">
        <f>IF(Table2[[#This Row],[moving_time]]&lt;&gt;"",FLOOR((Table2[[#This Row],[moving_time]]-(60*60*Table2[[#This Row],[Appoggio_ore]]))/60,1),"")</f>
        <v/>
      </c>
      <c r="J944" s="5" t="str">
        <f>IF(Table2[[#This Row],[moving_time]]&lt;&gt;"",FLOOR(Table2[[#This Row],[moving_time]]/(60*60),1),"")</f>
        <v/>
      </c>
      <c r="K9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4" t="str">
        <f>IF(AND(Table2[[#This Row],[Appoggio]]&lt;&gt;"",C954&lt;&gt;""),_xlfn.CONCAT("date",C954,"moving_time",C945,"distance",Table2[[#This Row],[Appoggio]],"elevation",C947,"type",C948),"")</f>
        <v/>
      </c>
      <c r="M944" t="str">
        <f>IF(Table2[[#This Row],[date_to_pivot]]&lt;&gt;"",C948,"")</f>
        <v/>
      </c>
      <c r="N944" t="str">
        <f>IF(Table2[[#This Row],[date_to_pivot]]&lt;&gt;"",Table2[[#This Row],[Appoggio]],"")</f>
        <v/>
      </c>
      <c r="O944" t="str">
        <f>IF(Table2[[#This Row],[date_to_pivot]]&lt;&gt;"",C947,"")</f>
        <v/>
      </c>
      <c r="P944" t="str">
        <f>IF(Table2[[#This Row],[date_to_pivot]]&lt;&gt;"",C945,"")</f>
        <v/>
      </c>
    </row>
    <row r="945" spans="2:16" x14ac:dyDescent="0.2">
      <c r="B945" t="s">
        <v>20</v>
      </c>
      <c r="C945" t="str" cm="1">
        <f t="array" ref="C9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45" t="str">
        <f>IF(ISNUMBER(SEARCH("start_date_local",Table2[[#This Row],[JSON]])),MID(Table2[[#This Row],[JSON]],SEARCH("start_date_local",Table2[[#This Row],[JSON]])+LEN("start_date_local")+4,10), "")</f>
        <v/>
      </c>
      <c r="E9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5" s="5" t="str">
        <f>IF(Table2[[#This Row],[moving_time]]&lt;&gt;"",FLOOR((Table2[[#This Row],[moving_time]]-(60*60*Table2[[#This Row],[Appoggio_ore]]))-(60*Table2[[#This Row],[Appoggio_ minuti]]),1),"")</f>
        <v/>
      </c>
      <c r="I945" s="5" t="str">
        <f>IF(Table2[[#This Row],[moving_time]]&lt;&gt;"",FLOOR((Table2[[#This Row],[moving_time]]-(60*60*Table2[[#This Row],[Appoggio_ore]]))/60,1),"")</f>
        <v/>
      </c>
      <c r="J945" s="5" t="str">
        <f>IF(Table2[[#This Row],[moving_time]]&lt;&gt;"",FLOOR(Table2[[#This Row],[moving_time]]/(60*60),1),"")</f>
        <v/>
      </c>
      <c r="K9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5" t="str">
        <f>IF(AND(Table2[[#This Row],[Appoggio]]&lt;&gt;"",C955&lt;&gt;""),_xlfn.CONCAT("date",C955,"moving_time",C946,"distance",Table2[[#This Row],[Appoggio]],"elevation",C948,"type",C949),"")</f>
        <v/>
      </c>
      <c r="M945" t="str">
        <f>IF(Table2[[#This Row],[date_to_pivot]]&lt;&gt;"",C949,"")</f>
        <v/>
      </c>
      <c r="N945" t="str">
        <f>IF(Table2[[#This Row],[date_to_pivot]]&lt;&gt;"",Table2[[#This Row],[Appoggio]],"")</f>
        <v/>
      </c>
      <c r="O945" t="str">
        <f>IF(Table2[[#This Row],[date_to_pivot]]&lt;&gt;"",C948,"")</f>
        <v/>
      </c>
      <c r="P945" t="str">
        <f>IF(Table2[[#This Row],[date_to_pivot]]&lt;&gt;"",C946,"")</f>
        <v/>
      </c>
    </row>
    <row r="946" spans="2:16" x14ac:dyDescent="0.2">
      <c r="B946" t="s">
        <v>21</v>
      </c>
      <c r="C946" t="str" cm="1">
        <f t="array" ref="C9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46" t="str">
        <f>IF(ISNUMBER(SEARCH("start_date_local",Table2[[#This Row],[JSON]])),MID(Table2[[#This Row],[JSON]],SEARCH("start_date_local",Table2[[#This Row],[JSON]])+LEN("start_date_local")+4,10), "")</f>
        <v/>
      </c>
      <c r="E9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6" s="5" t="str">
        <f>IF(Table2[[#This Row],[moving_time]]&lt;&gt;"",FLOOR((Table2[[#This Row],[moving_time]]-(60*60*Table2[[#This Row],[Appoggio_ore]]))-(60*Table2[[#This Row],[Appoggio_ minuti]]),1),"")</f>
        <v/>
      </c>
      <c r="I946" s="5" t="str">
        <f>IF(Table2[[#This Row],[moving_time]]&lt;&gt;"",FLOOR((Table2[[#This Row],[moving_time]]-(60*60*Table2[[#This Row],[Appoggio_ore]]))/60,1),"")</f>
        <v/>
      </c>
      <c r="J946" s="5" t="str">
        <f>IF(Table2[[#This Row],[moving_time]]&lt;&gt;"",FLOOR(Table2[[#This Row],[moving_time]]/(60*60),1),"")</f>
        <v/>
      </c>
      <c r="K9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6" t="str">
        <f>IF(AND(Table2[[#This Row],[Appoggio]]&lt;&gt;"",C956&lt;&gt;""),_xlfn.CONCAT("date",C956,"moving_time",C947,"distance",Table2[[#This Row],[Appoggio]],"elevation",C949,"type",C950),"")</f>
        <v/>
      </c>
      <c r="M946" t="str">
        <f>IF(Table2[[#This Row],[date_to_pivot]]&lt;&gt;"",C950,"")</f>
        <v/>
      </c>
      <c r="N946" t="str">
        <f>IF(Table2[[#This Row],[date_to_pivot]]&lt;&gt;"",Table2[[#This Row],[Appoggio]],"")</f>
        <v/>
      </c>
      <c r="O946" t="str">
        <f>IF(Table2[[#This Row],[date_to_pivot]]&lt;&gt;"",C949,"")</f>
        <v/>
      </c>
      <c r="P946" t="str">
        <f>IF(Table2[[#This Row],[date_to_pivot]]&lt;&gt;"",C947,"")</f>
        <v/>
      </c>
    </row>
    <row r="947" spans="2:16" x14ac:dyDescent="0.2">
      <c r="B947" s="1">
        <v>45541465</v>
      </c>
      <c r="C947" s="1" t="str" cm="1">
        <f t="array" ref="C9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47" t="str">
        <f>IF(ISNUMBER(SEARCH("start_date_local",Table2[[#This Row],[JSON]])),MID(Table2[[#This Row],[JSON]],SEARCH("start_date_local",Table2[[#This Row],[JSON]])+LEN("start_date_local")+4,10), "")</f>
        <v/>
      </c>
      <c r="E9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7" s="5" t="str">
        <f>IF(Table2[[#This Row],[moving_time]]&lt;&gt;"",FLOOR((Table2[[#This Row],[moving_time]]-(60*60*Table2[[#This Row],[Appoggio_ore]]))-(60*Table2[[#This Row],[Appoggio_ minuti]]),1),"")</f>
        <v/>
      </c>
      <c r="I947" s="5" t="str">
        <f>IF(Table2[[#This Row],[moving_time]]&lt;&gt;"",FLOOR((Table2[[#This Row],[moving_time]]-(60*60*Table2[[#This Row],[Appoggio_ore]]))/60,1),"")</f>
        <v/>
      </c>
      <c r="J947" s="5" t="str">
        <f>IF(Table2[[#This Row],[moving_time]]&lt;&gt;"",FLOOR(Table2[[#This Row],[moving_time]]/(60*60),1),"")</f>
        <v/>
      </c>
      <c r="K9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7" t="str">
        <f>IF(AND(Table2[[#This Row],[Appoggio]]&lt;&gt;"",C957&lt;&gt;""),_xlfn.CONCAT("date",C957,"moving_time",C948,"distance",Table2[[#This Row],[Appoggio]],"elevation",C950,"type",C951),"")</f>
        <v/>
      </c>
      <c r="M947" t="str">
        <f>IF(Table2[[#This Row],[date_to_pivot]]&lt;&gt;"",C951,"")</f>
        <v/>
      </c>
      <c r="N947" t="str">
        <f>IF(Table2[[#This Row],[date_to_pivot]]&lt;&gt;"",Table2[[#This Row],[Appoggio]],"")</f>
        <v/>
      </c>
      <c r="O947" t="str">
        <f>IF(Table2[[#This Row],[date_to_pivot]]&lt;&gt;"",C950,"")</f>
        <v/>
      </c>
      <c r="P947" t="str">
        <f>IF(Table2[[#This Row],[date_to_pivot]]&lt;&gt;"",C948,"")</f>
        <v/>
      </c>
    </row>
    <row r="948" spans="2:16" x14ac:dyDescent="0.2">
      <c r="B948" s="2">
        <v>10881798</v>
      </c>
      <c r="C948" s="2" t="str" cm="1">
        <f t="array" ref="C9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48" t="str">
        <f>IF(ISNUMBER(SEARCH("start_date_local",Table2[[#This Row],[JSON]])),MID(Table2[[#This Row],[JSON]],SEARCH("start_date_local",Table2[[#This Row],[JSON]])+LEN("start_date_local")+4,10), "")</f>
        <v/>
      </c>
      <c r="E9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8" s="5" t="str">
        <f>IF(Table2[[#This Row],[moving_time]]&lt;&gt;"",FLOOR((Table2[[#This Row],[moving_time]]-(60*60*Table2[[#This Row],[Appoggio_ore]]))-(60*Table2[[#This Row],[Appoggio_ minuti]]),1),"")</f>
        <v/>
      </c>
      <c r="I948" s="5" t="str">
        <f>IF(Table2[[#This Row],[moving_time]]&lt;&gt;"",FLOOR((Table2[[#This Row],[moving_time]]-(60*60*Table2[[#This Row],[Appoggio_ore]]))/60,1),"")</f>
        <v/>
      </c>
      <c r="J948" s="5" t="str">
        <f>IF(Table2[[#This Row],[moving_time]]&lt;&gt;"",FLOOR(Table2[[#This Row],[moving_time]]/(60*60),1),"")</f>
        <v/>
      </c>
      <c r="K9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8" t="str">
        <f>IF(AND(Table2[[#This Row],[Appoggio]]&lt;&gt;"",C958&lt;&gt;""),_xlfn.CONCAT("date",C958,"moving_time",C949,"distance",Table2[[#This Row],[Appoggio]],"elevation",C951,"type",C952),"")</f>
        <v/>
      </c>
      <c r="M948" t="str">
        <f>IF(Table2[[#This Row],[date_to_pivot]]&lt;&gt;"",C952,"")</f>
        <v/>
      </c>
      <c r="N948" t="str">
        <f>IF(Table2[[#This Row],[date_to_pivot]]&lt;&gt;"",Table2[[#This Row],[Appoggio]],"")</f>
        <v/>
      </c>
      <c r="O948" t="str">
        <f>IF(Table2[[#This Row],[date_to_pivot]]&lt;&gt;"",C951,"")</f>
        <v/>
      </c>
      <c r="P948" t="str">
        <f>IF(Table2[[#This Row],[date_to_pivot]]&lt;&gt;"",C949,"")</f>
        <v/>
      </c>
    </row>
    <row r="949" spans="2:16" x14ac:dyDescent="0.2">
      <c r="B949" t="s">
        <v>22</v>
      </c>
      <c r="C949" t="str" cm="1">
        <f t="array" ref="C9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49" t="str">
        <f>IF(ISNUMBER(SEARCH("start_date_local",Table2[[#This Row],[JSON]])),MID(Table2[[#This Row],[JSON]],SEARCH("start_date_local",Table2[[#This Row],[JSON]])+LEN("start_date_local")+4,10), "")</f>
        <v/>
      </c>
      <c r="E9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49" s="5" t="str">
        <f>IF(Table2[[#This Row],[moving_time]]&lt;&gt;"",FLOOR((Table2[[#This Row],[moving_time]]-(60*60*Table2[[#This Row],[Appoggio_ore]]))-(60*Table2[[#This Row],[Appoggio_ minuti]]),1),"")</f>
        <v/>
      </c>
      <c r="I949" s="5" t="str">
        <f>IF(Table2[[#This Row],[moving_time]]&lt;&gt;"",FLOOR((Table2[[#This Row],[moving_time]]-(60*60*Table2[[#This Row],[Appoggio_ore]]))/60,1),"")</f>
        <v/>
      </c>
      <c r="J949" s="5" t="str">
        <f>IF(Table2[[#This Row],[moving_time]]&lt;&gt;"",FLOOR(Table2[[#This Row],[moving_time]]/(60*60),1),"")</f>
        <v/>
      </c>
      <c r="K9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49" t="str">
        <f>IF(AND(Table2[[#This Row],[Appoggio]]&lt;&gt;"",C959&lt;&gt;""),_xlfn.CONCAT("date",C959,"moving_time",C950,"distance",Table2[[#This Row],[Appoggio]],"elevation",C952,"type",C953),"")</f>
        <v/>
      </c>
      <c r="M949" t="str">
        <f>IF(Table2[[#This Row],[date_to_pivot]]&lt;&gt;"",C953,"")</f>
        <v/>
      </c>
      <c r="N949" t="str">
        <f>IF(Table2[[#This Row],[date_to_pivot]]&lt;&gt;"",Table2[[#This Row],[Appoggio]],"")</f>
        <v/>
      </c>
      <c r="O949" t="str">
        <f>IF(Table2[[#This Row],[date_to_pivot]]&lt;&gt;"",C952,"")</f>
        <v/>
      </c>
      <c r="P949" t="str">
        <f>IF(Table2[[#This Row],[date_to_pivot]]&lt;&gt;"",C950,"")</f>
        <v/>
      </c>
    </row>
    <row r="950" spans="2:16" x14ac:dyDescent="0.2">
      <c r="B950" t="s">
        <v>23</v>
      </c>
      <c r="C950" t="str" cm="1">
        <f t="array" ref="C9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50" t="str">
        <f>IF(ISNUMBER(SEARCH("start_date_local",Table2[[#This Row],[JSON]])),MID(Table2[[#This Row],[JSON]],SEARCH("start_date_local",Table2[[#This Row],[JSON]])+LEN("start_date_local")+4,10), "")</f>
        <v/>
      </c>
      <c r="E9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0" s="5" t="str">
        <f>IF(Table2[[#This Row],[moving_time]]&lt;&gt;"",FLOOR((Table2[[#This Row],[moving_time]]-(60*60*Table2[[#This Row],[Appoggio_ore]]))-(60*Table2[[#This Row],[Appoggio_ minuti]]),1),"")</f>
        <v/>
      </c>
      <c r="I950" s="5" t="str">
        <f>IF(Table2[[#This Row],[moving_time]]&lt;&gt;"",FLOOR((Table2[[#This Row],[moving_time]]-(60*60*Table2[[#This Row],[Appoggio_ore]]))/60,1),"")</f>
        <v/>
      </c>
      <c r="J950" s="5" t="str">
        <f>IF(Table2[[#This Row],[moving_time]]&lt;&gt;"",FLOOR(Table2[[#This Row],[moving_time]]/(60*60),1),"")</f>
        <v/>
      </c>
      <c r="K9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0" t="str">
        <f>IF(AND(Table2[[#This Row],[Appoggio]]&lt;&gt;"",C960&lt;&gt;""),_xlfn.CONCAT("date",C960,"moving_time",C951,"distance",Table2[[#This Row],[Appoggio]],"elevation",C953,"type",C954),"")</f>
        <v/>
      </c>
      <c r="M950" t="str">
        <f>IF(Table2[[#This Row],[date_to_pivot]]&lt;&gt;"",C954,"")</f>
        <v/>
      </c>
      <c r="N950" t="str">
        <f>IF(Table2[[#This Row],[date_to_pivot]]&lt;&gt;"",Table2[[#This Row],[Appoggio]],"")</f>
        <v/>
      </c>
      <c r="O950" t="str">
        <f>IF(Table2[[#This Row],[date_to_pivot]]&lt;&gt;"",C953,"")</f>
        <v/>
      </c>
      <c r="P950" t="str">
        <f>IF(Table2[[#This Row],[date_to_pivot]]&lt;&gt;"",C951,"")</f>
        <v/>
      </c>
    </row>
    <row r="951" spans="2:16" x14ac:dyDescent="0.2">
      <c r="B951" s="1">
        <v>45541607</v>
      </c>
      <c r="C951" s="1" t="str" cm="1">
        <f t="array" ref="C9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51" t="str">
        <f>IF(ISNUMBER(SEARCH("start_date_local",Table2[[#This Row],[JSON]])),MID(Table2[[#This Row],[JSON]],SEARCH("start_date_local",Table2[[#This Row],[JSON]])+LEN("start_date_local")+4,10), "")</f>
        <v/>
      </c>
      <c r="E9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1" s="5" t="str">
        <f>IF(Table2[[#This Row],[moving_time]]&lt;&gt;"",FLOOR((Table2[[#This Row],[moving_time]]-(60*60*Table2[[#This Row],[Appoggio_ore]]))-(60*Table2[[#This Row],[Appoggio_ minuti]]),1),"")</f>
        <v/>
      </c>
      <c r="I951" s="5" t="str">
        <f>IF(Table2[[#This Row],[moving_time]]&lt;&gt;"",FLOOR((Table2[[#This Row],[moving_time]]-(60*60*Table2[[#This Row],[Appoggio_ore]]))/60,1),"")</f>
        <v/>
      </c>
      <c r="J951" s="5" t="str">
        <f>IF(Table2[[#This Row],[moving_time]]&lt;&gt;"",FLOOR(Table2[[#This Row],[moving_time]]/(60*60),1),"")</f>
        <v/>
      </c>
      <c r="K9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1" t="str">
        <f>IF(AND(Table2[[#This Row],[Appoggio]]&lt;&gt;"",C961&lt;&gt;""),_xlfn.CONCAT("date",C961,"moving_time",C952,"distance",Table2[[#This Row],[Appoggio]],"elevation",C954,"type",C955),"")</f>
        <v/>
      </c>
      <c r="M951" t="str">
        <f>IF(Table2[[#This Row],[date_to_pivot]]&lt;&gt;"",C955,"")</f>
        <v/>
      </c>
      <c r="N951" t="str">
        <f>IF(Table2[[#This Row],[date_to_pivot]]&lt;&gt;"",Table2[[#This Row],[Appoggio]],"")</f>
        <v/>
      </c>
      <c r="O951" t="str">
        <f>IF(Table2[[#This Row],[date_to_pivot]]&lt;&gt;"",C954,"")</f>
        <v/>
      </c>
      <c r="P951" t="str">
        <f>IF(Table2[[#This Row],[date_to_pivot]]&lt;&gt;"",C952,"")</f>
        <v/>
      </c>
    </row>
    <row r="952" spans="2:16" x14ac:dyDescent="0.2">
      <c r="B952" s="2">
        <v>10881781</v>
      </c>
      <c r="C952" s="2" t="str" cm="1">
        <f t="array" ref="C9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52" t="str">
        <f>IF(ISNUMBER(SEARCH("start_date_local",Table2[[#This Row],[JSON]])),MID(Table2[[#This Row],[JSON]],SEARCH("start_date_local",Table2[[#This Row],[JSON]])+LEN("start_date_local")+4,10), "")</f>
        <v/>
      </c>
      <c r="E9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2" s="5" t="str">
        <f>IF(Table2[[#This Row],[moving_time]]&lt;&gt;"",FLOOR((Table2[[#This Row],[moving_time]]-(60*60*Table2[[#This Row],[Appoggio_ore]]))-(60*Table2[[#This Row],[Appoggio_ minuti]]),1),"")</f>
        <v/>
      </c>
      <c r="I952" s="5" t="str">
        <f>IF(Table2[[#This Row],[moving_time]]&lt;&gt;"",FLOOR((Table2[[#This Row],[moving_time]]-(60*60*Table2[[#This Row],[Appoggio_ore]]))/60,1),"")</f>
        <v/>
      </c>
      <c r="J952" s="5" t="str">
        <f>IF(Table2[[#This Row],[moving_time]]&lt;&gt;"",FLOOR(Table2[[#This Row],[moving_time]]/(60*60),1),"")</f>
        <v/>
      </c>
      <c r="K9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2" t="str">
        <f>IF(AND(Table2[[#This Row],[Appoggio]]&lt;&gt;"",C962&lt;&gt;""),_xlfn.CONCAT("date",C962,"moving_time",C953,"distance",Table2[[#This Row],[Appoggio]],"elevation",C955,"type",C956),"")</f>
        <v/>
      </c>
      <c r="M952" t="str">
        <f>IF(Table2[[#This Row],[date_to_pivot]]&lt;&gt;"",C956,"")</f>
        <v/>
      </c>
      <c r="N952" t="str">
        <f>IF(Table2[[#This Row],[date_to_pivot]]&lt;&gt;"",Table2[[#This Row],[Appoggio]],"")</f>
        <v/>
      </c>
      <c r="O952" t="str">
        <f>IF(Table2[[#This Row],[date_to_pivot]]&lt;&gt;"",C955,"")</f>
        <v/>
      </c>
      <c r="P952" t="str">
        <f>IF(Table2[[#This Row],[date_to_pivot]]&lt;&gt;"",C953,"")</f>
        <v/>
      </c>
    </row>
    <row r="953" spans="2:16" x14ac:dyDescent="0.2">
      <c r="B953" t="s">
        <v>22</v>
      </c>
      <c r="C953" t="str" cm="1">
        <f t="array" ref="C9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53" t="str">
        <f>IF(ISNUMBER(SEARCH("start_date_local",Table2[[#This Row],[JSON]])),MID(Table2[[#This Row],[JSON]],SEARCH("start_date_local",Table2[[#This Row],[JSON]])+LEN("start_date_local")+4,10), "")</f>
        <v/>
      </c>
      <c r="E9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3" s="5" t="str">
        <f>IF(Table2[[#This Row],[moving_time]]&lt;&gt;"",FLOOR((Table2[[#This Row],[moving_time]]-(60*60*Table2[[#This Row],[Appoggio_ore]]))-(60*Table2[[#This Row],[Appoggio_ minuti]]),1),"")</f>
        <v/>
      </c>
      <c r="I953" s="5" t="str">
        <f>IF(Table2[[#This Row],[moving_time]]&lt;&gt;"",FLOOR((Table2[[#This Row],[moving_time]]-(60*60*Table2[[#This Row],[Appoggio_ore]]))/60,1),"")</f>
        <v/>
      </c>
      <c r="J953" s="5" t="str">
        <f>IF(Table2[[#This Row],[moving_time]]&lt;&gt;"",FLOOR(Table2[[#This Row],[moving_time]]/(60*60),1),"")</f>
        <v/>
      </c>
      <c r="K9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3" t="str">
        <f>IF(AND(Table2[[#This Row],[Appoggio]]&lt;&gt;"",C963&lt;&gt;""),_xlfn.CONCAT("date",C963,"moving_time",C954,"distance",Table2[[#This Row],[Appoggio]],"elevation",C956,"type",C957),"")</f>
        <v/>
      </c>
      <c r="M953" t="str">
        <f>IF(Table2[[#This Row],[date_to_pivot]]&lt;&gt;"",C957,"")</f>
        <v/>
      </c>
      <c r="N953" t="str">
        <f>IF(Table2[[#This Row],[date_to_pivot]]&lt;&gt;"",Table2[[#This Row],[Appoggio]],"")</f>
        <v/>
      </c>
      <c r="O953" t="str">
        <f>IF(Table2[[#This Row],[date_to_pivot]]&lt;&gt;"",C956,"")</f>
        <v/>
      </c>
      <c r="P953" t="str">
        <f>IF(Table2[[#This Row],[date_to_pivot]]&lt;&gt;"",C954,"")</f>
        <v/>
      </c>
    </row>
    <row r="954" spans="2:16" x14ac:dyDescent="0.2">
      <c r="B954" t="s">
        <v>24</v>
      </c>
      <c r="C954" t="str" cm="1">
        <f t="array" ref="C9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54" t="str">
        <f>IF(ISNUMBER(SEARCH("start_date_local",Table2[[#This Row],[JSON]])),MID(Table2[[#This Row],[JSON]],SEARCH("start_date_local",Table2[[#This Row],[JSON]])+LEN("start_date_local")+4,10), "")</f>
        <v/>
      </c>
      <c r="E9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4" s="5" t="str">
        <f>IF(Table2[[#This Row],[moving_time]]&lt;&gt;"",FLOOR((Table2[[#This Row],[moving_time]]-(60*60*Table2[[#This Row],[Appoggio_ore]]))-(60*Table2[[#This Row],[Appoggio_ minuti]]),1),"")</f>
        <v/>
      </c>
      <c r="I954" s="5" t="str">
        <f>IF(Table2[[#This Row],[moving_time]]&lt;&gt;"",FLOOR((Table2[[#This Row],[moving_time]]-(60*60*Table2[[#This Row],[Appoggio_ore]]))/60,1),"")</f>
        <v/>
      </c>
      <c r="J954" s="5" t="str">
        <f>IF(Table2[[#This Row],[moving_time]]&lt;&gt;"",FLOOR(Table2[[#This Row],[moving_time]]/(60*60),1),"")</f>
        <v/>
      </c>
      <c r="K9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4" t="str">
        <f>IF(AND(Table2[[#This Row],[Appoggio]]&lt;&gt;"",C964&lt;&gt;""),_xlfn.CONCAT("date",C964,"moving_time",C955,"distance",Table2[[#This Row],[Appoggio]],"elevation",C957,"type",C958),"")</f>
        <v/>
      </c>
      <c r="M954" t="str">
        <f>IF(Table2[[#This Row],[date_to_pivot]]&lt;&gt;"",C958,"")</f>
        <v/>
      </c>
      <c r="N954" t="str">
        <f>IF(Table2[[#This Row],[date_to_pivot]]&lt;&gt;"",Table2[[#This Row],[Appoggio]],"")</f>
        <v/>
      </c>
      <c r="O954" t="str">
        <f>IF(Table2[[#This Row],[date_to_pivot]]&lt;&gt;"",C957,"")</f>
        <v/>
      </c>
      <c r="P954" t="str">
        <f>IF(Table2[[#This Row],[date_to_pivot]]&lt;&gt;"",C955,"")</f>
        <v/>
      </c>
    </row>
    <row r="955" spans="2:16" x14ac:dyDescent="0.2">
      <c r="B955" t="s">
        <v>25</v>
      </c>
      <c r="C955" t="str" cm="1">
        <f t="array" ref="C9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55" t="str">
        <f>IF(ISNUMBER(SEARCH("start_date_local",Table2[[#This Row],[JSON]])),MID(Table2[[#This Row],[JSON]],SEARCH("start_date_local",Table2[[#This Row],[JSON]])+LEN("start_date_local")+4,10), "")</f>
        <v/>
      </c>
      <c r="E9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5" s="5" t="str">
        <f>IF(Table2[[#This Row],[moving_time]]&lt;&gt;"",FLOOR((Table2[[#This Row],[moving_time]]-(60*60*Table2[[#This Row],[Appoggio_ore]]))-(60*Table2[[#This Row],[Appoggio_ minuti]]),1),"")</f>
        <v/>
      </c>
      <c r="I955" s="5" t="str">
        <f>IF(Table2[[#This Row],[moving_time]]&lt;&gt;"",FLOOR((Table2[[#This Row],[moving_time]]-(60*60*Table2[[#This Row],[Appoggio_ore]]))/60,1),"")</f>
        <v/>
      </c>
      <c r="J955" s="5" t="str">
        <f>IF(Table2[[#This Row],[moving_time]]&lt;&gt;"",FLOOR(Table2[[#This Row],[moving_time]]/(60*60),1),"")</f>
        <v/>
      </c>
      <c r="K9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5" t="str">
        <f>IF(AND(Table2[[#This Row],[Appoggio]]&lt;&gt;"",C965&lt;&gt;""),_xlfn.CONCAT("date",C965,"moving_time",C956,"distance",Table2[[#This Row],[Appoggio]],"elevation",C958,"type",C959),"")</f>
        <v/>
      </c>
      <c r="M955" t="str">
        <f>IF(Table2[[#This Row],[date_to_pivot]]&lt;&gt;"",C959,"")</f>
        <v/>
      </c>
      <c r="N955" t="str">
        <f>IF(Table2[[#This Row],[date_to_pivot]]&lt;&gt;"",Table2[[#This Row],[Appoggio]],"")</f>
        <v/>
      </c>
      <c r="O955" t="str">
        <f>IF(Table2[[#This Row],[date_to_pivot]]&lt;&gt;"",C958,"")</f>
        <v/>
      </c>
      <c r="P955" t="str">
        <f>IF(Table2[[#This Row],[date_to_pivot]]&lt;&gt;"",C956,"")</f>
        <v/>
      </c>
    </row>
    <row r="956" spans="2:16" x14ac:dyDescent="0.2">
      <c r="B956" t="s">
        <v>26</v>
      </c>
      <c r="C956" t="str" cm="1">
        <f t="array" ref="C9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56" t="str">
        <f>IF(ISNUMBER(SEARCH("start_date_local",Table2[[#This Row],[JSON]])),MID(Table2[[#This Row],[JSON]],SEARCH("start_date_local",Table2[[#This Row],[JSON]])+LEN("start_date_local")+4,10), "")</f>
        <v/>
      </c>
      <c r="E9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6" s="5" t="str">
        <f>IF(Table2[[#This Row],[moving_time]]&lt;&gt;"",FLOOR((Table2[[#This Row],[moving_time]]-(60*60*Table2[[#This Row],[Appoggio_ore]]))-(60*Table2[[#This Row],[Appoggio_ minuti]]),1),"")</f>
        <v/>
      </c>
      <c r="I956" s="5" t="str">
        <f>IF(Table2[[#This Row],[moving_time]]&lt;&gt;"",FLOOR((Table2[[#This Row],[moving_time]]-(60*60*Table2[[#This Row],[Appoggio_ore]]))/60,1),"")</f>
        <v/>
      </c>
      <c r="J956" s="5" t="str">
        <f>IF(Table2[[#This Row],[moving_time]]&lt;&gt;"",FLOOR(Table2[[#This Row],[moving_time]]/(60*60),1),"")</f>
        <v/>
      </c>
      <c r="K9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6" t="str">
        <f>IF(AND(Table2[[#This Row],[Appoggio]]&lt;&gt;"",C966&lt;&gt;""),_xlfn.CONCAT("date",C966,"moving_time",C957,"distance",Table2[[#This Row],[Appoggio]],"elevation",C959,"type",C960),"")</f>
        <v/>
      </c>
      <c r="M956" t="str">
        <f>IF(Table2[[#This Row],[date_to_pivot]]&lt;&gt;"",C960,"")</f>
        <v/>
      </c>
      <c r="N956" t="str">
        <f>IF(Table2[[#This Row],[date_to_pivot]]&lt;&gt;"",Table2[[#This Row],[Appoggio]],"")</f>
        <v/>
      </c>
      <c r="O956" t="str">
        <f>IF(Table2[[#This Row],[date_to_pivot]]&lt;&gt;"",C959,"")</f>
        <v/>
      </c>
      <c r="P956" t="str">
        <f>IF(Table2[[#This Row],[date_to_pivot]]&lt;&gt;"",C957,"")</f>
        <v/>
      </c>
    </row>
    <row r="957" spans="2:16" x14ac:dyDescent="0.2">
      <c r="B957" t="s">
        <v>418</v>
      </c>
      <c r="C957" t="str" cm="1">
        <f t="array" ref="C9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57" t="str">
        <f>IF(ISNUMBER(SEARCH("start_date_local",Table2[[#This Row],[JSON]])),MID(Table2[[#This Row],[JSON]],SEARCH("start_date_local",Table2[[#This Row],[JSON]])+LEN("start_date_local")+4,10), "")</f>
        <v/>
      </c>
      <c r="E9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7" s="5" t="str">
        <f>IF(Table2[[#This Row],[moving_time]]&lt;&gt;"",FLOOR((Table2[[#This Row],[moving_time]]-(60*60*Table2[[#This Row],[Appoggio_ore]]))-(60*Table2[[#This Row],[Appoggio_ minuti]]),1),"")</f>
        <v/>
      </c>
      <c r="I957" s="5" t="str">
        <f>IF(Table2[[#This Row],[moving_time]]&lt;&gt;"",FLOOR((Table2[[#This Row],[moving_time]]-(60*60*Table2[[#This Row],[Appoggio_ore]]))/60,1),"")</f>
        <v/>
      </c>
      <c r="J957" s="5" t="str">
        <f>IF(Table2[[#This Row],[moving_time]]&lt;&gt;"",FLOOR(Table2[[#This Row],[moving_time]]/(60*60),1),"")</f>
        <v/>
      </c>
      <c r="K9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7" t="str">
        <f>IF(AND(Table2[[#This Row],[Appoggio]]&lt;&gt;"",C967&lt;&gt;""),_xlfn.CONCAT("date",C967,"moving_time",C958,"distance",Table2[[#This Row],[Appoggio]],"elevation",C960,"type",C961),"")</f>
        <v/>
      </c>
      <c r="M957" t="str">
        <f>IF(Table2[[#This Row],[date_to_pivot]]&lt;&gt;"",C961,"")</f>
        <v/>
      </c>
      <c r="N957" t="str">
        <f>IF(Table2[[#This Row],[date_to_pivot]]&lt;&gt;"",Table2[[#This Row],[Appoggio]],"")</f>
        <v/>
      </c>
      <c r="O957" t="str">
        <f>IF(Table2[[#This Row],[date_to_pivot]]&lt;&gt;"",C960,"")</f>
        <v/>
      </c>
      <c r="P957" t="str">
        <f>IF(Table2[[#This Row],[date_to_pivot]]&lt;&gt;"",C958,"")</f>
        <v/>
      </c>
    </row>
    <row r="958" spans="2:16" x14ac:dyDescent="0.2">
      <c r="B958" t="s">
        <v>419</v>
      </c>
      <c r="C958" t="str" cm="1">
        <f t="array" ref="C9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58" t="str">
        <f>IF(ISNUMBER(SEARCH("start_date_local",Table2[[#This Row],[JSON]])),MID(Table2[[#This Row],[JSON]],SEARCH("start_date_local",Table2[[#This Row],[JSON]])+LEN("start_date_local")+4,10), "")</f>
        <v/>
      </c>
      <c r="E9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8" s="5" t="str">
        <f>IF(Table2[[#This Row],[moving_time]]&lt;&gt;"",FLOOR((Table2[[#This Row],[moving_time]]-(60*60*Table2[[#This Row],[Appoggio_ore]]))-(60*Table2[[#This Row],[Appoggio_ minuti]]),1),"")</f>
        <v/>
      </c>
      <c r="I958" s="5" t="str">
        <f>IF(Table2[[#This Row],[moving_time]]&lt;&gt;"",FLOOR((Table2[[#This Row],[moving_time]]-(60*60*Table2[[#This Row],[Appoggio_ore]]))/60,1),"")</f>
        <v/>
      </c>
      <c r="J958" s="5" t="str">
        <f>IF(Table2[[#This Row],[moving_time]]&lt;&gt;"",FLOOR(Table2[[#This Row],[moving_time]]/(60*60),1),"")</f>
        <v/>
      </c>
      <c r="K9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8" t="str">
        <f>IF(AND(Table2[[#This Row],[Appoggio]]&lt;&gt;"",C968&lt;&gt;""),_xlfn.CONCAT("date",C968,"moving_time",C959,"distance",Table2[[#This Row],[Appoggio]],"elevation",C961,"type",C962),"")</f>
        <v/>
      </c>
      <c r="M958" t="str">
        <f>IF(Table2[[#This Row],[date_to_pivot]]&lt;&gt;"",C962,"")</f>
        <v/>
      </c>
      <c r="N958" t="str">
        <f>IF(Table2[[#This Row],[date_to_pivot]]&lt;&gt;"",Table2[[#This Row],[Appoggio]],"")</f>
        <v/>
      </c>
      <c r="O958" t="str">
        <f>IF(Table2[[#This Row],[date_to_pivot]]&lt;&gt;"",C961,"")</f>
        <v/>
      </c>
      <c r="P958" t="str">
        <f>IF(Table2[[#This Row],[date_to_pivot]]&lt;&gt;"",C959,"")</f>
        <v/>
      </c>
    </row>
    <row r="959" spans="2:16" x14ac:dyDescent="0.2">
      <c r="B959" t="s">
        <v>285</v>
      </c>
      <c r="C959" t="str" cm="1">
        <f t="array" ref="C9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59" t="str">
        <f>IF(ISNUMBER(SEARCH("start_date_local",Table2[[#This Row],[JSON]])),MID(Table2[[#This Row],[JSON]],SEARCH("start_date_local",Table2[[#This Row],[JSON]])+LEN("start_date_local")+4,10), "")</f>
        <v/>
      </c>
      <c r="E9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59" s="5" t="str">
        <f>IF(Table2[[#This Row],[moving_time]]&lt;&gt;"",FLOOR((Table2[[#This Row],[moving_time]]-(60*60*Table2[[#This Row],[Appoggio_ore]]))-(60*Table2[[#This Row],[Appoggio_ minuti]]),1),"")</f>
        <v/>
      </c>
      <c r="I959" s="5" t="str">
        <f>IF(Table2[[#This Row],[moving_time]]&lt;&gt;"",FLOOR((Table2[[#This Row],[moving_time]]-(60*60*Table2[[#This Row],[Appoggio_ore]]))/60,1),"")</f>
        <v/>
      </c>
      <c r="J959" s="5" t="str">
        <f>IF(Table2[[#This Row],[moving_time]]&lt;&gt;"",FLOOR(Table2[[#This Row],[moving_time]]/(60*60),1),"")</f>
        <v/>
      </c>
      <c r="K9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59" t="str">
        <f>IF(AND(Table2[[#This Row],[Appoggio]]&lt;&gt;"",C969&lt;&gt;""),_xlfn.CONCAT("date",C969,"moving_time",C960,"distance",Table2[[#This Row],[Appoggio]],"elevation",C962,"type",C963),"")</f>
        <v/>
      </c>
      <c r="M959" t="str">
        <f>IF(Table2[[#This Row],[date_to_pivot]]&lt;&gt;"",C963,"")</f>
        <v/>
      </c>
      <c r="N959" t="str">
        <f>IF(Table2[[#This Row],[date_to_pivot]]&lt;&gt;"",Table2[[#This Row],[Appoggio]],"")</f>
        <v/>
      </c>
      <c r="O959" t="str">
        <f>IF(Table2[[#This Row],[date_to_pivot]]&lt;&gt;"",C962,"")</f>
        <v/>
      </c>
      <c r="P959" t="str">
        <f>IF(Table2[[#This Row],[date_to_pivot]]&lt;&gt;"",C960,"")</f>
        <v/>
      </c>
    </row>
    <row r="960" spans="2:16" x14ac:dyDescent="0.2">
      <c r="B960" t="s">
        <v>30</v>
      </c>
      <c r="C960" t="str" cm="1">
        <f t="array" ref="C9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60" t="str">
        <f>IF(ISNUMBER(SEARCH("start_date_local",Table2[[#This Row],[JSON]])),MID(Table2[[#This Row],[JSON]],SEARCH("start_date_local",Table2[[#This Row],[JSON]])+LEN("start_date_local")+4,10), "")</f>
        <v/>
      </c>
      <c r="E9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0" s="5" t="str">
        <f>IF(Table2[[#This Row],[moving_time]]&lt;&gt;"",FLOOR((Table2[[#This Row],[moving_time]]-(60*60*Table2[[#This Row],[Appoggio_ore]]))-(60*Table2[[#This Row],[Appoggio_ minuti]]),1),"")</f>
        <v/>
      </c>
      <c r="I960" s="5" t="str">
        <f>IF(Table2[[#This Row],[moving_time]]&lt;&gt;"",FLOOR((Table2[[#This Row],[moving_time]]-(60*60*Table2[[#This Row],[Appoggio_ore]]))/60,1),"")</f>
        <v/>
      </c>
      <c r="J960" s="5" t="str">
        <f>IF(Table2[[#This Row],[moving_time]]&lt;&gt;"",FLOOR(Table2[[#This Row],[moving_time]]/(60*60),1),"")</f>
        <v/>
      </c>
      <c r="K9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0" t="str">
        <f>IF(AND(Table2[[#This Row],[Appoggio]]&lt;&gt;"",C970&lt;&gt;""),_xlfn.CONCAT("date",C970,"moving_time",C961,"distance",Table2[[#This Row],[Appoggio]],"elevation",C963,"type",C964),"")</f>
        <v/>
      </c>
      <c r="M960" t="str">
        <f>IF(Table2[[#This Row],[date_to_pivot]]&lt;&gt;"",C964,"")</f>
        <v/>
      </c>
      <c r="N960" t="str">
        <f>IF(Table2[[#This Row],[date_to_pivot]]&lt;&gt;"",Table2[[#This Row],[Appoggio]],"")</f>
        <v/>
      </c>
      <c r="O960" t="str">
        <f>IF(Table2[[#This Row],[date_to_pivot]]&lt;&gt;"",C963,"")</f>
        <v/>
      </c>
      <c r="P960" t="str">
        <f>IF(Table2[[#This Row],[date_to_pivot]]&lt;&gt;"",C961,"")</f>
        <v/>
      </c>
    </row>
    <row r="961" spans="2:16" x14ac:dyDescent="0.2">
      <c r="B961" t="s">
        <v>84</v>
      </c>
      <c r="C961" t="str" cm="1">
        <f t="array" ref="C9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61" t="str">
        <f>IF(ISNUMBER(SEARCH("start_date_local",Table2[[#This Row],[JSON]])),MID(Table2[[#This Row],[JSON]],SEARCH("start_date_local",Table2[[#This Row],[JSON]])+LEN("start_date_local")+4,10), "")</f>
        <v/>
      </c>
      <c r="E9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1" s="5" t="str">
        <f>IF(Table2[[#This Row],[moving_time]]&lt;&gt;"",FLOOR((Table2[[#This Row],[moving_time]]-(60*60*Table2[[#This Row],[Appoggio_ore]]))-(60*Table2[[#This Row],[Appoggio_ minuti]]),1),"")</f>
        <v/>
      </c>
      <c r="I961" s="5" t="str">
        <f>IF(Table2[[#This Row],[moving_time]]&lt;&gt;"",FLOOR((Table2[[#This Row],[moving_time]]-(60*60*Table2[[#This Row],[Appoggio_ore]]))/60,1),"")</f>
        <v/>
      </c>
      <c r="J961" s="5" t="str">
        <f>IF(Table2[[#This Row],[moving_time]]&lt;&gt;"",FLOOR(Table2[[#This Row],[moving_time]]/(60*60),1),"")</f>
        <v/>
      </c>
      <c r="K9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1" t="str">
        <f>IF(AND(Table2[[#This Row],[Appoggio]]&lt;&gt;"",C971&lt;&gt;""),_xlfn.CONCAT("date",C971,"moving_time",C962,"distance",Table2[[#This Row],[Appoggio]],"elevation",C964,"type",C965),"")</f>
        <v/>
      </c>
      <c r="M961" t="str">
        <f>IF(Table2[[#This Row],[date_to_pivot]]&lt;&gt;"",C965,"")</f>
        <v/>
      </c>
      <c r="N961" t="str">
        <f>IF(Table2[[#This Row],[date_to_pivot]]&lt;&gt;"",Table2[[#This Row],[Appoggio]],"")</f>
        <v/>
      </c>
      <c r="O961" t="str">
        <f>IF(Table2[[#This Row],[date_to_pivot]]&lt;&gt;"",C964,"")</f>
        <v/>
      </c>
      <c r="P961" t="str">
        <f>IF(Table2[[#This Row],[date_to_pivot]]&lt;&gt;"",C962,"")</f>
        <v/>
      </c>
    </row>
    <row r="962" spans="2:16" x14ac:dyDescent="0.2">
      <c r="B962" t="s">
        <v>32</v>
      </c>
      <c r="C962" t="str" cm="1">
        <f t="array" ref="C9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62" t="str">
        <f>IF(ISNUMBER(SEARCH("start_date_local",Table2[[#This Row],[JSON]])),MID(Table2[[#This Row],[JSON]],SEARCH("start_date_local",Table2[[#This Row],[JSON]])+LEN("start_date_local")+4,10), "")</f>
        <v/>
      </c>
      <c r="E9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2" s="5" t="str">
        <f>IF(Table2[[#This Row],[moving_time]]&lt;&gt;"",FLOOR((Table2[[#This Row],[moving_time]]-(60*60*Table2[[#This Row],[Appoggio_ore]]))-(60*Table2[[#This Row],[Appoggio_ minuti]]),1),"")</f>
        <v/>
      </c>
      <c r="I962" s="5" t="str">
        <f>IF(Table2[[#This Row],[moving_time]]&lt;&gt;"",FLOOR((Table2[[#This Row],[moving_time]]-(60*60*Table2[[#This Row],[Appoggio_ore]]))/60,1),"")</f>
        <v/>
      </c>
      <c r="J962" s="5" t="str">
        <f>IF(Table2[[#This Row],[moving_time]]&lt;&gt;"",FLOOR(Table2[[#This Row],[moving_time]]/(60*60),1),"")</f>
        <v/>
      </c>
      <c r="K9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2" t="str">
        <f>IF(AND(Table2[[#This Row],[Appoggio]]&lt;&gt;"",C972&lt;&gt;""),_xlfn.CONCAT("date",C972,"moving_time",C963,"distance",Table2[[#This Row],[Appoggio]],"elevation",C965,"type",C966),"")</f>
        <v/>
      </c>
      <c r="M962" t="str">
        <f>IF(Table2[[#This Row],[date_to_pivot]]&lt;&gt;"",C966,"")</f>
        <v/>
      </c>
      <c r="N962" t="str">
        <f>IF(Table2[[#This Row],[date_to_pivot]]&lt;&gt;"",Table2[[#This Row],[Appoggio]],"")</f>
        <v/>
      </c>
      <c r="O962" t="str">
        <f>IF(Table2[[#This Row],[date_to_pivot]]&lt;&gt;"",C965,"")</f>
        <v/>
      </c>
      <c r="P962" t="str">
        <f>IF(Table2[[#This Row],[date_to_pivot]]&lt;&gt;"",C963,"")</f>
        <v/>
      </c>
    </row>
    <row r="963" spans="2:16" x14ac:dyDescent="0.2">
      <c r="B963" t="s">
        <v>33</v>
      </c>
      <c r="C963" t="str" cm="1">
        <f t="array" ref="C9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63" t="str">
        <f>IF(ISNUMBER(SEARCH("start_date_local",Table2[[#This Row],[JSON]])),MID(Table2[[#This Row],[JSON]],SEARCH("start_date_local",Table2[[#This Row],[JSON]])+LEN("start_date_local")+4,10), "")</f>
        <v/>
      </c>
      <c r="E9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3" s="5" t="str">
        <f>IF(Table2[[#This Row],[moving_time]]&lt;&gt;"",FLOOR((Table2[[#This Row],[moving_time]]-(60*60*Table2[[#This Row],[Appoggio_ore]]))-(60*Table2[[#This Row],[Appoggio_ minuti]]),1),"")</f>
        <v/>
      </c>
      <c r="I963" s="5" t="str">
        <f>IF(Table2[[#This Row],[moving_time]]&lt;&gt;"",FLOOR((Table2[[#This Row],[moving_time]]-(60*60*Table2[[#This Row],[Appoggio_ore]]))/60,1),"")</f>
        <v/>
      </c>
      <c r="J963" s="5" t="str">
        <f>IF(Table2[[#This Row],[moving_time]]&lt;&gt;"",FLOOR(Table2[[#This Row],[moving_time]]/(60*60),1),"")</f>
        <v/>
      </c>
      <c r="K9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3" t="str">
        <f>IF(AND(Table2[[#This Row],[Appoggio]]&lt;&gt;"",C973&lt;&gt;""),_xlfn.CONCAT("date",C973,"moving_time",C964,"distance",Table2[[#This Row],[Appoggio]],"elevation",C966,"type",C967),"")</f>
        <v/>
      </c>
      <c r="M963" t="str">
        <f>IF(Table2[[#This Row],[date_to_pivot]]&lt;&gt;"",C967,"")</f>
        <v/>
      </c>
      <c r="N963" t="str">
        <f>IF(Table2[[#This Row],[date_to_pivot]]&lt;&gt;"",Table2[[#This Row],[Appoggio]],"")</f>
        <v/>
      </c>
      <c r="O963" t="str">
        <f>IF(Table2[[#This Row],[date_to_pivot]]&lt;&gt;"",C966,"")</f>
        <v/>
      </c>
      <c r="P963" t="str">
        <f>IF(Table2[[#This Row],[date_to_pivot]]&lt;&gt;"",C964,"")</f>
        <v/>
      </c>
    </row>
    <row r="964" spans="2:16" x14ac:dyDescent="0.2">
      <c r="B964" t="s">
        <v>34</v>
      </c>
      <c r="C964" t="str" cm="1">
        <f t="array" ref="C9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64" t="str">
        <f>IF(ISNUMBER(SEARCH("start_date_local",Table2[[#This Row],[JSON]])),MID(Table2[[#This Row],[JSON]],SEARCH("start_date_local",Table2[[#This Row],[JSON]])+LEN("start_date_local")+4,10), "")</f>
        <v/>
      </c>
      <c r="E9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4" s="5" t="str">
        <f>IF(Table2[[#This Row],[moving_time]]&lt;&gt;"",FLOOR((Table2[[#This Row],[moving_time]]-(60*60*Table2[[#This Row],[Appoggio_ore]]))-(60*Table2[[#This Row],[Appoggio_ minuti]]),1),"")</f>
        <v/>
      </c>
      <c r="I964" s="5" t="str">
        <f>IF(Table2[[#This Row],[moving_time]]&lt;&gt;"",FLOOR((Table2[[#This Row],[moving_time]]-(60*60*Table2[[#This Row],[Appoggio_ore]]))/60,1),"")</f>
        <v/>
      </c>
      <c r="J964" s="5" t="str">
        <f>IF(Table2[[#This Row],[moving_time]]&lt;&gt;"",FLOOR(Table2[[#This Row],[moving_time]]/(60*60),1),"")</f>
        <v/>
      </c>
      <c r="K9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4" t="str">
        <f>IF(AND(Table2[[#This Row],[Appoggio]]&lt;&gt;"",C974&lt;&gt;""),_xlfn.CONCAT("date",C974,"moving_time",C965,"distance",Table2[[#This Row],[Appoggio]],"elevation",C967,"type",C968),"")</f>
        <v/>
      </c>
      <c r="M964" t="str">
        <f>IF(Table2[[#This Row],[date_to_pivot]]&lt;&gt;"",C968,"")</f>
        <v/>
      </c>
      <c r="N964" t="str">
        <f>IF(Table2[[#This Row],[date_to_pivot]]&lt;&gt;"",Table2[[#This Row],[Appoggio]],"")</f>
        <v/>
      </c>
      <c r="O964" t="str">
        <f>IF(Table2[[#This Row],[date_to_pivot]]&lt;&gt;"",C967,"")</f>
        <v/>
      </c>
      <c r="P964" t="str">
        <f>IF(Table2[[#This Row],[date_to_pivot]]&lt;&gt;"",C965,"")</f>
        <v/>
      </c>
    </row>
    <row r="965" spans="2:16" x14ac:dyDescent="0.2">
      <c r="B965" t="s">
        <v>420</v>
      </c>
      <c r="C965" t="str" cm="1">
        <f t="array" ref="C9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65" t="str">
        <f>IF(ISNUMBER(SEARCH("start_date_local",Table2[[#This Row],[JSON]])),MID(Table2[[#This Row],[JSON]],SEARCH("start_date_local",Table2[[#This Row],[JSON]])+LEN("start_date_local")+4,10), "")</f>
        <v/>
      </c>
      <c r="E9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5" s="5" t="str">
        <f>IF(Table2[[#This Row],[moving_time]]&lt;&gt;"",FLOOR((Table2[[#This Row],[moving_time]]-(60*60*Table2[[#This Row],[Appoggio_ore]]))-(60*Table2[[#This Row],[Appoggio_ minuti]]),1),"")</f>
        <v/>
      </c>
      <c r="I965" s="5" t="str">
        <f>IF(Table2[[#This Row],[moving_time]]&lt;&gt;"",FLOOR((Table2[[#This Row],[moving_time]]-(60*60*Table2[[#This Row],[Appoggio_ore]]))/60,1),"")</f>
        <v/>
      </c>
      <c r="J965" s="5" t="str">
        <f>IF(Table2[[#This Row],[moving_time]]&lt;&gt;"",FLOOR(Table2[[#This Row],[moving_time]]/(60*60),1),"")</f>
        <v/>
      </c>
      <c r="K9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5" t="str">
        <f>IF(AND(Table2[[#This Row],[Appoggio]]&lt;&gt;"",C975&lt;&gt;""),_xlfn.CONCAT("date",C975,"moving_time",C966,"distance",Table2[[#This Row],[Appoggio]],"elevation",C968,"type",C969),"")</f>
        <v/>
      </c>
      <c r="M965" t="str">
        <f>IF(Table2[[#This Row],[date_to_pivot]]&lt;&gt;"",C969,"")</f>
        <v/>
      </c>
      <c r="N965" t="str">
        <f>IF(Table2[[#This Row],[date_to_pivot]]&lt;&gt;"",Table2[[#This Row],[Appoggio]],"")</f>
        <v/>
      </c>
      <c r="O965" t="str">
        <f>IF(Table2[[#This Row],[date_to_pivot]]&lt;&gt;"",C968,"")</f>
        <v/>
      </c>
      <c r="P965" t="str">
        <f>IF(Table2[[#This Row],[date_to_pivot]]&lt;&gt;"",C966,"")</f>
        <v/>
      </c>
    </row>
    <row r="966" spans="2:16" x14ac:dyDescent="0.2">
      <c r="B966" t="s">
        <v>421</v>
      </c>
      <c r="C966" t="str" cm="1">
        <f t="array" ref="C9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66" t="str">
        <f>IF(ISNUMBER(SEARCH("start_date_local",Table2[[#This Row],[JSON]])),MID(Table2[[#This Row],[JSON]],SEARCH("start_date_local",Table2[[#This Row],[JSON]])+LEN("start_date_local")+4,10), "")</f>
        <v/>
      </c>
      <c r="E9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6" s="5" t="str">
        <f>IF(Table2[[#This Row],[moving_time]]&lt;&gt;"",FLOOR((Table2[[#This Row],[moving_time]]-(60*60*Table2[[#This Row],[Appoggio_ore]]))-(60*Table2[[#This Row],[Appoggio_ minuti]]),1),"")</f>
        <v/>
      </c>
      <c r="I966" s="5" t="str">
        <f>IF(Table2[[#This Row],[moving_time]]&lt;&gt;"",FLOOR((Table2[[#This Row],[moving_time]]-(60*60*Table2[[#This Row],[Appoggio_ore]]))/60,1),"")</f>
        <v/>
      </c>
      <c r="J966" s="5" t="str">
        <f>IF(Table2[[#This Row],[moving_time]]&lt;&gt;"",FLOOR(Table2[[#This Row],[moving_time]]/(60*60),1),"")</f>
        <v/>
      </c>
      <c r="K9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6" t="str">
        <f>IF(AND(Table2[[#This Row],[Appoggio]]&lt;&gt;"",C976&lt;&gt;""),_xlfn.CONCAT("date",C976,"moving_time",C967,"distance",Table2[[#This Row],[Appoggio]],"elevation",C969,"type",C970),"")</f>
        <v/>
      </c>
      <c r="M966" t="str">
        <f>IF(Table2[[#This Row],[date_to_pivot]]&lt;&gt;"",C970,"")</f>
        <v/>
      </c>
      <c r="N966" t="str">
        <f>IF(Table2[[#This Row],[date_to_pivot]]&lt;&gt;"",Table2[[#This Row],[Appoggio]],"")</f>
        <v/>
      </c>
      <c r="O966" t="str">
        <f>IF(Table2[[#This Row],[date_to_pivot]]&lt;&gt;"",C969,"")</f>
        <v/>
      </c>
      <c r="P966" t="str">
        <f>IF(Table2[[#This Row],[date_to_pivot]]&lt;&gt;"",C967,"")</f>
        <v/>
      </c>
    </row>
    <row r="967" spans="2:16" x14ac:dyDescent="0.2">
      <c r="B967" t="s">
        <v>37</v>
      </c>
      <c r="C967" t="str" cm="1">
        <f t="array" ref="C9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67" t="str">
        <f>IF(ISNUMBER(SEARCH("start_date_local",Table2[[#This Row],[JSON]])),MID(Table2[[#This Row],[JSON]],SEARCH("start_date_local",Table2[[#This Row],[JSON]])+LEN("start_date_local")+4,10), "")</f>
        <v/>
      </c>
      <c r="E9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7" s="5" t="str">
        <f>IF(Table2[[#This Row],[moving_time]]&lt;&gt;"",FLOOR((Table2[[#This Row],[moving_time]]-(60*60*Table2[[#This Row],[Appoggio_ore]]))-(60*Table2[[#This Row],[Appoggio_ minuti]]),1),"")</f>
        <v/>
      </c>
      <c r="I967" s="5" t="str">
        <f>IF(Table2[[#This Row],[moving_time]]&lt;&gt;"",FLOOR((Table2[[#This Row],[moving_time]]-(60*60*Table2[[#This Row],[Appoggio_ore]]))/60,1),"")</f>
        <v/>
      </c>
      <c r="J967" s="5" t="str">
        <f>IF(Table2[[#This Row],[moving_time]]&lt;&gt;"",FLOOR(Table2[[#This Row],[moving_time]]/(60*60),1),"")</f>
        <v/>
      </c>
      <c r="K9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7" t="str">
        <f>IF(AND(Table2[[#This Row],[Appoggio]]&lt;&gt;"",C977&lt;&gt;""),_xlfn.CONCAT("date",C977,"moving_time",C968,"distance",Table2[[#This Row],[Appoggio]],"elevation",C970,"type",C971),"")</f>
        <v/>
      </c>
      <c r="M967" t="str">
        <f>IF(Table2[[#This Row],[date_to_pivot]]&lt;&gt;"",C971,"")</f>
        <v/>
      </c>
      <c r="N967" t="str">
        <f>IF(Table2[[#This Row],[date_to_pivot]]&lt;&gt;"",Table2[[#This Row],[Appoggio]],"")</f>
        <v/>
      </c>
      <c r="O967" t="str">
        <f>IF(Table2[[#This Row],[date_to_pivot]]&lt;&gt;"",C970,"")</f>
        <v/>
      </c>
      <c r="P967" t="str">
        <f>IF(Table2[[#This Row],[date_to_pivot]]&lt;&gt;"",C968,"")</f>
        <v/>
      </c>
    </row>
    <row r="968" spans="2:16" x14ac:dyDescent="0.2">
      <c r="B968" t="s">
        <v>6</v>
      </c>
      <c r="C968" t="str" cm="1">
        <f t="array" ref="C9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68" t="str">
        <f>IF(ISNUMBER(SEARCH("start_date_local",Table2[[#This Row],[JSON]])),MID(Table2[[#This Row],[JSON]],SEARCH("start_date_local",Table2[[#This Row],[JSON]])+LEN("start_date_local")+4,10), "")</f>
        <v/>
      </c>
      <c r="E9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8" s="5" t="str">
        <f>IF(Table2[[#This Row],[moving_time]]&lt;&gt;"",FLOOR((Table2[[#This Row],[moving_time]]-(60*60*Table2[[#This Row],[Appoggio_ore]]))-(60*Table2[[#This Row],[Appoggio_ minuti]]),1),"")</f>
        <v/>
      </c>
      <c r="I968" s="5" t="str">
        <f>IF(Table2[[#This Row],[moving_time]]&lt;&gt;"",FLOOR((Table2[[#This Row],[moving_time]]-(60*60*Table2[[#This Row],[Appoggio_ore]]))/60,1),"")</f>
        <v/>
      </c>
      <c r="J968" s="5" t="str">
        <f>IF(Table2[[#This Row],[moving_time]]&lt;&gt;"",FLOOR(Table2[[#This Row],[moving_time]]/(60*60),1),"")</f>
        <v/>
      </c>
      <c r="K9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8" t="str">
        <f>IF(AND(Table2[[#This Row],[Appoggio]]&lt;&gt;"",C978&lt;&gt;""),_xlfn.CONCAT("date",C978,"moving_time",C969,"distance",Table2[[#This Row],[Appoggio]],"elevation",C971,"type",C972),"")</f>
        <v/>
      </c>
      <c r="M968" t="str">
        <f>IF(Table2[[#This Row],[date_to_pivot]]&lt;&gt;"",C972,"")</f>
        <v/>
      </c>
      <c r="N968" t="str">
        <f>IF(Table2[[#This Row],[date_to_pivot]]&lt;&gt;"",Table2[[#This Row],[Appoggio]],"")</f>
        <v/>
      </c>
      <c r="O968" t="str">
        <f>IF(Table2[[#This Row],[date_to_pivot]]&lt;&gt;"",C971,"")</f>
        <v/>
      </c>
      <c r="P968" t="str">
        <f>IF(Table2[[#This Row],[date_to_pivot]]&lt;&gt;"",C969,"")</f>
        <v/>
      </c>
    </row>
    <row r="969" spans="2:16" x14ac:dyDescent="0.2">
      <c r="B969" t="s">
        <v>38</v>
      </c>
      <c r="C969" t="str" cm="1">
        <f t="array" ref="C9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69" t="str">
        <f>IF(ISNUMBER(SEARCH("start_date_local",Table2[[#This Row],[JSON]])),MID(Table2[[#This Row],[JSON]],SEARCH("start_date_local",Table2[[#This Row],[JSON]])+LEN("start_date_local")+4,10), "")</f>
        <v/>
      </c>
      <c r="E9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69" s="5" t="str">
        <f>IF(Table2[[#This Row],[moving_time]]&lt;&gt;"",FLOOR((Table2[[#This Row],[moving_time]]-(60*60*Table2[[#This Row],[Appoggio_ore]]))-(60*Table2[[#This Row],[Appoggio_ minuti]]),1),"")</f>
        <v/>
      </c>
      <c r="I969" s="5" t="str">
        <f>IF(Table2[[#This Row],[moving_time]]&lt;&gt;"",FLOOR((Table2[[#This Row],[moving_time]]-(60*60*Table2[[#This Row],[Appoggio_ore]]))/60,1),"")</f>
        <v/>
      </c>
      <c r="J969" s="5" t="str">
        <f>IF(Table2[[#This Row],[moving_time]]&lt;&gt;"",FLOOR(Table2[[#This Row],[moving_time]]/(60*60),1),"")</f>
        <v/>
      </c>
      <c r="K9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69" t="str">
        <f>IF(AND(Table2[[#This Row],[Appoggio]]&lt;&gt;"",C979&lt;&gt;""),_xlfn.CONCAT("date",C979,"moving_time",C970,"distance",Table2[[#This Row],[Appoggio]],"elevation",C972,"type",C973),"")</f>
        <v/>
      </c>
      <c r="M969" t="str">
        <f>IF(Table2[[#This Row],[date_to_pivot]]&lt;&gt;"",C973,"")</f>
        <v/>
      </c>
      <c r="N969" t="str">
        <f>IF(Table2[[#This Row],[date_to_pivot]]&lt;&gt;"",Table2[[#This Row],[Appoggio]],"")</f>
        <v/>
      </c>
      <c r="O969" t="str">
        <f>IF(Table2[[#This Row],[date_to_pivot]]&lt;&gt;"",C972,"")</f>
        <v/>
      </c>
      <c r="P969" t="str">
        <f>IF(Table2[[#This Row],[date_to_pivot]]&lt;&gt;"",C970,"")</f>
        <v/>
      </c>
    </row>
    <row r="970" spans="2:16" x14ac:dyDescent="0.2">
      <c r="B970" t="s">
        <v>39</v>
      </c>
      <c r="C970" t="str" cm="1">
        <f t="array" ref="C9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70" t="str">
        <f>IF(ISNUMBER(SEARCH("start_date_local",Table2[[#This Row],[JSON]])),MID(Table2[[#This Row],[JSON]],SEARCH("start_date_local",Table2[[#This Row],[JSON]])+LEN("start_date_local")+4,10), "")</f>
        <v/>
      </c>
      <c r="E9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0" s="5" t="str">
        <f>IF(Table2[[#This Row],[moving_time]]&lt;&gt;"",FLOOR((Table2[[#This Row],[moving_time]]-(60*60*Table2[[#This Row],[Appoggio_ore]]))-(60*Table2[[#This Row],[Appoggio_ minuti]]),1),"")</f>
        <v/>
      </c>
      <c r="I970" s="5" t="str">
        <f>IF(Table2[[#This Row],[moving_time]]&lt;&gt;"",FLOOR((Table2[[#This Row],[moving_time]]-(60*60*Table2[[#This Row],[Appoggio_ore]]))/60,1),"")</f>
        <v/>
      </c>
      <c r="J970" s="5" t="str">
        <f>IF(Table2[[#This Row],[moving_time]]&lt;&gt;"",FLOOR(Table2[[#This Row],[moving_time]]/(60*60),1),"")</f>
        <v/>
      </c>
      <c r="K9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0" t="str">
        <f>IF(AND(Table2[[#This Row],[Appoggio]]&lt;&gt;"",C980&lt;&gt;""),_xlfn.CONCAT("date",C980,"moving_time",C971,"distance",Table2[[#This Row],[Appoggio]],"elevation",C973,"type",C974),"")</f>
        <v/>
      </c>
      <c r="M970" t="str">
        <f>IF(Table2[[#This Row],[date_to_pivot]]&lt;&gt;"",C974,"")</f>
        <v/>
      </c>
      <c r="N970" t="str">
        <f>IF(Table2[[#This Row],[date_to_pivot]]&lt;&gt;"",Table2[[#This Row],[Appoggio]],"")</f>
        <v/>
      </c>
      <c r="O970" t="str">
        <f>IF(Table2[[#This Row],[date_to_pivot]]&lt;&gt;"",C973,"")</f>
        <v/>
      </c>
      <c r="P970" t="str">
        <f>IF(Table2[[#This Row],[date_to_pivot]]&lt;&gt;"",C971,"")</f>
        <v/>
      </c>
    </row>
    <row r="971" spans="2:16" x14ac:dyDescent="0.2">
      <c r="B971" t="s">
        <v>40</v>
      </c>
      <c r="C971" t="str" cm="1">
        <f t="array" ref="C9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71" t="str">
        <f>IF(ISNUMBER(SEARCH("start_date_local",Table2[[#This Row],[JSON]])),MID(Table2[[#This Row],[JSON]],SEARCH("start_date_local",Table2[[#This Row],[JSON]])+LEN("start_date_local")+4,10), "")</f>
        <v/>
      </c>
      <c r="E9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1" s="5" t="str">
        <f>IF(Table2[[#This Row],[moving_time]]&lt;&gt;"",FLOOR((Table2[[#This Row],[moving_time]]-(60*60*Table2[[#This Row],[Appoggio_ore]]))-(60*Table2[[#This Row],[Appoggio_ minuti]]),1),"")</f>
        <v/>
      </c>
      <c r="I971" s="5" t="str">
        <f>IF(Table2[[#This Row],[moving_time]]&lt;&gt;"",FLOOR((Table2[[#This Row],[moving_time]]-(60*60*Table2[[#This Row],[Appoggio_ore]]))/60,1),"")</f>
        <v/>
      </c>
      <c r="J971" s="5" t="str">
        <f>IF(Table2[[#This Row],[moving_time]]&lt;&gt;"",FLOOR(Table2[[#This Row],[moving_time]]/(60*60),1),"")</f>
        <v/>
      </c>
      <c r="K9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1" t="str">
        <f>IF(AND(Table2[[#This Row],[Appoggio]]&lt;&gt;"",C981&lt;&gt;""),_xlfn.CONCAT("date",C981,"moving_time",C972,"distance",Table2[[#This Row],[Appoggio]],"elevation",C974,"type",C975),"")</f>
        <v/>
      </c>
      <c r="M971" t="str">
        <f>IF(Table2[[#This Row],[date_to_pivot]]&lt;&gt;"",C975,"")</f>
        <v/>
      </c>
      <c r="N971" t="str">
        <f>IF(Table2[[#This Row],[date_to_pivot]]&lt;&gt;"",Table2[[#This Row],[Appoggio]],"")</f>
        <v/>
      </c>
      <c r="O971" t="str">
        <f>IF(Table2[[#This Row],[date_to_pivot]]&lt;&gt;"",C974,"")</f>
        <v/>
      </c>
      <c r="P971" t="str">
        <f>IF(Table2[[#This Row],[date_to_pivot]]&lt;&gt;"",C972,"")</f>
        <v/>
      </c>
    </row>
    <row r="972" spans="2:16" x14ac:dyDescent="0.2">
      <c r="B972" t="s">
        <v>41</v>
      </c>
      <c r="C972" t="str" cm="1">
        <f t="array" ref="C9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72" t="str">
        <f>IF(ISNUMBER(SEARCH("start_date_local",Table2[[#This Row],[JSON]])),MID(Table2[[#This Row],[JSON]],SEARCH("start_date_local",Table2[[#This Row],[JSON]])+LEN("start_date_local")+4,10), "")</f>
        <v/>
      </c>
      <c r="E9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2" s="5" t="str">
        <f>IF(Table2[[#This Row],[moving_time]]&lt;&gt;"",FLOOR((Table2[[#This Row],[moving_time]]-(60*60*Table2[[#This Row],[Appoggio_ore]]))-(60*Table2[[#This Row],[Appoggio_ minuti]]),1),"")</f>
        <v/>
      </c>
      <c r="I972" s="5" t="str">
        <f>IF(Table2[[#This Row],[moving_time]]&lt;&gt;"",FLOOR((Table2[[#This Row],[moving_time]]-(60*60*Table2[[#This Row],[Appoggio_ore]]))/60,1),"")</f>
        <v/>
      </c>
      <c r="J972" s="5" t="str">
        <f>IF(Table2[[#This Row],[moving_time]]&lt;&gt;"",FLOOR(Table2[[#This Row],[moving_time]]/(60*60),1),"")</f>
        <v/>
      </c>
      <c r="K9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2" t="str">
        <f>IF(AND(Table2[[#This Row],[Appoggio]]&lt;&gt;"",C982&lt;&gt;""),_xlfn.CONCAT("date",C982,"moving_time",C973,"distance",Table2[[#This Row],[Appoggio]],"elevation",C975,"type",C976),"")</f>
        <v/>
      </c>
      <c r="M972" t="str">
        <f>IF(Table2[[#This Row],[date_to_pivot]]&lt;&gt;"",C976,"")</f>
        <v/>
      </c>
      <c r="N972" t="str">
        <f>IF(Table2[[#This Row],[date_to_pivot]]&lt;&gt;"",Table2[[#This Row],[Appoggio]],"")</f>
        <v/>
      </c>
      <c r="O972" t="str">
        <f>IF(Table2[[#This Row],[date_to_pivot]]&lt;&gt;"",C975,"")</f>
        <v/>
      </c>
      <c r="P972" t="str">
        <f>IF(Table2[[#This Row],[date_to_pivot]]&lt;&gt;"",C973,"")</f>
        <v/>
      </c>
    </row>
    <row r="973" spans="2:16" x14ac:dyDescent="0.2">
      <c r="B973" t="s">
        <v>42</v>
      </c>
      <c r="C973" t="str" cm="1">
        <f t="array" ref="C9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73" t="str">
        <f>IF(ISNUMBER(SEARCH("start_date_local",Table2[[#This Row],[JSON]])),MID(Table2[[#This Row],[JSON]],SEARCH("start_date_local",Table2[[#This Row],[JSON]])+LEN("start_date_local")+4,10), "")</f>
        <v/>
      </c>
      <c r="E9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3" s="5" t="str">
        <f>IF(Table2[[#This Row],[moving_time]]&lt;&gt;"",FLOOR((Table2[[#This Row],[moving_time]]-(60*60*Table2[[#This Row],[Appoggio_ore]]))-(60*Table2[[#This Row],[Appoggio_ minuti]]),1),"")</f>
        <v/>
      </c>
      <c r="I973" s="5" t="str">
        <f>IF(Table2[[#This Row],[moving_time]]&lt;&gt;"",FLOOR((Table2[[#This Row],[moving_time]]-(60*60*Table2[[#This Row],[Appoggio_ore]]))/60,1),"")</f>
        <v/>
      </c>
      <c r="J973" s="5" t="str">
        <f>IF(Table2[[#This Row],[moving_time]]&lt;&gt;"",FLOOR(Table2[[#This Row],[moving_time]]/(60*60),1),"")</f>
        <v/>
      </c>
      <c r="K9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3" t="str">
        <f>IF(AND(Table2[[#This Row],[Appoggio]]&lt;&gt;"",C983&lt;&gt;""),_xlfn.CONCAT("date",C983,"moving_time",C974,"distance",Table2[[#This Row],[Appoggio]],"elevation",C976,"type",C977),"")</f>
        <v/>
      </c>
      <c r="M973" t="str">
        <f>IF(Table2[[#This Row],[date_to_pivot]]&lt;&gt;"",C977,"")</f>
        <v/>
      </c>
      <c r="N973" t="str">
        <f>IF(Table2[[#This Row],[date_to_pivot]]&lt;&gt;"",Table2[[#This Row],[Appoggio]],"")</f>
        <v/>
      </c>
      <c r="O973" t="str">
        <f>IF(Table2[[#This Row],[date_to_pivot]]&lt;&gt;"",C976,"")</f>
        <v/>
      </c>
      <c r="P973" t="str">
        <f>IF(Table2[[#This Row],[date_to_pivot]]&lt;&gt;"",C974,"")</f>
        <v/>
      </c>
    </row>
    <row r="974" spans="2:16" x14ac:dyDescent="0.2">
      <c r="B974" t="s">
        <v>43</v>
      </c>
      <c r="C974" t="str" cm="1">
        <f t="array" ref="C9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74" t="str">
        <f>IF(ISNUMBER(SEARCH("start_date_local",Table2[[#This Row],[JSON]])),MID(Table2[[#This Row],[JSON]],SEARCH("start_date_local",Table2[[#This Row],[JSON]])+LEN("start_date_local")+4,10), "")</f>
        <v/>
      </c>
      <c r="E9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4" s="5" t="str">
        <f>IF(Table2[[#This Row],[moving_time]]&lt;&gt;"",FLOOR((Table2[[#This Row],[moving_time]]-(60*60*Table2[[#This Row],[Appoggio_ore]]))-(60*Table2[[#This Row],[Appoggio_ minuti]]),1),"")</f>
        <v/>
      </c>
      <c r="I974" s="5" t="str">
        <f>IF(Table2[[#This Row],[moving_time]]&lt;&gt;"",FLOOR((Table2[[#This Row],[moving_time]]-(60*60*Table2[[#This Row],[Appoggio_ore]]))/60,1),"")</f>
        <v/>
      </c>
      <c r="J974" s="5" t="str">
        <f>IF(Table2[[#This Row],[moving_time]]&lt;&gt;"",FLOOR(Table2[[#This Row],[moving_time]]/(60*60),1),"")</f>
        <v/>
      </c>
      <c r="K9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4" t="str">
        <f>IF(AND(Table2[[#This Row],[Appoggio]]&lt;&gt;"",C984&lt;&gt;""),_xlfn.CONCAT("date",C984,"moving_time",C975,"distance",Table2[[#This Row],[Appoggio]],"elevation",C977,"type",C978),"")</f>
        <v/>
      </c>
      <c r="M974" t="str">
        <f>IF(Table2[[#This Row],[date_to_pivot]]&lt;&gt;"",C978,"")</f>
        <v/>
      </c>
      <c r="N974" t="str">
        <f>IF(Table2[[#This Row],[date_to_pivot]]&lt;&gt;"",Table2[[#This Row],[Appoggio]],"")</f>
        <v/>
      </c>
      <c r="O974" t="str">
        <f>IF(Table2[[#This Row],[date_to_pivot]]&lt;&gt;"",C977,"")</f>
        <v/>
      </c>
      <c r="P974" t="str">
        <f>IF(Table2[[#This Row],[date_to_pivot]]&lt;&gt;"",C975,"")</f>
        <v/>
      </c>
    </row>
    <row r="975" spans="2:16" x14ac:dyDescent="0.2">
      <c r="B975" t="s">
        <v>44</v>
      </c>
      <c r="C975" t="str" cm="1">
        <f t="array" ref="C9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75" t="str">
        <f>IF(ISNUMBER(SEARCH("start_date_local",Table2[[#This Row],[JSON]])),MID(Table2[[#This Row],[JSON]],SEARCH("start_date_local",Table2[[#This Row],[JSON]])+LEN("start_date_local")+4,10), "")</f>
        <v/>
      </c>
      <c r="E9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5" s="5" t="str">
        <f>IF(Table2[[#This Row],[moving_time]]&lt;&gt;"",FLOOR((Table2[[#This Row],[moving_time]]-(60*60*Table2[[#This Row],[Appoggio_ore]]))-(60*Table2[[#This Row],[Appoggio_ minuti]]),1),"")</f>
        <v/>
      </c>
      <c r="I975" s="5" t="str">
        <f>IF(Table2[[#This Row],[moving_time]]&lt;&gt;"",FLOOR((Table2[[#This Row],[moving_time]]-(60*60*Table2[[#This Row],[Appoggio_ore]]))/60,1),"")</f>
        <v/>
      </c>
      <c r="J975" s="5" t="str">
        <f>IF(Table2[[#This Row],[moving_time]]&lt;&gt;"",FLOOR(Table2[[#This Row],[moving_time]]/(60*60),1),"")</f>
        <v/>
      </c>
      <c r="K9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5" t="str">
        <f>IF(AND(Table2[[#This Row],[Appoggio]]&lt;&gt;"",C985&lt;&gt;""),_xlfn.CONCAT("date",C985,"moving_time",C976,"distance",Table2[[#This Row],[Appoggio]],"elevation",C978,"type",C979),"")</f>
        <v/>
      </c>
      <c r="M975" t="str">
        <f>IF(Table2[[#This Row],[date_to_pivot]]&lt;&gt;"",C979,"")</f>
        <v/>
      </c>
      <c r="N975" t="str">
        <f>IF(Table2[[#This Row],[date_to_pivot]]&lt;&gt;"",Table2[[#This Row],[Appoggio]],"")</f>
        <v/>
      </c>
      <c r="O975" t="str">
        <f>IF(Table2[[#This Row],[date_to_pivot]]&lt;&gt;"",C978,"")</f>
        <v/>
      </c>
      <c r="P975" t="str">
        <f>IF(Table2[[#This Row],[date_to_pivot]]&lt;&gt;"",C976,"")</f>
        <v/>
      </c>
    </row>
    <row r="976" spans="2:16" x14ac:dyDescent="0.2">
      <c r="B976" t="s">
        <v>45</v>
      </c>
      <c r="C976" t="str" cm="1">
        <f t="array" ref="C9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76" t="str">
        <f>IF(ISNUMBER(SEARCH("start_date_local",Table2[[#This Row],[JSON]])),MID(Table2[[#This Row],[JSON]],SEARCH("start_date_local",Table2[[#This Row],[JSON]])+LEN("start_date_local")+4,10), "")</f>
        <v/>
      </c>
      <c r="E9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6" s="5" t="str">
        <f>IF(Table2[[#This Row],[moving_time]]&lt;&gt;"",FLOOR((Table2[[#This Row],[moving_time]]-(60*60*Table2[[#This Row],[Appoggio_ore]]))-(60*Table2[[#This Row],[Appoggio_ minuti]]),1),"")</f>
        <v/>
      </c>
      <c r="I976" s="5" t="str">
        <f>IF(Table2[[#This Row],[moving_time]]&lt;&gt;"",FLOOR((Table2[[#This Row],[moving_time]]-(60*60*Table2[[#This Row],[Appoggio_ore]]))/60,1),"")</f>
        <v/>
      </c>
      <c r="J976" s="5" t="str">
        <f>IF(Table2[[#This Row],[moving_time]]&lt;&gt;"",FLOOR(Table2[[#This Row],[moving_time]]/(60*60),1),"")</f>
        <v/>
      </c>
      <c r="K9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6" t="str">
        <f>IF(AND(Table2[[#This Row],[Appoggio]]&lt;&gt;"",C986&lt;&gt;""),_xlfn.CONCAT("date",C986,"moving_time",C977,"distance",Table2[[#This Row],[Appoggio]],"elevation",C979,"type",C980),"")</f>
        <v/>
      </c>
      <c r="M976" t="str">
        <f>IF(Table2[[#This Row],[date_to_pivot]]&lt;&gt;"",C980,"")</f>
        <v/>
      </c>
      <c r="N976" t="str">
        <f>IF(Table2[[#This Row],[date_to_pivot]]&lt;&gt;"",Table2[[#This Row],[Appoggio]],"")</f>
        <v/>
      </c>
      <c r="O976" t="str">
        <f>IF(Table2[[#This Row],[date_to_pivot]]&lt;&gt;"",C979,"")</f>
        <v/>
      </c>
      <c r="P976" t="str">
        <f>IF(Table2[[#This Row],[date_to_pivot]]&lt;&gt;"",C977,"")</f>
        <v/>
      </c>
    </row>
    <row r="977" spans="2:16" x14ac:dyDescent="0.2">
      <c r="B977" t="s">
        <v>422</v>
      </c>
      <c r="C977" t="str" cm="1">
        <f t="array" ref="C9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77" t="str">
        <f>IF(ISNUMBER(SEARCH("start_date_local",Table2[[#This Row],[JSON]])),MID(Table2[[#This Row],[JSON]],SEARCH("start_date_local",Table2[[#This Row],[JSON]])+LEN("start_date_local")+4,10), "")</f>
        <v/>
      </c>
      <c r="E9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7" s="5" t="str">
        <f>IF(Table2[[#This Row],[moving_time]]&lt;&gt;"",FLOOR((Table2[[#This Row],[moving_time]]-(60*60*Table2[[#This Row],[Appoggio_ore]]))-(60*Table2[[#This Row],[Appoggio_ minuti]]),1),"")</f>
        <v/>
      </c>
      <c r="I977" s="5" t="str">
        <f>IF(Table2[[#This Row],[moving_time]]&lt;&gt;"",FLOOR((Table2[[#This Row],[moving_time]]-(60*60*Table2[[#This Row],[Appoggio_ore]]))/60,1),"")</f>
        <v/>
      </c>
      <c r="J977" s="5" t="str">
        <f>IF(Table2[[#This Row],[moving_time]]&lt;&gt;"",FLOOR(Table2[[#This Row],[moving_time]]/(60*60),1),"")</f>
        <v/>
      </c>
      <c r="K9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7" t="str">
        <f>IF(AND(Table2[[#This Row],[Appoggio]]&lt;&gt;"",C987&lt;&gt;""),_xlfn.CONCAT("date",C987,"moving_time",C978,"distance",Table2[[#This Row],[Appoggio]],"elevation",C980,"type",C981),"")</f>
        <v/>
      </c>
      <c r="M977" t="str">
        <f>IF(Table2[[#This Row],[date_to_pivot]]&lt;&gt;"",C981,"")</f>
        <v/>
      </c>
      <c r="N977" t="str">
        <f>IF(Table2[[#This Row],[date_to_pivot]]&lt;&gt;"",Table2[[#This Row],[Appoggio]],"")</f>
        <v/>
      </c>
      <c r="O977" t="str">
        <f>IF(Table2[[#This Row],[date_to_pivot]]&lt;&gt;"",C980,"")</f>
        <v/>
      </c>
      <c r="P977" t="str">
        <f>IF(Table2[[#This Row],[date_to_pivot]]&lt;&gt;"",C978,"")</f>
        <v/>
      </c>
    </row>
    <row r="978" spans="2:16" x14ac:dyDescent="0.2">
      <c r="B978" t="s">
        <v>423</v>
      </c>
      <c r="C978" t="str" cm="1">
        <f t="array" ref="C9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78" t="str">
        <f>IF(ISNUMBER(SEARCH("start_date_local",Table2[[#This Row],[JSON]])),MID(Table2[[#This Row],[JSON]],SEARCH("start_date_local",Table2[[#This Row],[JSON]])+LEN("start_date_local")+4,10), "")</f>
        <v/>
      </c>
      <c r="E9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8" s="5" t="str">
        <f>IF(Table2[[#This Row],[moving_time]]&lt;&gt;"",FLOOR((Table2[[#This Row],[moving_time]]-(60*60*Table2[[#This Row],[Appoggio_ore]]))-(60*Table2[[#This Row],[Appoggio_ minuti]]),1),"")</f>
        <v/>
      </c>
      <c r="I978" s="5" t="str">
        <f>IF(Table2[[#This Row],[moving_time]]&lt;&gt;"",FLOOR((Table2[[#This Row],[moving_time]]-(60*60*Table2[[#This Row],[Appoggio_ore]]))/60,1),"")</f>
        <v/>
      </c>
      <c r="J978" s="5" t="str">
        <f>IF(Table2[[#This Row],[moving_time]]&lt;&gt;"",FLOOR(Table2[[#This Row],[moving_time]]/(60*60),1),"")</f>
        <v/>
      </c>
      <c r="K9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8" t="str">
        <f>IF(AND(Table2[[#This Row],[Appoggio]]&lt;&gt;"",C988&lt;&gt;""),_xlfn.CONCAT("date",C988,"moving_time",C979,"distance",Table2[[#This Row],[Appoggio]],"elevation",C981,"type",C982),"")</f>
        <v/>
      </c>
      <c r="M978" t="str">
        <f>IF(Table2[[#This Row],[date_to_pivot]]&lt;&gt;"",C982,"")</f>
        <v/>
      </c>
      <c r="N978" t="str">
        <f>IF(Table2[[#This Row],[date_to_pivot]]&lt;&gt;"",Table2[[#This Row],[Appoggio]],"")</f>
        <v/>
      </c>
      <c r="O978" t="str">
        <f>IF(Table2[[#This Row],[date_to_pivot]]&lt;&gt;"",C981,"")</f>
        <v/>
      </c>
      <c r="P978" t="str">
        <f>IF(Table2[[#This Row],[date_to_pivot]]&lt;&gt;"",C979,"")</f>
        <v/>
      </c>
    </row>
    <row r="979" spans="2:16" x14ac:dyDescent="0.2">
      <c r="B979" t="s">
        <v>424</v>
      </c>
      <c r="C979" t="str" cm="1">
        <f t="array" ref="C9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79" t="str">
        <f>IF(ISNUMBER(SEARCH("start_date_local",Table2[[#This Row],[JSON]])),MID(Table2[[#This Row],[JSON]],SEARCH("start_date_local",Table2[[#This Row],[JSON]])+LEN("start_date_local")+4,10), "")</f>
        <v/>
      </c>
      <c r="E9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79" s="5" t="str">
        <f>IF(Table2[[#This Row],[moving_time]]&lt;&gt;"",FLOOR((Table2[[#This Row],[moving_time]]-(60*60*Table2[[#This Row],[Appoggio_ore]]))-(60*Table2[[#This Row],[Appoggio_ minuti]]),1),"")</f>
        <v/>
      </c>
      <c r="I979" s="5" t="str">
        <f>IF(Table2[[#This Row],[moving_time]]&lt;&gt;"",FLOOR((Table2[[#This Row],[moving_time]]-(60*60*Table2[[#This Row],[Appoggio_ore]]))/60,1),"")</f>
        <v/>
      </c>
      <c r="J979" s="5" t="str">
        <f>IF(Table2[[#This Row],[moving_time]]&lt;&gt;"",FLOOR(Table2[[#This Row],[moving_time]]/(60*60),1),"")</f>
        <v/>
      </c>
      <c r="K9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79" t="str">
        <f>IF(AND(Table2[[#This Row],[Appoggio]]&lt;&gt;"",C989&lt;&gt;""),_xlfn.CONCAT("date",C989,"moving_time",C980,"distance",Table2[[#This Row],[Appoggio]],"elevation",C982,"type",C983),"")</f>
        <v/>
      </c>
      <c r="M979" t="str">
        <f>IF(Table2[[#This Row],[date_to_pivot]]&lt;&gt;"",C983,"")</f>
        <v/>
      </c>
      <c r="N979" t="str">
        <f>IF(Table2[[#This Row],[date_to_pivot]]&lt;&gt;"",Table2[[#This Row],[Appoggio]],"")</f>
        <v/>
      </c>
      <c r="O979" t="str">
        <f>IF(Table2[[#This Row],[date_to_pivot]]&lt;&gt;"",C982,"")</f>
        <v/>
      </c>
      <c r="P979" t="str">
        <f>IF(Table2[[#This Row],[date_to_pivot]]&lt;&gt;"",C980,"")</f>
        <v/>
      </c>
    </row>
    <row r="980" spans="2:16" x14ac:dyDescent="0.2">
      <c r="B980" t="s">
        <v>425</v>
      </c>
      <c r="C980" t="str" cm="1">
        <f t="array" ref="C9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80" t="str">
        <f>IF(ISNUMBER(SEARCH("start_date_local",Table2[[#This Row],[JSON]])),MID(Table2[[#This Row],[JSON]],SEARCH("start_date_local",Table2[[#This Row],[JSON]])+LEN("start_date_local")+4,10), "")</f>
        <v/>
      </c>
      <c r="E9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0" s="5" t="str">
        <f>IF(Table2[[#This Row],[moving_time]]&lt;&gt;"",FLOOR((Table2[[#This Row],[moving_time]]-(60*60*Table2[[#This Row],[Appoggio_ore]]))-(60*Table2[[#This Row],[Appoggio_ minuti]]),1),"")</f>
        <v/>
      </c>
      <c r="I980" s="5" t="str">
        <f>IF(Table2[[#This Row],[moving_time]]&lt;&gt;"",FLOOR((Table2[[#This Row],[moving_time]]-(60*60*Table2[[#This Row],[Appoggio_ore]]))/60,1),"")</f>
        <v/>
      </c>
      <c r="J980" s="5" t="str">
        <f>IF(Table2[[#This Row],[moving_time]]&lt;&gt;"",FLOOR(Table2[[#This Row],[moving_time]]/(60*60),1),"")</f>
        <v/>
      </c>
      <c r="K9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0" t="str">
        <f>IF(AND(Table2[[#This Row],[Appoggio]]&lt;&gt;"",C990&lt;&gt;""),_xlfn.CONCAT("date",C990,"moving_time",C981,"distance",Table2[[#This Row],[Appoggio]],"elevation",C983,"type",C984),"")</f>
        <v/>
      </c>
      <c r="M980" t="str">
        <f>IF(Table2[[#This Row],[date_to_pivot]]&lt;&gt;"",C984,"")</f>
        <v/>
      </c>
      <c r="N980" t="str">
        <f>IF(Table2[[#This Row],[date_to_pivot]]&lt;&gt;"",Table2[[#This Row],[Appoggio]],"")</f>
        <v/>
      </c>
      <c r="O980" t="str">
        <f>IF(Table2[[#This Row],[date_to_pivot]]&lt;&gt;"",C983,"")</f>
        <v/>
      </c>
      <c r="P980" t="str">
        <f>IF(Table2[[#This Row],[date_to_pivot]]&lt;&gt;"",C981,"")</f>
        <v/>
      </c>
    </row>
    <row r="981" spans="2:16" x14ac:dyDescent="0.2">
      <c r="B981" t="s">
        <v>315</v>
      </c>
      <c r="C981" t="str" cm="1">
        <f t="array" ref="C9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81" t="str">
        <f>IF(ISNUMBER(SEARCH("start_date_local",Table2[[#This Row],[JSON]])),MID(Table2[[#This Row],[JSON]],SEARCH("start_date_local",Table2[[#This Row],[JSON]])+LEN("start_date_local")+4,10), "")</f>
        <v/>
      </c>
      <c r="E9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1" s="5" t="str">
        <f>IF(Table2[[#This Row],[moving_time]]&lt;&gt;"",FLOOR((Table2[[#This Row],[moving_time]]-(60*60*Table2[[#This Row],[Appoggio_ore]]))-(60*Table2[[#This Row],[Appoggio_ minuti]]),1),"")</f>
        <v/>
      </c>
      <c r="I981" s="5" t="str">
        <f>IF(Table2[[#This Row],[moving_time]]&lt;&gt;"",FLOOR((Table2[[#This Row],[moving_time]]-(60*60*Table2[[#This Row],[Appoggio_ore]]))/60,1),"")</f>
        <v/>
      </c>
      <c r="J981" s="5" t="str">
        <f>IF(Table2[[#This Row],[moving_time]]&lt;&gt;"",FLOOR(Table2[[#This Row],[moving_time]]/(60*60),1),"")</f>
        <v/>
      </c>
      <c r="K9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1" t="str">
        <f>IF(AND(Table2[[#This Row],[Appoggio]]&lt;&gt;"",C991&lt;&gt;""),_xlfn.CONCAT("date",C991,"moving_time",C982,"distance",Table2[[#This Row],[Appoggio]],"elevation",C984,"type",C985),"")</f>
        <v/>
      </c>
      <c r="M981" t="str">
        <f>IF(Table2[[#This Row],[date_to_pivot]]&lt;&gt;"",C985,"")</f>
        <v/>
      </c>
      <c r="N981" t="str">
        <f>IF(Table2[[#This Row],[date_to_pivot]]&lt;&gt;"",Table2[[#This Row],[Appoggio]],"")</f>
        <v/>
      </c>
      <c r="O981" t="str">
        <f>IF(Table2[[#This Row],[date_to_pivot]]&lt;&gt;"",C984,"")</f>
        <v/>
      </c>
      <c r="P981" t="str">
        <f>IF(Table2[[#This Row],[date_to_pivot]]&lt;&gt;"",C982,"")</f>
        <v/>
      </c>
    </row>
    <row r="982" spans="2:16" x14ac:dyDescent="0.2">
      <c r="B982" t="s">
        <v>426</v>
      </c>
      <c r="C982" t="str" cm="1">
        <f t="array" ref="C9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82" t="str">
        <f>IF(ISNUMBER(SEARCH("start_date_local",Table2[[#This Row],[JSON]])),MID(Table2[[#This Row],[JSON]],SEARCH("start_date_local",Table2[[#This Row],[JSON]])+LEN("start_date_local")+4,10), "")</f>
        <v/>
      </c>
      <c r="E9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2" s="5" t="str">
        <f>IF(Table2[[#This Row],[moving_time]]&lt;&gt;"",FLOOR((Table2[[#This Row],[moving_time]]-(60*60*Table2[[#This Row],[Appoggio_ore]]))-(60*Table2[[#This Row],[Appoggio_ minuti]]),1),"")</f>
        <v/>
      </c>
      <c r="I982" s="5" t="str">
        <f>IF(Table2[[#This Row],[moving_time]]&lt;&gt;"",FLOOR((Table2[[#This Row],[moving_time]]-(60*60*Table2[[#This Row],[Appoggio_ore]]))/60,1),"")</f>
        <v/>
      </c>
      <c r="J982" s="5" t="str">
        <f>IF(Table2[[#This Row],[moving_time]]&lt;&gt;"",FLOOR(Table2[[#This Row],[moving_time]]/(60*60),1),"")</f>
        <v/>
      </c>
      <c r="K9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2" t="str">
        <f>IF(AND(Table2[[#This Row],[Appoggio]]&lt;&gt;"",C992&lt;&gt;""),_xlfn.CONCAT("date",C992,"moving_time",C983,"distance",Table2[[#This Row],[Appoggio]],"elevation",C985,"type",C986),"")</f>
        <v/>
      </c>
      <c r="M982" t="str">
        <f>IF(Table2[[#This Row],[date_to_pivot]]&lt;&gt;"",C986,"")</f>
        <v/>
      </c>
      <c r="N982" t="str">
        <f>IF(Table2[[#This Row],[date_to_pivot]]&lt;&gt;"",Table2[[#This Row],[Appoggio]],"")</f>
        <v/>
      </c>
      <c r="O982" t="str">
        <f>IF(Table2[[#This Row],[date_to_pivot]]&lt;&gt;"",C985,"")</f>
        <v/>
      </c>
      <c r="P982" t="str">
        <f>IF(Table2[[#This Row],[date_to_pivot]]&lt;&gt;"",C983,"")</f>
        <v/>
      </c>
    </row>
    <row r="983" spans="2:16" x14ac:dyDescent="0.2">
      <c r="B983" t="s">
        <v>427</v>
      </c>
      <c r="C983" t="str" cm="1">
        <f t="array" ref="C9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83" t="str">
        <f>IF(ISNUMBER(SEARCH("start_date_local",Table2[[#This Row],[JSON]])),MID(Table2[[#This Row],[JSON]],SEARCH("start_date_local",Table2[[#This Row],[JSON]])+LEN("start_date_local")+4,10), "")</f>
        <v/>
      </c>
      <c r="E9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3" s="5" t="str">
        <f>IF(Table2[[#This Row],[moving_time]]&lt;&gt;"",FLOOR((Table2[[#This Row],[moving_time]]-(60*60*Table2[[#This Row],[Appoggio_ore]]))-(60*Table2[[#This Row],[Appoggio_ minuti]]),1),"")</f>
        <v/>
      </c>
      <c r="I983" s="5" t="str">
        <f>IF(Table2[[#This Row],[moving_time]]&lt;&gt;"",FLOOR((Table2[[#This Row],[moving_time]]-(60*60*Table2[[#This Row],[Appoggio_ore]]))/60,1),"")</f>
        <v/>
      </c>
      <c r="J983" s="5" t="str">
        <f>IF(Table2[[#This Row],[moving_time]]&lt;&gt;"",FLOOR(Table2[[#This Row],[moving_time]]/(60*60),1),"")</f>
        <v/>
      </c>
      <c r="K9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3" t="str">
        <f>IF(AND(Table2[[#This Row],[Appoggio]]&lt;&gt;"",C993&lt;&gt;""),_xlfn.CONCAT("date",C993,"moving_time",C984,"distance",Table2[[#This Row],[Appoggio]],"elevation",C986,"type",C987),"")</f>
        <v/>
      </c>
      <c r="M983" t="str">
        <f>IF(Table2[[#This Row],[date_to_pivot]]&lt;&gt;"",C987,"")</f>
        <v/>
      </c>
      <c r="N983" t="str">
        <f>IF(Table2[[#This Row],[date_to_pivot]]&lt;&gt;"",Table2[[#This Row],[Appoggio]],"")</f>
        <v/>
      </c>
      <c r="O983" t="str">
        <f>IF(Table2[[#This Row],[date_to_pivot]]&lt;&gt;"",C986,"")</f>
        <v/>
      </c>
      <c r="P983" t="str">
        <f>IF(Table2[[#This Row],[date_to_pivot]]&lt;&gt;"",C984,"")</f>
        <v/>
      </c>
    </row>
    <row r="984" spans="2:16" x14ac:dyDescent="0.2">
      <c r="B984" t="s">
        <v>428</v>
      </c>
      <c r="C984" t="str" cm="1">
        <f t="array" ref="C9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84" t="str">
        <f>IF(ISNUMBER(SEARCH("start_date_local",Table2[[#This Row],[JSON]])),MID(Table2[[#This Row],[JSON]],SEARCH("start_date_local",Table2[[#This Row],[JSON]])+LEN("start_date_local")+4,10), "")</f>
        <v/>
      </c>
      <c r="E9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4" s="5" t="str">
        <f>IF(Table2[[#This Row],[moving_time]]&lt;&gt;"",FLOOR((Table2[[#This Row],[moving_time]]-(60*60*Table2[[#This Row],[Appoggio_ore]]))-(60*Table2[[#This Row],[Appoggio_ minuti]]),1),"")</f>
        <v/>
      </c>
      <c r="I984" s="5" t="str">
        <f>IF(Table2[[#This Row],[moving_time]]&lt;&gt;"",FLOOR((Table2[[#This Row],[moving_time]]-(60*60*Table2[[#This Row],[Appoggio_ore]]))/60,1),"")</f>
        <v/>
      </c>
      <c r="J984" s="5" t="str">
        <f>IF(Table2[[#This Row],[moving_time]]&lt;&gt;"",FLOOR(Table2[[#This Row],[moving_time]]/(60*60),1),"")</f>
        <v/>
      </c>
      <c r="K9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4" t="str">
        <f>IF(AND(Table2[[#This Row],[Appoggio]]&lt;&gt;"",C994&lt;&gt;""),_xlfn.CONCAT("date",C994,"moving_time",C985,"distance",Table2[[#This Row],[Appoggio]],"elevation",C987,"type",C988),"")</f>
        <v/>
      </c>
      <c r="M984" t="str">
        <f>IF(Table2[[#This Row],[date_to_pivot]]&lt;&gt;"",C988,"")</f>
        <v/>
      </c>
      <c r="N984" t="str">
        <f>IF(Table2[[#This Row],[date_to_pivot]]&lt;&gt;"",Table2[[#This Row],[Appoggio]],"")</f>
        <v/>
      </c>
      <c r="O984" t="str">
        <f>IF(Table2[[#This Row],[date_to_pivot]]&lt;&gt;"",C987,"")</f>
        <v/>
      </c>
      <c r="P984" t="str">
        <f>IF(Table2[[#This Row],[date_to_pivot]]&lt;&gt;"",C985,"")</f>
        <v/>
      </c>
    </row>
    <row r="985" spans="2:16" x14ac:dyDescent="0.2">
      <c r="B985" t="s">
        <v>54</v>
      </c>
      <c r="C985" t="str" cm="1">
        <f t="array" ref="C9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85" t="str">
        <f>IF(ISNUMBER(SEARCH("start_date_local",Table2[[#This Row],[JSON]])),MID(Table2[[#This Row],[JSON]],SEARCH("start_date_local",Table2[[#This Row],[JSON]])+LEN("start_date_local")+4,10), "")</f>
        <v/>
      </c>
      <c r="E9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5" s="5" t="str">
        <f>IF(Table2[[#This Row],[moving_time]]&lt;&gt;"",FLOOR((Table2[[#This Row],[moving_time]]-(60*60*Table2[[#This Row],[Appoggio_ore]]))-(60*Table2[[#This Row],[Appoggio_ minuti]]),1),"")</f>
        <v/>
      </c>
      <c r="I985" s="5" t="str">
        <f>IF(Table2[[#This Row],[moving_time]]&lt;&gt;"",FLOOR((Table2[[#This Row],[moving_time]]-(60*60*Table2[[#This Row],[Appoggio_ore]]))/60,1),"")</f>
        <v/>
      </c>
      <c r="J985" s="5" t="str">
        <f>IF(Table2[[#This Row],[moving_time]]&lt;&gt;"",FLOOR(Table2[[#This Row],[moving_time]]/(60*60),1),"")</f>
        <v/>
      </c>
      <c r="K9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5" t="str">
        <f>IF(AND(Table2[[#This Row],[Appoggio]]&lt;&gt;"",C995&lt;&gt;""),_xlfn.CONCAT("date",C995,"moving_time",C986,"distance",Table2[[#This Row],[Appoggio]],"elevation",C988,"type",C989),"")</f>
        <v/>
      </c>
      <c r="M985" t="str">
        <f>IF(Table2[[#This Row],[date_to_pivot]]&lt;&gt;"",C989,"")</f>
        <v/>
      </c>
      <c r="N985" t="str">
        <f>IF(Table2[[#This Row],[date_to_pivot]]&lt;&gt;"",Table2[[#This Row],[Appoggio]],"")</f>
        <v/>
      </c>
      <c r="O985" t="str">
        <f>IF(Table2[[#This Row],[date_to_pivot]]&lt;&gt;"",C988,"")</f>
        <v/>
      </c>
      <c r="P985" t="str">
        <f>IF(Table2[[#This Row],[date_to_pivot]]&lt;&gt;"",C986,"")</f>
        <v/>
      </c>
    </row>
    <row r="986" spans="2:16" x14ac:dyDescent="0.2">
      <c r="B986" t="s">
        <v>55</v>
      </c>
      <c r="C986" t="str" cm="1">
        <f t="array" ref="C9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86" t="str">
        <f>IF(ISNUMBER(SEARCH("start_date_local",Table2[[#This Row],[JSON]])),MID(Table2[[#This Row],[JSON]],SEARCH("start_date_local",Table2[[#This Row],[JSON]])+LEN("start_date_local")+4,10), "")</f>
        <v/>
      </c>
      <c r="E9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6" s="5" t="str">
        <f>IF(Table2[[#This Row],[moving_time]]&lt;&gt;"",FLOOR((Table2[[#This Row],[moving_time]]-(60*60*Table2[[#This Row],[Appoggio_ore]]))-(60*Table2[[#This Row],[Appoggio_ minuti]]),1),"")</f>
        <v/>
      </c>
      <c r="I986" s="5" t="str">
        <f>IF(Table2[[#This Row],[moving_time]]&lt;&gt;"",FLOOR((Table2[[#This Row],[moving_time]]-(60*60*Table2[[#This Row],[Appoggio_ore]]))/60,1),"")</f>
        <v/>
      </c>
      <c r="J986" s="5" t="str">
        <f>IF(Table2[[#This Row],[moving_time]]&lt;&gt;"",FLOOR(Table2[[#This Row],[moving_time]]/(60*60),1),"")</f>
        <v/>
      </c>
      <c r="K9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6" t="str">
        <f>IF(AND(Table2[[#This Row],[Appoggio]]&lt;&gt;"",C996&lt;&gt;""),_xlfn.CONCAT("date",C996,"moving_time",C987,"distance",Table2[[#This Row],[Appoggio]],"elevation",C989,"type",C990),"")</f>
        <v/>
      </c>
      <c r="M986" t="str">
        <f>IF(Table2[[#This Row],[date_to_pivot]]&lt;&gt;"",C990,"")</f>
        <v/>
      </c>
      <c r="N986" t="str">
        <f>IF(Table2[[#This Row],[date_to_pivot]]&lt;&gt;"",Table2[[#This Row],[Appoggio]],"")</f>
        <v/>
      </c>
      <c r="O986" t="str">
        <f>IF(Table2[[#This Row],[date_to_pivot]]&lt;&gt;"",C989,"")</f>
        <v/>
      </c>
      <c r="P986" t="str">
        <f>IF(Table2[[#This Row],[date_to_pivot]]&lt;&gt;"",C987,"")</f>
        <v/>
      </c>
    </row>
    <row r="987" spans="2:16" x14ac:dyDescent="0.2">
      <c r="B987" t="s">
        <v>429</v>
      </c>
      <c r="C987" t="str" cm="1">
        <f t="array" ref="C9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87" t="str">
        <f>IF(ISNUMBER(SEARCH("start_date_local",Table2[[#This Row],[JSON]])),MID(Table2[[#This Row],[JSON]],SEARCH("start_date_local",Table2[[#This Row],[JSON]])+LEN("start_date_local")+4,10), "")</f>
        <v/>
      </c>
      <c r="E9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7" s="5" t="str">
        <f>IF(Table2[[#This Row],[moving_time]]&lt;&gt;"",FLOOR((Table2[[#This Row],[moving_time]]-(60*60*Table2[[#This Row],[Appoggio_ore]]))-(60*Table2[[#This Row],[Appoggio_ minuti]]),1),"")</f>
        <v/>
      </c>
      <c r="I987" s="5" t="str">
        <f>IF(Table2[[#This Row],[moving_time]]&lt;&gt;"",FLOOR((Table2[[#This Row],[moving_time]]-(60*60*Table2[[#This Row],[Appoggio_ore]]))/60,1),"")</f>
        <v/>
      </c>
      <c r="J987" s="5" t="str">
        <f>IF(Table2[[#This Row],[moving_time]]&lt;&gt;"",FLOOR(Table2[[#This Row],[moving_time]]/(60*60),1),"")</f>
        <v/>
      </c>
      <c r="K9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7" t="str">
        <f>IF(AND(Table2[[#This Row],[Appoggio]]&lt;&gt;"",C997&lt;&gt;""),_xlfn.CONCAT("date",C997,"moving_time",C988,"distance",Table2[[#This Row],[Appoggio]],"elevation",C990,"type",C991),"")</f>
        <v/>
      </c>
      <c r="M987" t="str">
        <f>IF(Table2[[#This Row],[date_to_pivot]]&lt;&gt;"",C991,"")</f>
        <v/>
      </c>
      <c r="N987" t="str">
        <f>IF(Table2[[#This Row],[date_to_pivot]]&lt;&gt;"",Table2[[#This Row],[Appoggio]],"")</f>
        <v/>
      </c>
      <c r="O987" t="str">
        <f>IF(Table2[[#This Row],[date_to_pivot]]&lt;&gt;"",C990,"")</f>
        <v/>
      </c>
      <c r="P987" t="str">
        <f>IF(Table2[[#This Row],[date_to_pivot]]&lt;&gt;"",C988,"")</f>
        <v/>
      </c>
    </row>
    <row r="988" spans="2:16" x14ac:dyDescent="0.2">
      <c r="B988" t="s">
        <v>430</v>
      </c>
      <c r="C988" t="str" cm="1">
        <f t="array" ref="C9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88" t="str">
        <f>IF(ISNUMBER(SEARCH("start_date_local",Table2[[#This Row],[JSON]])),MID(Table2[[#This Row],[JSON]],SEARCH("start_date_local",Table2[[#This Row],[JSON]])+LEN("start_date_local")+4,10), "")</f>
        <v/>
      </c>
      <c r="E9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8" s="5" t="str">
        <f>IF(Table2[[#This Row],[moving_time]]&lt;&gt;"",FLOOR((Table2[[#This Row],[moving_time]]-(60*60*Table2[[#This Row],[Appoggio_ore]]))-(60*Table2[[#This Row],[Appoggio_ minuti]]),1),"")</f>
        <v/>
      </c>
      <c r="I988" s="5" t="str">
        <f>IF(Table2[[#This Row],[moving_time]]&lt;&gt;"",FLOOR((Table2[[#This Row],[moving_time]]-(60*60*Table2[[#This Row],[Appoggio_ore]]))/60,1),"")</f>
        <v/>
      </c>
      <c r="J988" s="5" t="str">
        <f>IF(Table2[[#This Row],[moving_time]]&lt;&gt;"",FLOOR(Table2[[#This Row],[moving_time]]/(60*60),1),"")</f>
        <v/>
      </c>
      <c r="K9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8" t="str">
        <f>IF(AND(Table2[[#This Row],[Appoggio]]&lt;&gt;"",C998&lt;&gt;""),_xlfn.CONCAT("date",C998,"moving_time",C989,"distance",Table2[[#This Row],[Appoggio]],"elevation",C991,"type",C992),"")</f>
        <v/>
      </c>
      <c r="M988" t="str">
        <f>IF(Table2[[#This Row],[date_to_pivot]]&lt;&gt;"",C992,"")</f>
        <v/>
      </c>
      <c r="N988" t="str">
        <f>IF(Table2[[#This Row],[date_to_pivot]]&lt;&gt;"",Table2[[#This Row],[Appoggio]],"")</f>
        <v/>
      </c>
      <c r="O988" t="str">
        <f>IF(Table2[[#This Row],[date_to_pivot]]&lt;&gt;"",C991,"")</f>
        <v/>
      </c>
      <c r="P988" t="str">
        <f>IF(Table2[[#This Row],[date_to_pivot]]&lt;&gt;"",C989,"")</f>
        <v/>
      </c>
    </row>
    <row r="989" spans="2:16" x14ac:dyDescent="0.2">
      <c r="B989" t="s">
        <v>58</v>
      </c>
      <c r="C989" t="str" cm="1">
        <f t="array" ref="C9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89" t="str">
        <f>IF(ISNUMBER(SEARCH("start_date_local",Table2[[#This Row],[JSON]])),MID(Table2[[#This Row],[JSON]],SEARCH("start_date_local",Table2[[#This Row],[JSON]])+LEN("start_date_local")+4,10), "")</f>
        <v/>
      </c>
      <c r="E9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89" s="5" t="str">
        <f>IF(Table2[[#This Row],[moving_time]]&lt;&gt;"",FLOOR((Table2[[#This Row],[moving_time]]-(60*60*Table2[[#This Row],[Appoggio_ore]]))-(60*Table2[[#This Row],[Appoggio_ minuti]]),1),"")</f>
        <v/>
      </c>
      <c r="I989" s="5" t="str">
        <f>IF(Table2[[#This Row],[moving_time]]&lt;&gt;"",FLOOR((Table2[[#This Row],[moving_time]]-(60*60*Table2[[#This Row],[Appoggio_ore]]))/60,1),"")</f>
        <v/>
      </c>
      <c r="J989" s="5" t="str">
        <f>IF(Table2[[#This Row],[moving_time]]&lt;&gt;"",FLOOR(Table2[[#This Row],[moving_time]]/(60*60),1),"")</f>
        <v/>
      </c>
      <c r="K9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89" t="str">
        <f>IF(AND(Table2[[#This Row],[Appoggio]]&lt;&gt;"",C999&lt;&gt;""),_xlfn.CONCAT("date",C999,"moving_time",C990,"distance",Table2[[#This Row],[Appoggio]],"elevation",C992,"type",C993),"")</f>
        <v/>
      </c>
      <c r="M989" t="str">
        <f>IF(Table2[[#This Row],[date_to_pivot]]&lt;&gt;"",C993,"")</f>
        <v/>
      </c>
      <c r="N989" t="str">
        <f>IF(Table2[[#This Row],[date_to_pivot]]&lt;&gt;"",Table2[[#This Row],[Appoggio]],"")</f>
        <v/>
      </c>
      <c r="O989" t="str">
        <f>IF(Table2[[#This Row],[date_to_pivot]]&lt;&gt;"",C992,"")</f>
        <v/>
      </c>
      <c r="P989" t="str">
        <f>IF(Table2[[#This Row],[date_to_pivot]]&lt;&gt;"",C990,"")</f>
        <v/>
      </c>
    </row>
    <row r="990" spans="2:16" x14ac:dyDescent="0.2">
      <c r="B990" t="s">
        <v>59</v>
      </c>
      <c r="C990" t="str" cm="1">
        <f t="array" ref="C9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90" t="str">
        <f>IF(ISNUMBER(SEARCH("start_date_local",Table2[[#This Row],[JSON]])),MID(Table2[[#This Row],[JSON]],SEARCH("start_date_local",Table2[[#This Row],[JSON]])+LEN("start_date_local")+4,10), "")</f>
        <v/>
      </c>
      <c r="E9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0" s="5" t="str">
        <f>IF(Table2[[#This Row],[moving_time]]&lt;&gt;"",FLOOR((Table2[[#This Row],[moving_time]]-(60*60*Table2[[#This Row],[Appoggio_ore]]))-(60*Table2[[#This Row],[Appoggio_ minuti]]),1),"")</f>
        <v/>
      </c>
      <c r="I990" s="5" t="str">
        <f>IF(Table2[[#This Row],[moving_time]]&lt;&gt;"",FLOOR((Table2[[#This Row],[moving_time]]-(60*60*Table2[[#This Row],[Appoggio_ore]]))/60,1),"")</f>
        <v/>
      </c>
      <c r="J990" s="5" t="str">
        <f>IF(Table2[[#This Row],[moving_time]]&lt;&gt;"",FLOOR(Table2[[#This Row],[moving_time]]/(60*60),1),"")</f>
        <v/>
      </c>
      <c r="K9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0" t="str">
        <f>IF(AND(Table2[[#This Row],[Appoggio]]&lt;&gt;"",C1000&lt;&gt;""),_xlfn.CONCAT("date",C1000,"moving_time",C991,"distance",Table2[[#This Row],[Appoggio]],"elevation",C993,"type",C994),"")</f>
        <v/>
      </c>
      <c r="M990" t="str">
        <f>IF(Table2[[#This Row],[date_to_pivot]]&lt;&gt;"",C994,"")</f>
        <v/>
      </c>
      <c r="N990" t="str">
        <f>IF(Table2[[#This Row],[date_to_pivot]]&lt;&gt;"",Table2[[#This Row],[Appoggio]],"")</f>
        <v/>
      </c>
      <c r="O990" t="str">
        <f>IF(Table2[[#This Row],[date_to_pivot]]&lt;&gt;"",C993,"")</f>
        <v/>
      </c>
      <c r="P990" t="str">
        <f>IF(Table2[[#This Row],[date_to_pivot]]&lt;&gt;"",C991,"")</f>
        <v/>
      </c>
    </row>
    <row r="991" spans="2:16" x14ac:dyDescent="0.2">
      <c r="B991" t="s">
        <v>431</v>
      </c>
      <c r="C991" t="str" cm="1">
        <f t="array" ref="C9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91" t="str">
        <f>IF(ISNUMBER(SEARCH("start_date_local",Table2[[#This Row],[JSON]])),MID(Table2[[#This Row],[JSON]],SEARCH("start_date_local",Table2[[#This Row],[JSON]])+LEN("start_date_local")+4,10), "")</f>
        <v/>
      </c>
      <c r="E9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1" s="5" t="str">
        <f>IF(Table2[[#This Row],[moving_time]]&lt;&gt;"",FLOOR((Table2[[#This Row],[moving_time]]-(60*60*Table2[[#This Row],[Appoggio_ore]]))-(60*Table2[[#This Row],[Appoggio_ minuti]]),1),"")</f>
        <v/>
      </c>
      <c r="I991" s="5" t="str">
        <f>IF(Table2[[#This Row],[moving_time]]&lt;&gt;"",FLOOR((Table2[[#This Row],[moving_time]]-(60*60*Table2[[#This Row],[Appoggio_ore]]))/60,1),"")</f>
        <v/>
      </c>
      <c r="J991" s="5" t="str">
        <f>IF(Table2[[#This Row],[moving_time]]&lt;&gt;"",FLOOR(Table2[[#This Row],[moving_time]]/(60*60),1),"")</f>
        <v/>
      </c>
      <c r="K9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1" t="str">
        <f>IF(AND(Table2[[#This Row],[Appoggio]]&lt;&gt;"",C1001&lt;&gt;""),_xlfn.CONCAT("date",C1001,"moving_time",C992,"distance",Table2[[#This Row],[Appoggio]],"elevation",C994,"type",C995),"")</f>
        <v/>
      </c>
      <c r="M991" t="str">
        <f>IF(Table2[[#This Row],[date_to_pivot]]&lt;&gt;"",C995,"")</f>
        <v/>
      </c>
      <c r="N991" t="str">
        <f>IF(Table2[[#This Row],[date_to_pivot]]&lt;&gt;"",Table2[[#This Row],[Appoggio]],"")</f>
        <v/>
      </c>
      <c r="O991" t="str">
        <f>IF(Table2[[#This Row],[date_to_pivot]]&lt;&gt;"",C994,"")</f>
        <v/>
      </c>
      <c r="P991" t="str">
        <f>IF(Table2[[#This Row],[date_to_pivot]]&lt;&gt;"",C992,"")</f>
        <v/>
      </c>
    </row>
    <row r="992" spans="2:16" x14ac:dyDescent="0.2">
      <c r="B992" t="s">
        <v>432</v>
      </c>
      <c r="C992" t="str" cm="1">
        <f t="array" ref="C9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92" t="str">
        <f>IF(ISNUMBER(SEARCH("start_date_local",Table2[[#This Row],[JSON]])),MID(Table2[[#This Row],[JSON]],SEARCH("start_date_local",Table2[[#This Row],[JSON]])+LEN("start_date_local")+4,10), "")</f>
        <v/>
      </c>
      <c r="E9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2" s="5" t="str">
        <f>IF(Table2[[#This Row],[moving_time]]&lt;&gt;"",FLOOR((Table2[[#This Row],[moving_time]]-(60*60*Table2[[#This Row],[Appoggio_ore]]))-(60*Table2[[#This Row],[Appoggio_ minuti]]),1),"")</f>
        <v/>
      </c>
      <c r="I992" s="5" t="str">
        <f>IF(Table2[[#This Row],[moving_time]]&lt;&gt;"",FLOOR((Table2[[#This Row],[moving_time]]-(60*60*Table2[[#This Row],[Appoggio_ore]]))/60,1),"")</f>
        <v/>
      </c>
      <c r="J992" s="5" t="str">
        <f>IF(Table2[[#This Row],[moving_time]]&lt;&gt;"",FLOOR(Table2[[#This Row],[moving_time]]/(60*60),1),"")</f>
        <v/>
      </c>
      <c r="K9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2" t="str">
        <f>IF(AND(Table2[[#This Row],[Appoggio]]&lt;&gt;"",C1002&lt;&gt;""),_xlfn.CONCAT("date",C1002,"moving_time",C993,"distance",Table2[[#This Row],[Appoggio]],"elevation",C995,"type",C996),"")</f>
        <v/>
      </c>
      <c r="M992" t="str">
        <f>IF(Table2[[#This Row],[date_to_pivot]]&lt;&gt;"",C996,"")</f>
        <v/>
      </c>
      <c r="N992" t="str">
        <f>IF(Table2[[#This Row],[date_to_pivot]]&lt;&gt;"",Table2[[#This Row],[Appoggio]],"")</f>
        <v/>
      </c>
      <c r="O992" t="str">
        <f>IF(Table2[[#This Row],[date_to_pivot]]&lt;&gt;"",C995,"")</f>
        <v/>
      </c>
      <c r="P992" t="str">
        <f>IF(Table2[[#This Row],[date_to_pivot]]&lt;&gt;"",C993,"")</f>
        <v/>
      </c>
    </row>
    <row r="993" spans="2:16" x14ac:dyDescent="0.2">
      <c r="B993" t="s">
        <v>433</v>
      </c>
      <c r="C993" t="str" cm="1">
        <f t="array" ref="C9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93" t="str">
        <f>IF(ISNUMBER(SEARCH("start_date_local",Table2[[#This Row],[JSON]])),MID(Table2[[#This Row],[JSON]],SEARCH("start_date_local",Table2[[#This Row],[JSON]])+LEN("start_date_local")+4,10), "")</f>
        <v/>
      </c>
      <c r="E9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3" s="5" t="str">
        <f>IF(Table2[[#This Row],[moving_time]]&lt;&gt;"",FLOOR((Table2[[#This Row],[moving_time]]-(60*60*Table2[[#This Row],[Appoggio_ore]]))-(60*Table2[[#This Row],[Appoggio_ minuti]]),1),"")</f>
        <v/>
      </c>
      <c r="I993" s="5" t="str">
        <f>IF(Table2[[#This Row],[moving_time]]&lt;&gt;"",FLOOR((Table2[[#This Row],[moving_time]]-(60*60*Table2[[#This Row],[Appoggio_ore]]))/60,1),"")</f>
        <v/>
      </c>
      <c r="J993" s="5" t="str">
        <f>IF(Table2[[#This Row],[moving_time]]&lt;&gt;"",FLOOR(Table2[[#This Row],[moving_time]]/(60*60),1),"")</f>
        <v/>
      </c>
      <c r="K9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3" t="str">
        <f>IF(AND(Table2[[#This Row],[Appoggio]]&lt;&gt;"",C1003&lt;&gt;""),_xlfn.CONCAT("date",C1003,"moving_time",C994,"distance",Table2[[#This Row],[Appoggio]],"elevation",C996,"type",C997),"")</f>
        <v/>
      </c>
      <c r="M993" t="str">
        <f>IF(Table2[[#This Row],[date_to_pivot]]&lt;&gt;"",C997,"")</f>
        <v/>
      </c>
      <c r="N993" t="str">
        <f>IF(Table2[[#This Row],[date_to_pivot]]&lt;&gt;"",Table2[[#This Row],[Appoggio]],"")</f>
        <v/>
      </c>
      <c r="O993" t="str">
        <f>IF(Table2[[#This Row],[date_to_pivot]]&lt;&gt;"",C996,"")</f>
        <v/>
      </c>
      <c r="P993" t="str">
        <f>IF(Table2[[#This Row],[date_to_pivot]]&lt;&gt;"",C994,"")</f>
        <v/>
      </c>
    </row>
    <row r="994" spans="2:16" x14ac:dyDescent="0.2">
      <c r="B994" t="s">
        <v>127</v>
      </c>
      <c r="C994" t="str" cm="1">
        <f t="array" ref="C9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94" t="str">
        <f>IF(ISNUMBER(SEARCH("start_date_local",Table2[[#This Row],[JSON]])),MID(Table2[[#This Row],[JSON]],SEARCH("start_date_local",Table2[[#This Row],[JSON]])+LEN("start_date_local")+4,10), "")</f>
        <v/>
      </c>
      <c r="E9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4" s="5" t="str">
        <f>IF(Table2[[#This Row],[moving_time]]&lt;&gt;"",FLOOR((Table2[[#This Row],[moving_time]]-(60*60*Table2[[#This Row],[Appoggio_ore]]))-(60*Table2[[#This Row],[Appoggio_ minuti]]),1),"")</f>
        <v/>
      </c>
      <c r="I994" s="5" t="str">
        <f>IF(Table2[[#This Row],[moving_time]]&lt;&gt;"",FLOOR((Table2[[#This Row],[moving_time]]-(60*60*Table2[[#This Row],[Appoggio_ore]]))/60,1),"")</f>
        <v/>
      </c>
      <c r="J994" s="5" t="str">
        <f>IF(Table2[[#This Row],[moving_time]]&lt;&gt;"",FLOOR(Table2[[#This Row],[moving_time]]/(60*60),1),"")</f>
        <v/>
      </c>
      <c r="K9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4" t="str">
        <f>IF(AND(Table2[[#This Row],[Appoggio]]&lt;&gt;"",C1004&lt;&gt;""),_xlfn.CONCAT("date",C1004,"moving_time",C995,"distance",Table2[[#This Row],[Appoggio]],"elevation",C997,"type",C998),"")</f>
        <v/>
      </c>
      <c r="M994" t="str">
        <f>IF(Table2[[#This Row],[date_to_pivot]]&lt;&gt;"",C998,"")</f>
        <v/>
      </c>
      <c r="N994" t="str">
        <f>IF(Table2[[#This Row],[date_to_pivot]]&lt;&gt;"",Table2[[#This Row],[Appoggio]],"")</f>
        <v/>
      </c>
      <c r="O994" t="str">
        <f>IF(Table2[[#This Row],[date_to_pivot]]&lt;&gt;"",C997,"")</f>
        <v/>
      </c>
      <c r="P994" t="str">
        <f>IF(Table2[[#This Row],[date_to_pivot]]&lt;&gt;"",C995,"")</f>
        <v/>
      </c>
    </row>
    <row r="995" spans="2:16" x14ac:dyDescent="0.2">
      <c r="B995" t="s">
        <v>96</v>
      </c>
      <c r="C995" t="str" cm="1">
        <f t="array" ref="C9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95" t="str">
        <f>IF(ISNUMBER(SEARCH("start_date_local",Table2[[#This Row],[JSON]])),MID(Table2[[#This Row],[JSON]],SEARCH("start_date_local",Table2[[#This Row],[JSON]])+LEN("start_date_local")+4,10), "")</f>
        <v/>
      </c>
      <c r="E9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5" s="5" t="str">
        <f>IF(Table2[[#This Row],[moving_time]]&lt;&gt;"",FLOOR((Table2[[#This Row],[moving_time]]-(60*60*Table2[[#This Row],[Appoggio_ore]]))-(60*Table2[[#This Row],[Appoggio_ minuti]]),1),"")</f>
        <v/>
      </c>
      <c r="I995" s="5" t="str">
        <f>IF(Table2[[#This Row],[moving_time]]&lt;&gt;"",FLOOR((Table2[[#This Row],[moving_time]]-(60*60*Table2[[#This Row],[Appoggio_ore]]))/60,1),"")</f>
        <v/>
      </c>
      <c r="J995" s="5" t="str">
        <f>IF(Table2[[#This Row],[moving_time]]&lt;&gt;"",FLOOR(Table2[[#This Row],[moving_time]]/(60*60),1),"")</f>
        <v/>
      </c>
      <c r="K9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5" t="str">
        <f>IF(AND(Table2[[#This Row],[Appoggio]]&lt;&gt;"",C1005&lt;&gt;""),_xlfn.CONCAT("date",C1005,"moving_time",C996,"distance",Table2[[#This Row],[Appoggio]],"elevation",C998,"type",C999),"")</f>
        <v/>
      </c>
      <c r="M995" t="str">
        <f>IF(Table2[[#This Row],[date_to_pivot]]&lt;&gt;"",C999,"")</f>
        <v/>
      </c>
      <c r="N995" t="str">
        <f>IF(Table2[[#This Row],[date_to_pivot]]&lt;&gt;"",Table2[[#This Row],[Appoggio]],"")</f>
        <v/>
      </c>
      <c r="O995" t="str">
        <f>IF(Table2[[#This Row],[date_to_pivot]]&lt;&gt;"",C998,"")</f>
        <v/>
      </c>
      <c r="P995" t="str">
        <f>IF(Table2[[#This Row],[date_to_pivot]]&lt;&gt;"",C996,"")</f>
        <v/>
      </c>
    </row>
    <row r="996" spans="2:16" x14ac:dyDescent="0.2">
      <c r="B996" t="s">
        <v>65</v>
      </c>
      <c r="C996" t="str" cm="1">
        <f t="array" ref="C9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96" t="str">
        <f>IF(ISNUMBER(SEARCH("start_date_local",Table2[[#This Row],[JSON]])),MID(Table2[[#This Row],[JSON]],SEARCH("start_date_local",Table2[[#This Row],[JSON]])+LEN("start_date_local")+4,10), "")</f>
        <v/>
      </c>
      <c r="E9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6" s="5" t="str">
        <f>IF(Table2[[#This Row],[moving_time]]&lt;&gt;"",FLOOR((Table2[[#This Row],[moving_time]]-(60*60*Table2[[#This Row],[Appoggio_ore]]))-(60*Table2[[#This Row],[Appoggio_ minuti]]),1),"")</f>
        <v/>
      </c>
      <c r="I996" s="5" t="str">
        <f>IF(Table2[[#This Row],[moving_time]]&lt;&gt;"",FLOOR((Table2[[#This Row],[moving_time]]-(60*60*Table2[[#This Row],[Appoggio_ore]]))/60,1),"")</f>
        <v/>
      </c>
      <c r="J996" s="5" t="str">
        <f>IF(Table2[[#This Row],[moving_time]]&lt;&gt;"",FLOOR(Table2[[#This Row],[moving_time]]/(60*60),1),"")</f>
        <v/>
      </c>
      <c r="K9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6" t="str">
        <f>IF(AND(Table2[[#This Row],[Appoggio]]&lt;&gt;"",C1006&lt;&gt;""),_xlfn.CONCAT("date",C1006,"moving_time",C997,"distance",Table2[[#This Row],[Appoggio]],"elevation",C999,"type",C1000),"")</f>
        <v/>
      </c>
      <c r="M996" t="str">
        <f>IF(Table2[[#This Row],[date_to_pivot]]&lt;&gt;"",C1000,"")</f>
        <v/>
      </c>
      <c r="N996" t="str">
        <f>IF(Table2[[#This Row],[date_to_pivot]]&lt;&gt;"",Table2[[#This Row],[Appoggio]],"")</f>
        <v/>
      </c>
      <c r="O996" t="str">
        <f>IF(Table2[[#This Row],[date_to_pivot]]&lt;&gt;"",C999,"")</f>
        <v/>
      </c>
      <c r="P996" t="str">
        <f>IF(Table2[[#This Row],[date_to_pivot]]&lt;&gt;"",C997,"")</f>
        <v/>
      </c>
    </row>
    <row r="997" spans="2:16" x14ac:dyDescent="0.2">
      <c r="B997" t="s">
        <v>434</v>
      </c>
      <c r="C997" t="str" cm="1">
        <f t="array" ref="C9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97" t="str">
        <f>IF(ISNUMBER(SEARCH("start_date_local",Table2[[#This Row],[JSON]])),MID(Table2[[#This Row],[JSON]],SEARCH("start_date_local",Table2[[#This Row],[JSON]])+LEN("start_date_local")+4,10), "")</f>
        <v/>
      </c>
      <c r="E9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7" s="5" t="str">
        <f>IF(Table2[[#This Row],[moving_time]]&lt;&gt;"",FLOOR((Table2[[#This Row],[moving_time]]-(60*60*Table2[[#This Row],[Appoggio_ore]]))-(60*Table2[[#This Row],[Appoggio_ minuti]]),1),"")</f>
        <v/>
      </c>
      <c r="I997" s="5" t="str">
        <f>IF(Table2[[#This Row],[moving_time]]&lt;&gt;"",FLOOR((Table2[[#This Row],[moving_time]]-(60*60*Table2[[#This Row],[Appoggio_ore]]))/60,1),"")</f>
        <v/>
      </c>
      <c r="J997" s="5" t="str">
        <f>IF(Table2[[#This Row],[moving_time]]&lt;&gt;"",FLOOR(Table2[[#This Row],[moving_time]]/(60*60),1),"")</f>
        <v/>
      </c>
      <c r="K9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7" t="str">
        <f>IF(AND(Table2[[#This Row],[Appoggio]]&lt;&gt;"",C1007&lt;&gt;""),_xlfn.CONCAT("date",C1007,"moving_time",C998,"distance",Table2[[#This Row],[Appoggio]],"elevation",C1000,"type",C1001),"")</f>
        <v/>
      </c>
      <c r="M997" t="str">
        <f>IF(Table2[[#This Row],[date_to_pivot]]&lt;&gt;"",C1001,"")</f>
        <v/>
      </c>
      <c r="N997" t="str">
        <f>IF(Table2[[#This Row],[date_to_pivot]]&lt;&gt;"",Table2[[#This Row],[Appoggio]],"")</f>
        <v/>
      </c>
      <c r="O997" t="str">
        <f>IF(Table2[[#This Row],[date_to_pivot]]&lt;&gt;"",C1000,"")</f>
        <v/>
      </c>
      <c r="P997" t="str">
        <f>IF(Table2[[#This Row],[date_to_pivot]]&lt;&gt;"",C998,"")</f>
        <v/>
      </c>
    </row>
    <row r="998" spans="2:16" x14ac:dyDescent="0.2">
      <c r="B998" t="s">
        <v>67</v>
      </c>
      <c r="C998" t="str" cm="1">
        <f t="array" ref="C9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98" t="str">
        <f>IF(ISNUMBER(SEARCH("start_date_local",Table2[[#This Row],[JSON]])),MID(Table2[[#This Row],[JSON]],SEARCH("start_date_local",Table2[[#This Row],[JSON]])+LEN("start_date_local")+4,10), "")</f>
        <v/>
      </c>
      <c r="E9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8" s="5" t="str">
        <f>IF(Table2[[#This Row],[moving_time]]&lt;&gt;"",FLOOR((Table2[[#This Row],[moving_time]]-(60*60*Table2[[#This Row],[Appoggio_ore]]))-(60*Table2[[#This Row],[Appoggio_ minuti]]),1),"")</f>
        <v/>
      </c>
      <c r="I998" s="5" t="str">
        <f>IF(Table2[[#This Row],[moving_time]]&lt;&gt;"",FLOOR((Table2[[#This Row],[moving_time]]-(60*60*Table2[[#This Row],[Appoggio_ore]]))/60,1),"")</f>
        <v/>
      </c>
      <c r="J998" s="5" t="str">
        <f>IF(Table2[[#This Row],[moving_time]]&lt;&gt;"",FLOOR(Table2[[#This Row],[moving_time]]/(60*60),1),"")</f>
        <v/>
      </c>
      <c r="K9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8" t="str">
        <f>IF(AND(Table2[[#This Row],[Appoggio]]&lt;&gt;"",C1008&lt;&gt;""),_xlfn.CONCAT("date",C1008,"moving_time",C999,"distance",Table2[[#This Row],[Appoggio]],"elevation",C1001,"type",C1002),"")</f>
        <v/>
      </c>
      <c r="M998" t="str">
        <f>IF(Table2[[#This Row],[date_to_pivot]]&lt;&gt;"",C1002,"")</f>
        <v/>
      </c>
      <c r="N998" t="str">
        <f>IF(Table2[[#This Row],[date_to_pivot]]&lt;&gt;"",Table2[[#This Row],[Appoggio]],"")</f>
        <v/>
      </c>
      <c r="O998" t="str">
        <f>IF(Table2[[#This Row],[date_to_pivot]]&lt;&gt;"",C1001,"")</f>
        <v/>
      </c>
      <c r="P998" t="str">
        <f>IF(Table2[[#This Row],[date_to_pivot]]&lt;&gt;"",C999,"")</f>
        <v/>
      </c>
    </row>
    <row r="999" spans="2:16" x14ac:dyDescent="0.2">
      <c r="B999" t="s">
        <v>1</v>
      </c>
      <c r="C999" t="str" cm="1">
        <f t="array" ref="C9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999" t="str">
        <f>IF(ISNUMBER(SEARCH("start_date_local",Table2[[#This Row],[JSON]])),MID(Table2[[#This Row],[JSON]],SEARCH("start_date_local",Table2[[#This Row],[JSON]])+LEN("start_date_local")+4,10), "")</f>
        <v/>
      </c>
      <c r="E9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9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9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999" s="5" t="str">
        <f>IF(Table2[[#This Row],[moving_time]]&lt;&gt;"",FLOOR((Table2[[#This Row],[moving_time]]-(60*60*Table2[[#This Row],[Appoggio_ore]]))-(60*Table2[[#This Row],[Appoggio_ minuti]]),1),"")</f>
        <v/>
      </c>
      <c r="I999" s="5" t="str">
        <f>IF(Table2[[#This Row],[moving_time]]&lt;&gt;"",FLOOR((Table2[[#This Row],[moving_time]]-(60*60*Table2[[#This Row],[Appoggio_ore]]))/60,1),"")</f>
        <v/>
      </c>
      <c r="J999" s="5" t="str">
        <f>IF(Table2[[#This Row],[moving_time]]&lt;&gt;"",FLOOR(Table2[[#This Row],[moving_time]]/(60*60),1),"")</f>
        <v/>
      </c>
      <c r="K9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999" t="str">
        <f>IF(AND(Table2[[#This Row],[Appoggio]]&lt;&gt;"",C1009&lt;&gt;""),_xlfn.CONCAT("date",C1009,"moving_time",C1000,"distance",Table2[[#This Row],[Appoggio]],"elevation",C1002,"type",C1003),"")</f>
        <v/>
      </c>
      <c r="M999" t="str">
        <f>IF(Table2[[#This Row],[date_to_pivot]]&lt;&gt;"",C1003,"")</f>
        <v/>
      </c>
      <c r="N999" t="str">
        <f>IF(Table2[[#This Row],[date_to_pivot]]&lt;&gt;"",Table2[[#This Row],[Appoggio]],"")</f>
        <v/>
      </c>
      <c r="O999" t="str">
        <f>IF(Table2[[#This Row],[date_to_pivot]]&lt;&gt;"",C1002,"")</f>
        <v/>
      </c>
      <c r="P999" t="str">
        <f>IF(Table2[[#This Row],[date_to_pivot]]&lt;&gt;"",C1000,"")</f>
        <v/>
      </c>
    </row>
    <row r="1000" spans="2:16" x14ac:dyDescent="0.2">
      <c r="B1000" t="s">
        <v>2</v>
      </c>
      <c r="C1000" t="str" cm="1">
        <f t="array" ref="C10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00" t="str">
        <f>IF(ISNUMBER(SEARCH("start_date_local",Table2[[#This Row],[JSON]])),MID(Table2[[#This Row],[JSON]],SEARCH("start_date_local",Table2[[#This Row],[JSON]])+LEN("start_date_local")+4,10), "")</f>
        <v/>
      </c>
      <c r="E10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0" s="5" t="str">
        <f>IF(Table2[[#This Row],[moving_time]]&lt;&gt;"",FLOOR((Table2[[#This Row],[moving_time]]-(60*60*Table2[[#This Row],[Appoggio_ore]]))-(60*Table2[[#This Row],[Appoggio_ minuti]]),1),"")</f>
        <v/>
      </c>
      <c r="I1000" s="5" t="str">
        <f>IF(Table2[[#This Row],[moving_time]]&lt;&gt;"",FLOOR((Table2[[#This Row],[moving_time]]-(60*60*Table2[[#This Row],[Appoggio_ore]]))/60,1),"")</f>
        <v/>
      </c>
      <c r="J1000" s="5" t="str">
        <f>IF(Table2[[#This Row],[moving_time]]&lt;&gt;"",FLOOR(Table2[[#This Row],[moving_time]]/(60*60),1),"")</f>
        <v/>
      </c>
      <c r="K10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0" t="str">
        <f>IF(AND(Table2[[#This Row],[Appoggio]]&lt;&gt;"",C1010&lt;&gt;""),_xlfn.CONCAT("date",C1010,"moving_time",C1001,"distance",Table2[[#This Row],[Appoggio]],"elevation",C1003,"type",C1004),"")</f>
        <v/>
      </c>
      <c r="M1000" t="str">
        <f>IF(Table2[[#This Row],[date_to_pivot]]&lt;&gt;"",C1004,"")</f>
        <v/>
      </c>
      <c r="N1000" t="str">
        <f>IF(Table2[[#This Row],[date_to_pivot]]&lt;&gt;"",Table2[[#This Row],[Appoggio]],"")</f>
        <v/>
      </c>
      <c r="O1000" t="str">
        <f>IF(Table2[[#This Row],[date_to_pivot]]&lt;&gt;"",C1003,"")</f>
        <v/>
      </c>
      <c r="P1000" t="str">
        <f>IF(Table2[[#This Row],[date_to_pivot]]&lt;&gt;"",C1001,"")</f>
        <v/>
      </c>
    </row>
    <row r="1001" spans="2:16" x14ac:dyDescent="0.2">
      <c r="B1001" t="s">
        <v>3</v>
      </c>
      <c r="C1001" t="str" cm="1">
        <f t="array" ref="C10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01" t="str">
        <f>IF(ISNUMBER(SEARCH("start_date_local",Table2[[#This Row],[JSON]])),MID(Table2[[#This Row],[JSON]],SEARCH("start_date_local",Table2[[#This Row],[JSON]])+LEN("start_date_local")+4,10), "")</f>
        <v/>
      </c>
      <c r="E10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1" s="5" t="str">
        <f>IF(Table2[[#This Row],[moving_time]]&lt;&gt;"",FLOOR((Table2[[#This Row],[moving_time]]-(60*60*Table2[[#This Row],[Appoggio_ore]]))-(60*Table2[[#This Row],[Appoggio_ minuti]]),1),"")</f>
        <v/>
      </c>
      <c r="I1001" s="5" t="str">
        <f>IF(Table2[[#This Row],[moving_time]]&lt;&gt;"",FLOOR((Table2[[#This Row],[moving_time]]-(60*60*Table2[[#This Row],[Appoggio_ore]]))/60,1),"")</f>
        <v/>
      </c>
      <c r="J1001" s="5" t="str">
        <f>IF(Table2[[#This Row],[moving_time]]&lt;&gt;"",FLOOR(Table2[[#This Row],[moving_time]]/(60*60),1),"")</f>
        <v/>
      </c>
      <c r="K10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1" t="str">
        <f>IF(AND(Table2[[#This Row],[Appoggio]]&lt;&gt;"",C1011&lt;&gt;""),_xlfn.CONCAT("date",C1011,"moving_time",C1002,"distance",Table2[[#This Row],[Appoggio]],"elevation",C1004,"type",C1005),"")</f>
        <v/>
      </c>
      <c r="M1001" t="str">
        <f>IF(Table2[[#This Row],[date_to_pivot]]&lt;&gt;"",C1005,"")</f>
        <v/>
      </c>
      <c r="N1001" t="str">
        <f>IF(Table2[[#This Row],[date_to_pivot]]&lt;&gt;"",Table2[[#This Row],[Appoggio]],"")</f>
        <v/>
      </c>
      <c r="O1001" t="str">
        <f>IF(Table2[[#This Row],[date_to_pivot]]&lt;&gt;"",C1004,"")</f>
        <v/>
      </c>
      <c r="P1001" t="str">
        <f>IF(Table2[[#This Row],[date_to_pivot]]&lt;&gt;"",C1002,"")</f>
        <v/>
      </c>
    </row>
    <row r="1002" spans="2:16" x14ac:dyDescent="0.2">
      <c r="B1002" t="s">
        <v>4</v>
      </c>
      <c r="C1002" t="str" cm="1">
        <f t="array" ref="C10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02" t="str">
        <f>IF(ISNUMBER(SEARCH("start_date_local",Table2[[#This Row],[JSON]])),MID(Table2[[#This Row],[JSON]],SEARCH("start_date_local",Table2[[#This Row],[JSON]])+LEN("start_date_local")+4,10), "")</f>
        <v/>
      </c>
      <c r="E10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2" s="5" t="str">
        <f>IF(Table2[[#This Row],[moving_time]]&lt;&gt;"",FLOOR((Table2[[#This Row],[moving_time]]-(60*60*Table2[[#This Row],[Appoggio_ore]]))-(60*Table2[[#This Row],[Appoggio_ minuti]]),1),"")</f>
        <v/>
      </c>
      <c r="I1002" s="5" t="str">
        <f>IF(Table2[[#This Row],[moving_time]]&lt;&gt;"",FLOOR((Table2[[#This Row],[moving_time]]-(60*60*Table2[[#This Row],[Appoggio_ore]]))/60,1),"")</f>
        <v/>
      </c>
      <c r="J1002" s="5" t="str">
        <f>IF(Table2[[#This Row],[moving_time]]&lt;&gt;"",FLOOR(Table2[[#This Row],[moving_time]]/(60*60),1),"")</f>
        <v/>
      </c>
      <c r="K10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2" t="str">
        <f>IF(AND(Table2[[#This Row],[Appoggio]]&lt;&gt;"",C1012&lt;&gt;""),_xlfn.CONCAT("date",C1012,"moving_time",C1003,"distance",Table2[[#This Row],[Appoggio]],"elevation",C1005,"type",C1006),"")</f>
        <v/>
      </c>
      <c r="M1002" t="str">
        <f>IF(Table2[[#This Row],[date_to_pivot]]&lt;&gt;"",C1006,"")</f>
        <v/>
      </c>
      <c r="N1002" t="str">
        <f>IF(Table2[[#This Row],[date_to_pivot]]&lt;&gt;"",Table2[[#This Row],[Appoggio]],"")</f>
        <v/>
      </c>
      <c r="O1002" t="str">
        <f>IF(Table2[[#This Row],[date_to_pivot]]&lt;&gt;"",C1005,"")</f>
        <v/>
      </c>
      <c r="P1002" t="str">
        <f>IF(Table2[[#This Row],[date_to_pivot]]&lt;&gt;"",C1003,"")</f>
        <v/>
      </c>
    </row>
    <row r="1003" spans="2:16" x14ac:dyDescent="0.2">
      <c r="B1003" t="s">
        <v>5</v>
      </c>
      <c r="C1003" t="str" cm="1">
        <f t="array" ref="C10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03" t="str">
        <f>IF(ISNUMBER(SEARCH("start_date_local",Table2[[#This Row],[JSON]])),MID(Table2[[#This Row],[JSON]],SEARCH("start_date_local",Table2[[#This Row],[JSON]])+LEN("start_date_local")+4,10), "")</f>
        <v/>
      </c>
      <c r="E10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3" s="5" t="str">
        <f>IF(Table2[[#This Row],[moving_time]]&lt;&gt;"",FLOOR((Table2[[#This Row],[moving_time]]-(60*60*Table2[[#This Row],[Appoggio_ore]]))-(60*Table2[[#This Row],[Appoggio_ minuti]]),1),"")</f>
        <v/>
      </c>
      <c r="I1003" s="5" t="str">
        <f>IF(Table2[[#This Row],[moving_time]]&lt;&gt;"",FLOOR((Table2[[#This Row],[moving_time]]-(60*60*Table2[[#This Row],[Appoggio_ore]]))/60,1),"")</f>
        <v/>
      </c>
      <c r="J1003" s="5" t="str">
        <f>IF(Table2[[#This Row],[moving_time]]&lt;&gt;"",FLOOR(Table2[[#This Row],[moving_time]]/(60*60),1),"")</f>
        <v/>
      </c>
      <c r="K10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3" t="str">
        <f>IF(AND(Table2[[#This Row],[Appoggio]]&lt;&gt;"",C1013&lt;&gt;""),_xlfn.CONCAT("date",C1013,"moving_time",C1004,"distance",Table2[[#This Row],[Appoggio]],"elevation",C1006,"type",C1007),"")</f>
        <v/>
      </c>
      <c r="M1003" t="str">
        <f>IF(Table2[[#This Row],[date_to_pivot]]&lt;&gt;"",C1007,"")</f>
        <v/>
      </c>
      <c r="N1003" t="str">
        <f>IF(Table2[[#This Row],[date_to_pivot]]&lt;&gt;"",Table2[[#This Row],[Appoggio]],"")</f>
        <v/>
      </c>
      <c r="O1003" t="str">
        <f>IF(Table2[[#This Row],[date_to_pivot]]&lt;&gt;"",C1006,"")</f>
        <v/>
      </c>
      <c r="P1003" t="str">
        <f>IF(Table2[[#This Row],[date_to_pivot]]&lt;&gt;"",C1004,"")</f>
        <v/>
      </c>
    </row>
    <row r="1004" spans="2:16" x14ac:dyDescent="0.2">
      <c r="B1004" t="s">
        <v>6</v>
      </c>
      <c r="C1004" t="str" cm="1">
        <f t="array" ref="C10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04" t="str">
        <f>IF(ISNUMBER(SEARCH("start_date_local",Table2[[#This Row],[JSON]])),MID(Table2[[#This Row],[JSON]],SEARCH("start_date_local",Table2[[#This Row],[JSON]])+LEN("start_date_local")+4,10), "")</f>
        <v/>
      </c>
      <c r="E10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4" s="5" t="str">
        <f>IF(Table2[[#This Row],[moving_time]]&lt;&gt;"",FLOOR((Table2[[#This Row],[moving_time]]-(60*60*Table2[[#This Row],[Appoggio_ore]]))-(60*Table2[[#This Row],[Appoggio_ minuti]]),1),"")</f>
        <v/>
      </c>
      <c r="I1004" s="5" t="str">
        <f>IF(Table2[[#This Row],[moving_time]]&lt;&gt;"",FLOOR((Table2[[#This Row],[moving_time]]-(60*60*Table2[[#This Row],[Appoggio_ore]]))/60,1),"")</f>
        <v/>
      </c>
      <c r="J1004" s="5" t="str">
        <f>IF(Table2[[#This Row],[moving_time]]&lt;&gt;"",FLOOR(Table2[[#This Row],[moving_time]]/(60*60),1),"")</f>
        <v/>
      </c>
      <c r="K10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4" t="str">
        <f>IF(AND(Table2[[#This Row],[Appoggio]]&lt;&gt;"",C1014&lt;&gt;""),_xlfn.CONCAT("date",C1014,"moving_time",C1005,"distance",Table2[[#This Row],[Appoggio]],"elevation",C1007,"type",C1008),"")</f>
        <v/>
      </c>
      <c r="M1004" t="str">
        <f>IF(Table2[[#This Row],[date_to_pivot]]&lt;&gt;"",C1008,"")</f>
        <v/>
      </c>
      <c r="N1004" t="str">
        <f>IF(Table2[[#This Row],[date_to_pivot]]&lt;&gt;"",Table2[[#This Row],[Appoggio]],"")</f>
        <v/>
      </c>
      <c r="O1004" t="str">
        <f>IF(Table2[[#This Row],[date_to_pivot]]&lt;&gt;"",C1007,"")</f>
        <v/>
      </c>
      <c r="P1004" t="str">
        <f>IF(Table2[[#This Row],[date_to_pivot]]&lt;&gt;"",C1005,"")</f>
        <v/>
      </c>
    </row>
    <row r="1005" spans="2:16" x14ac:dyDescent="0.2">
      <c r="B1005" t="s">
        <v>435</v>
      </c>
      <c r="C1005" t="str" cm="1">
        <f t="array" ref="C10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05" t="str">
        <f>IF(ISNUMBER(SEARCH("start_date_local",Table2[[#This Row],[JSON]])),MID(Table2[[#This Row],[JSON]],SEARCH("start_date_local",Table2[[#This Row],[JSON]])+LEN("start_date_local")+4,10), "")</f>
        <v/>
      </c>
      <c r="E10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5" s="5" t="str">
        <f>IF(Table2[[#This Row],[moving_time]]&lt;&gt;"",FLOOR((Table2[[#This Row],[moving_time]]-(60*60*Table2[[#This Row],[Appoggio_ore]]))-(60*Table2[[#This Row],[Appoggio_ minuti]]),1),"")</f>
        <v/>
      </c>
      <c r="I1005" s="5" t="str">
        <f>IF(Table2[[#This Row],[moving_time]]&lt;&gt;"",FLOOR((Table2[[#This Row],[moving_time]]-(60*60*Table2[[#This Row],[Appoggio_ore]]))/60,1),"")</f>
        <v/>
      </c>
      <c r="J1005" s="5" t="str">
        <f>IF(Table2[[#This Row],[moving_time]]&lt;&gt;"",FLOOR(Table2[[#This Row],[moving_time]]/(60*60),1),"")</f>
        <v/>
      </c>
      <c r="K10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5" t="str">
        <f>IF(AND(Table2[[#This Row],[Appoggio]]&lt;&gt;"",C1015&lt;&gt;""),_xlfn.CONCAT("date",C1015,"moving_time",C1006,"distance",Table2[[#This Row],[Appoggio]],"elevation",C1008,"type",C1009),"")</f>
        <v/>
      </c>
      <c r="M1005" t="str">
        <f>IF(Table2[[#This Row],[date_to_pivot]]&lt;&gt;"",C1009,"")</f>
        <v/>
      </c>
      <c r="N1005" t="str">
        <f>IF(Table2[[#This Row],[date_to_pivot]]&lt;&gt;"",Table2[[#This Row],[Appoggio]],"")</f>
        <v/>
      </c>
      <c r="O1005" t="str">
        <f>IF(Table2[[#This Row],[date_to_pivot]]&lt;&gt;"",C1008,"")</f>
        <v/>
      </c>
      <c r="P1005" t="str">
        <f>IF(Table2[[#This Row],[date_to_pivot]]&lt;&gt;"",C1006,"")</f>
        <v/>
      </c>
    </row>
    <row r="1006" spans="2:16" x14ac:dyDescent="0.2">
      <c r="B1006" t="s">
        <v>436</v>
      </c>
      <c r="C1006" t="str" cm="1">
        <f t="array" ref="C10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438025.0</v>
      </c>
      <c r="D1006" t="str">
        <f>IF(ISNUMBER(SEARCH("start_date_local",Table2[[#This Row],[JSON]])),MID(Table2[[#This Row],[JSON]],SEARCH("start_date_local",Table2[[#This Row],[JSON]])+LEN("start_date_local")+4,10), "")</f>
        <v/>
      </c>
      <c r="E10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438025.0</v>
      </c>
      <c r="G10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6" s="5" t="str">
        <f>IF(Table2[[#This Row],[moving_time]]&lt;&gt;"",FLOOR((Table2[[#This Row],[moving_time]]-(60*60*Table2[[#This Row],[Appoggio_ore]]))-(60*Table2[[#This Row],[Appoggio_ minuti]]),1),"")</f>
        <v/>
      </c>
      <c r="I1006" s="5" t="str">
        <f>IF(Table2[[#This Row],[moving_time]]&lt;&gt;"",FLOOR((Table2[[#This Row],[moving_time]]-(60*60*Table2[[#This Row],[Appoggio_ore]]))/60,1),"")</f>
        <v/>
      </c>
      <c r="J1006" s="5" t="str">
        <f>IF(Table2[[#This Row],[moving_time]]&lt;&gt;"",FLOOR(Table2[[#This Row],[moving_time]]/(60*60),1),"")</f>
        <v/>
      </c>
      <c r="K10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6" t="str">
        <f>IF(AND(Table2[[#This Row],[Appoggio]]&lt;&gt;"",C1016&lt;&gt;""),_xlfn.CONCAT("date",C1016,"moving_time",C1007,"distance",Table2[[#This Row],[Appoggio]],"elevation",C1009,"type",C1010),"")</f>
        <v>date2020-06-01moving_time21:35:30distance438025.0elevation10610.0typeRide</v>
      </c>
      <c r="M1006" t="str">
        <f>IF(Table2[[#This Row],[date_to_pivot]]&lt;&gt;"",C1010,"")</f>
        <v>Ride</v>
      </c>
      <c r="N1006" t="str">
        <f>IF(Table2[[#This Row],[date_to_pivot]]&lt;&gt;"",Table2[[#This Row],[Appoggio]],"")</f>
        <v>438025.0</v>
      </c>
      <c r="O1006" t="str">
        <f>IF(Table2[[#This Row],[date_to_pivot]]&lt;&gt;"",C1009,"")</f>
        <v>10610.0</v>
      </c>
      <c r="P1006" t="str">
        <f>IF(Table2[[#This Row],[date_to_pivot]]&lt;&gt;"",C1007,"")</f>
        <v>21:35:30</v>
      </c>
    </row>
    <row r="1007" spans="2:16" x14ac:dyDescent="0.2">
      <c r="B1007" t="s">
        <v>437</v>
      </c>
      <c r="C1007" t="str" cm="1">
        <f t="array" ref="C10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21:35:30</v>
      </c>
      <c r="D1007" t="str">
        <f>IF(ISNUMBER(SEARCH("start_date_local",Table2[[#This Row],[JSON]])),MID(Table2[[#This Row],[JSON]],SEARCH("start_date_local",Table2[[#This Row],[JSON]])+LEN("start_date_local")+4,10), "")</f>
        <v/>
      </c>
      <c r="E10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77730</v>
      </c>
      <c r="H1007" s="5">
        <f>IF(Table2[[#This Row],[moving_time]]&lt;&gt;"",FLOOR((Table2[[#This Row],[moving_time]]-(60*60*Table2[[#This Row],[Appoggio_ore]]))-(60*Table2[[#This Row],[Appoggio_ minuti]]),1),"")</f>
        <v>30</v>
      </c>
      <c r="I1007" s="5">
        <f>IF(Table2[[#This Row],[moving_time]]&lt;&gt;"",FLOOR((Table2[[#This Row],[moving_time]]-(60*60*Table2[[#This Row],[Appoggio_ore]]))/60,1),"")</f>
        <v>35</v>
      </c>
      <c r="J1007" s="5">
        <f>IF(Table2[[#This Row],[moving_time]]&lt;&gt;"",FLOOR(Table2[[#This Row],[moving_time]]/(60*60),1),"")</f>
        <v>21</v>
      </c>
      <c r="K10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7" t="str">
        <f>IF(AND(Table2[[#This Row],[Appoggio]]&lt;&gt;"",C1017&lt;&gt;""),_xlfn.CONCAT("date",C1017,"moving_time",C1008,"distance",Table2[[#This Row],[Appoggio]],"elevation",C1010,"type",C1011),"")</f>
        <v/>
      </c>
      <c r="M1007" t="str">
        <f>IF(Table2[[#This Row],[date_to_pivot]]&lt;&gt;"",C1011,"")</f>
        <v/>
      </c>
      <c r="N1007" t="str">
        <f>IF(Table2[[#This Row],[date_to_pivot]]&lt;&gt;"",Table2[[#This Row],[Appoggio]],"")</f>
        <v/>
      </c>
      <c r="O1007" t="str">
        <f>IF(Table2[[#This Row],[date_to_pivot]]&lt;&gt;"",C1010,"")</f>
        <v/>
      </c>
      <c r="P1007" t="str">
        <f>IF(Table2[[#This Row],[date_to_pivot]]&lt;&gt;"",C1008,"")</f>
        <v/>
      </c>
    </row>
    <row r="1008" spans="2:16" x14ac:dyDescent="0.2">
      <c r="B1008" t="s">
        <v>438</v>
      </c>
      <c r="C1008" t="str" cm="1">
        <f t="array" ref="C10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08" t="str">
        <f>IF(ISNUMBER(SEARCH("start_date_local",Table2[[#This Row],[JSON]])),MID(Table2[[#This Row],[JSON]],SEARCH("start_date_local",Table2[[#This Row],[JSON]])+LEN("start_date_local")+4,10), "")</f>
        <v/>
      </c>
      <c r="E10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8" s="5" t="str">
        <f>IF(Table2[[#This Row],[moving_time]]&lt;&gt;"",FLOOR((Table2[[#This Row],[moving_time]]-(60*60*Table2[[#This Row],[Appoggio_ore]]))-(60*Table2[[#This Row],[Appoggio_ minuti]]),1),"")</f>
        <v/>
      </c>
      <c r="I1008" s="5" t="str">
        <f>IF(Table2[[#This Row],[moving_time]]&lt;&gt;"",FLOOR((Table2[[#This Row],[moving_time]]-(60*60*Table2[[#This Row],[Appoggio_ore]]))/60,1),"")</f>
        <v/>
      </c>
      <c r="J1008" s="5" t="str">
        <f>IF(Table2[[#This Row],[moving_time]]&lt;&gt;"",FLOOR(Table2[[#This Row],[moving_time]]/(60*60),1),"")</f>
        <v/>
      </c>
      <c r="K10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08" t="str">
        <f>IF(AND(Table2[[#This Row],[Appoggio]]&lt;&gt;"",C1018&lt;&gt;""),_xlfn.CONCAT("date",C1018,"moving_time",C1009,"distance",Table2[[#This Row],[Appoggio]],"elevation",C1011,"type",C1012),"")</f>
        <v/>
      </c>
      <c r="M1008" t="str">
        <f>IF(Table2[[#This Row],[date_to_pivot]]&lt;&gt;"",C1012,"")</f>
        <v/>
      </c>
      <c r="N1008" t="str">
        <f>IF(Table2[[#This Row],[date_to_pivot]]&lt;&gt;"",Table2[[#This Row],[Appoggio]],"")</f>
        <v/>
      </c>
      <c r="O1008" t="str">
        <f>IF(Table2[[#This Row],[date_to_pivot]]&lt;&gt;"",C1011,"")</f>
        <v/>
      </c>
      <c r="P1008" t="str">
        <f>IF(Table2[[#This Row],[date_to_pivot]]&lt;&gt;"",C1009,"")</f>
        <v/>
      </c>
    </row>
    <row r="1009" spans="2:16" x14ac:dyDescent="0.2">
      <c r="B1009" t="s">
        <v>439</v>
      </c>
      <c r="C1009" t="str" cm="1">
        <f t="array" ref="C10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10610.0</v>
      </c>
      <c r="D1009" t="str">
        <f>IF(ISNUMBER(SEARCH("start_date_local",Table2[[#This Row],[JSON]])),MID(Table2[[#This Row],[JSON]],SEARCH("start_date_local",Table2[[#This Row],[JSON]])+LEN("start_date_local")+4,10), "")</f>
        <v/>
      </c>
      <c r="E10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09" s="5" t="str">
        <f>IF(Table2[[#This Row],[moving_time]]&lt;&gt;"",FLOOR((Table2[[#This Row],[moving_time]]-(60*60*Table2[[#This Row],[Appoggio_ore]]))-(60*Table2[[#This Row],[Appoggio_ minuti]]),1),"")</f>
        <v/>
      </c>
      <c r="I1009" s="5" t="str">
        <f>IF(Table2[[#This Row],[moving_time]]&lt;&gt;"",FLOOR((Table2[[#This Row],[moving_time]]-(60*60*Table2[[#This Row],[Appoggio_ore]]))/60,1),"")</f>
        <v/>
      </c>
      <c r="J1009" s="5" t="str">
        <f>IF(Table2[[#This Row],[moving_time]]&lt;&gt;"",FLOOR(Table2[[#This Row],[moving_time]]/(60*60),1),"")</f>
        <v/>
      </c>
      <c r="K10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10610.0</v>
      </c>
      <c r="L1009" t="str">
        <f>IF(AND(Table2[[#This Row],[Appoggio]]&lt;&gt;"",C1019&lt;&gt;""),_xlfn.CONCAT("date",C1019,"moving_time",C1010,"distance",Table2[[#This Row],[Appoggio]],"elevation",C1012,"type",C1013),"")</f>
        <v/>
      </c>
      <c r="M1009" t="str">
        <f>IF(Table2[[#This Row],[date_to_pivot]]&lt;&gt;"",C1013,"")</f>
        <v/>
      </c>
      <c r="N1009" t="str">
        <f>IF(Table2[[#This Row],[date_to_pivot]]&lt;&gt;"",Table2[[#This Row],[Appoggio]],"")</f>
        <v/>
      </c>
      <c r="O1009" t="str">
        <f>IF(Table2[[#This Row],[date_to_pivot]]&lt;&gt;"",C1012,"")</f>
        <v/>
      </c>
      <c r="P1009" t="str">
        <f>IF(Table2[[#This Row],[date_to_pivot]]&lt;&gt;"",C1010,"")</f>
        <v/>
      </c>
    </row>
    <row r="1010" spans="2:16" x14ac:dyDescent="0.2">
      <c r="B1010" t="s">
        <v>12</v>
      </c>
      <c r="C1010" t="str" cm="1">
        <f t="array" ref="C10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1010" t="str">
        <f>IF(ISNUMBER(SEARCH("start_date_local",Table2[[#This Row],[JSON]])),MID(Table2[[#This Row],[JSON]],SEARCH("start_date_local",Table2[[#This Row],[JSON]])+LEN("start_date_local")+4,10), "")</f>
        <v/>
      </c>
      <c r="E10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0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0" s="5" t="str">
        <f>IF(Table2[[#This Row],[moving_time]]&lt;&gt;"",FLOOR((Table2[[#This Row],[moving_time]]-(60*60*Table2[[#This Row],[Appoggio_ore]]))-(60*Table2[[#This Row],[Appoggio_ minuti]]),1),"")</f>
        <v/>
      </c>
      <c r="I1010" s="5" t="str">
        <f>IF(Table2[[#This Row],[moving_time]]&lt;&gt;"",FLOOR((Table2[[#This Row],[moving_time]]-(60*60*Table2[[#This Row],[Appoggio_ore]]))/60,1),"")</f>
        <v/>
      </c>
      <c r="J1010" s="5" t="str">
        <f>IF(Table2[[#This Row],[moving_time]]&lt;&gt;"",FLOOR(Table2[[#This Row],[moving_time]]/(60*60),1),"")</f>
        <v/>
      </c>
      <c r="K10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0" t="str">
        <f>IF(AND(Table2[[#This Row],[Appoggio]]&lt;&gt;"",C1020&lt;&gt;""),_xlfn.CONCAT("date",C1020,"moving_time",C1011,"distance",Table2[[#This Row],[Appoggio]],"elevation",C1013,"type",C1014),"")</f>
        <v/>
      </c>
      <c r="M1010" t="str">
        <f>IF(Table2[[#This Row],[date_to_pivot]]&lt;&gt;"",C1014,"")</f>
        <v/>
      </c>
      <c r="N1010" t="str">
        <f>IF(Table2[[#This Row],[date_to_pivot]]&lt;&gt;"",Table2[[#This Row],[Appoggio]],"")</f>
        <v/>
      </c>
      <c r="O1010" t="str">
        <f>IF(Table2[[#This Row],[date_to_pivot]]&lt;&gt;"",C1013,"")</f>
        <v/>
      </c>
      <c r="P1010" t="str">
        <f>IF(Table2[[#This Row],[date_to_pivot]]&lt;&gt;"",C1011,"")</f>
        <v/>
      </c>
    </row>
    <row r="1011" spans="2:16" x14ac:dyDescent="0.2">
      <c r="B1011" t="s">
        <v>13</v>
      </c>
      <c r="C1011" t="str" cm="1">
        <f t="array" ref="C10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11" t="str">
        <f>IF(ISNUMBER(SEARCH("start_date_local",Table2[[#This Row],[JSON]])),MID(Table2[[#This Row],[JSON]],SEARCH("start_date_local",Table2[[#This Row],[JSON]])+LEN("start_date_local")+4,10), "")</f>
        <v/>
      </c>
      <c r="E10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1" s="5" t="str">
        <f>IF(Table2[[#This Row],[moving_time]]&lt;&gt;"",FLOOR((Table2[[#This Row],[moving_time]]-(60*60*Table2[[#This Row],[Appoggio_ore]]))-(60*Table2[[#This Row],[Appoggio_ minuti]]),1),"")</f>
        <v/>
      </c>
      <c r="I1011" s="5" t="str">
        <f>IF(Table2[[#This Row],[moving_time]]&lt;&gt;"",FLOOR((Table2[[#This Row],[moving_time]]-(60*60*Table2[[#This Row],[Appoggio_ore]]))/60,1),"")</f>
        <v/>
      </c>
      <c r="J1011" s="5" t="str">
        <f>IF(Table2[[#This Row],[moving_time]]&lt;&gt;"",FLOOR(Table2[[#This Row],[moving_time]]/(60*60),1),"")</f>
        <v/>
      </c>
      <c r="K10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1" t="str">
        <f>IF(AND(Table2[[#This Row],[Appoggio]]&lt;&gt;"",C1021&lt;&gt;""),_xlfn.CONCAT("date",C1021,"moving_time",C1012,"distance",Table2[[#This Row],[Appoggio]],"elevation",C1014,"type",C1015),"")</f>
        <v/>
      </c>
      <c r="M1011" t="str">
        <f>IF(Table2[[#This Row],[date_to_pivot]]&lt;&gt;"",C1015,"")</f>
        <v/>
      </c>
      <c r="N1011" t="str">
        <f>IF(Table2[[#This Row],[date_to_pivot]]&lt;&gt;"",Table2[[#This Row],[Appoggio]],"")</f>
        <v/>
      </c>
      <c r="O1011" t="str">
        <f>IF(Table2[[#This Row],[date_to_pivot]]&lt;&gt;"",C1014,"")</f>
        <v/>
      </c>
      <c r="P1011" t="str">
        <f>IF(Table2[[#This Row],[date_to_pivot]]&lt;&gt;"",C1012,"")</f>
        <v/>
      </c>
    </row>
    <row r="1012" spans="2:16" x14ac:dyDescent="0.2">
      <c r="B1012" t="s">
        <v>440</v>
      </c>
      <c r="C1012" t="str" cm="1">
        <f t="array" ref="C10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12" t="str">
        <f>IF(ISNUMBER(SEARCH("start_date_local",Table2[[#This Row],[JSON]])),MID(Table2[[#This Row],[JSON]],SEARCH("start_date_local",Table2[[#This Row],[JSON]])+LEN("start_date_local")+4,10), "")</f>
        <v/>
      </c>
      <c r="E10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2" s="5" t="str">
        <f>IF(Table2[[#This Row],[moving_time]]&lt;&gt;"",FLOOR((Table2[[#This Row],[moving_time]]-(60*60*Table2[[#This Row],[Appoggio_ore]]))-(60*Table2[[#This Row],[Appoggio_ minuti]]),1),"")</f>
        <v/>
      </c>
      <c r="I1012" s="5" t="str">
        <f>IF(Table2[[#This Row],[moving_time]]&lt;&gt;"",FLOOR((Table2[[#This Row],[moving_time]]-(60*60*Table2[[#This Row],[Appoggio_ore]]))/60,1),"")</f>
        <v/>
      </c>
      <c r="J1012" s="5" t="str">
        <f>IF(Table2[[#This Row],[moving_time]]&lt;&gt;"",FLOOR(Table2[[#This Row],[moving_time]]/(60*60),1),"")</f>
        <v/>
      </c>
      <c r="K10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2" t="str">
        <f>IF(AND(Table2[[#This Row],[Appoggio]]&lt;&gt;"",C1022&lt;&gt;""),_xlfn.CONCAT("date",C1022,"moving_time",C1013,"distance",Table2[[#This Row],[Appoggio]],"elevation",C1015,"type",C1016),"")</f>
        <v/>
      </c>
      <c r="M1012" t="str">
        <f>IF(Table2[[#This Row],[date_to_pivot]]&lt;&gt;"",C1016,"")</f>
        <v/>
      </c>
      <c r="N1012" t="str">
        <f>IF(Table2[[#This Row],[date_to_pivot]]&lt;&gt;"",Table2[[#This Row],[Appoggio]],"")</f>
        <v/>
      </c>
      <c r="O1012" t="str">
        <f>IF(Table2[[#This Row],[date_to_pivot]]&lt;&gt;"",C1015,"")</f>
        <v/>
      </c>
      <c r="P1012" t="str">
        <f>IF(Table2[[#This Row],[date_to_pivot]]&lt;&gt;"",C1013,"")</f>
        <v/>
      </c>
    </row>
    <row r="1013" spans="2:16" x14ac:dyDescent="0.2">
      <c r="B1013" t="s">
        <v>441</v>
      </c>
      <c r="C1013" t="str" cm="1">
        <f t="array" ref="C10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13" t="str">
        <f>IF(ISNUMBER(SEARCH("start_date_local",Table2[[#This Row],[JSON]])),MID(Table2[[#This Row],[JSON]],SEARCH("start_date_local",Table2[[#This Row],[JSON]])+LEN("start_date_local")+4,10), "")</f>
        <v/>
      </c>
      <c r="E10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3" s="5" t="str">
        <f>IF(Table2[[#This Row],[moving_time]]&lt;&gt;"",FLOOR((Table2[[#This Row],[moving_time]]-(60*60*Table2[[#This Row],[Appoggio_ore]]))-(60*Table2[[#This Row],[Appoggio_ minuti]]),1),"")</f>
        <v/>
      </c>
      <c r="I1013" s="5" t="str">
        <f>IF(Table2[[#This Row],[moving_time]]&lt;&gt;"",FLOOR((Table2[[#This Row],[moving_time]]-(60*60*Table2[[#This Row],[Appoggio_ore]]))/60,1),"")</f>
        <v/>
      </c>
      <c r="J1013" s="5" t="str">
        <f>IF(Table2[[#This Row],[moving_time]]&lt;&gt;"",FLOOR(Table2[[#This Row],[moving_time]]/(60*60),1),"")</f>
        <v/>
      </c>
      <c r="K10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3" t="str">
        <f>IF(AND(Table2[[#This Row],[Appoggio]]&lt;&gt;"",C1023&lt;&gt;""),_xlfn.CONCAT("date",C1023,"moving_time",C1014,"distance",Table2[[#This Row],[Appoggio]],"elevation",C1016,"type",C1017),"")</f>
        <v/>
      </c>
      <c r="M1013" t="str">
        <f>IF(Table2[[#This Row],[date_to_pivot]]&lt;&gt;"",C1017,"")</f>
        <v/>
      </c>
      <c r="N1013" t="str">
        <f>IF(Table2[[#This Row],[date_to_pivot]]&lt;&gt;"",Table2[[#This Row],[Appoggio]],"")</f>
        <v/>
      </c>
      <c r="O1013" t="str">
        <f>IF(Table2[[#This Row],[date_to_pivot]]&lt;&gt;"",C1016,"")</f>
        <v/>
      </c>
      <c r="P1013" t="str">
        <f>IF(Table2[[#This Row],[date_to_pivot]]&lt;&gt;"",C1014,"")</f>
        <v/>
      </c>
    </row>
    <row r="1014" spans="2:16" x14ac:dyDescent="0.2">
      <c r="B1014" t="s">
        <v>442</v>
      </c>
      <c r="C1014" t="str" cm="1">
        <f t="array" ref="C10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14" t="str">
        <f>IF(ISNUMBER(SEARCH("start_date_local",Table2[[#This Row],[JSON]])),MID(Table2[[#This Row],[JSON]],SEARCH("start_date_local",Table2[[#This Row],[JSON]])+LEN("start_date_local")+4,10), "")</f>
        <v/>
      </c>
      <c r="E10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4" s="5" t="str">
        <f>IF(Table2[[#This Row],[moving_time]]&lt;&gt;"",FLOOR((Table2[[#This Row],[moving_time]]-(60*60*Table2[[#This Row],[Appoggio_ore]]))-(60*Table2[[#This Row],[Appoggio_ minuti]]),1),"")</f>
        <v/>
      </c>
      <c r="I1014" s="5" t="str">
        <f>IF(Table2[[#This Row],[moving_time]]&lt;&gt;"",FLOOR((Table2[[#This Row],[moving_time]]-(60*60*Table2[[#This Row],[Appoggio_ore]]))/60,1),"")</f>
        <v/>
      </c>
      <c r="J1014" s="5" t="str">
        <f>IF(Table2[[#This Row],[moving_time]]&lt;&gt;"",FLOOR(Table2[[#This Row],[moving_time]]/(60*60),1),"")</f>
        <v/>
      </c>
      <c r="K10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4" t="str">
        <f>IF(AND(Table2[[#This Row],[Appoggio]]&lt;&gt;"",C1024&lt;&gt;""),_xlfn.CONCAT("date",C1024,"moving_time",C1015,"distance",Table2[[#This Row],[Appoggio]],"elevation",C1017,"type",C1018),"")</f>
        <v/>
      </c>
      <c r="M1014" t="str">
        <f>IF(Table2[[#This Row],[date_to_pivot]]&lt;&gt;"",C1018,"")</f>
        <v/>
      </c>
      <c r="N1014" t="str">
        <f>IF(Table2[[#This Row],[date_to_pivot]]&lt;&gt;"",Table2[[#This Row],[Appoggio]],"")</f>
        <v/>
      </c>
      <c r="O1014" t="str">
        <f>IF(Table2[[#This Row],[date_to_pivot]]&lt;&gt;"",C1017,"")</f>
        <v/>
      </c>
      <c r="P1014" t="str">
        <f>IF(Table2[[#This Row],[date_to_pivot]]&lt;&gt;"",C1015,"")</f>
        <v/>
      </c>
    </row>
    <row r="1015" spans="2:16" x14ac:dyDescent="0.2">
      <c r="B1015" t="s">
        <v>443</v>
      </c>
      <c r="C1015" t="str" cm="1">
        <f t="array" ref="C10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15" t="str">
        <f>IF(ISNUMBER(SEARCH("start_date_local",Table2[[#This Row],[JSON]])),MID(Table2[[#This Row],[JSON]],SEARCH("start_date_local",Table2[[#This Row],[JSON]])+LEN("start_date_local")+4,10), "")</f>
        <v/>
      </c>
      <c r="E10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5" s="5" t="str">
        <f>IF(Table2[[#This Row],[moving_time]]&lt;&gt;"",FLOOR((Table2[[#This Row],[moving_time]]-(60*60*Table2[[#This Row],[Appoggio_ore]]))-(60*Table2[[#This Row],[Appoggio_ minuti]]),1),"")</f>
        <v/>
      </c>
      <c r="I1015" s="5" t="str">
        <f>IF(Table2[[#This Row],[moving_time]]&lt;&gt;"",FLOOR((Table2[[#This Row],[moving_time]]-(60*60*Table2[[#This Row],[Appoggio_ore]]))/60,1),"")</f>
        <v/>
      </c>
      <c r="J1015" s="5" t="str">
        <f>IF(Table2[[#This Row],[moving_time]]&lt;&gt;"",FLOOR(Table2[[#This Row],[moving_time]]/(60*60),1),"")</f>
        <v/>
      </c>
      <c r="K10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5" t="str">
        <f>IF(AND(Table2[[#This Row],[Appoggio]]&lt;&gt;"",C1025&lt;&gt;""),_xlfn.CONCAT("date",C1025,"moving_time",C1016,"distance",Table2[[#This Row],[Appoggio]],"elevation",C1018,"type",C1019),"")</f>
        <v/>
      </c>
      <c r="M1015" t="str">
        <f>IF(Table2[[#This Row],[date_to_pivot]]&lt;&gt;"",C1019,"")</f>
        <v/>
      </c>
      <c r="N1015" t="str">
        <f>IF(Table2[[#This Row],[date_to_pivot]]&lt;&gt;"",Table2[[#This Row],[Appoggio]],"")</f>
        <v/>
      </c>
      <c r="O1015" t="str">
        <f>IF(Table2[[#This Row],[date_to_pivot]]&lt;&gt;"",C1018,"")</f>
        <v/>
      </c>
      <c r="P1015" t="str">
        <f>IF(Table2[[#This Row],[date_to_pivot]]&lt;&gt;"",C1016,"")</f>
        <v/>
      </c>
    </row>
    <row r="1016" spans="2:16" x14ac:dyDescent="0.2">
      <c r="B1016" t="s">
        <v>444</v>
      </c>
      <c r="C1016" t="str" cm="1">
        <f t="array" ref="C10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2020-06-01</v>
      </c>
      <c r="D1016" t="str">
        <f>IF(ISNUMBER(SEARCH("start_date_local",Table2[[#This Row],[JSON]])),MID(Table2[[#This Row],[JSON]],SEARCH("start_date_local",Table2[[#This Row],[JSON]])+LEN("start_date_local")+4,10), "")</f>
        <v>2020-06-01</v>
      </c>
      <c r="E10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6" s="5" t="str">
        <f>IF(Table2[[#This Row],[moving_time]]&lt;&gt;"",FLOOR((Table2[[#This Row],[moving_time]]-(60*60*Table2[[#This Row],[Appoggio_ore]]))-(60*Table2[[#This Row],[Appoggio_ minuti]]),1),"")</f>
        <v/>
      </c>
      <c r="I1016" s="5" t="str">
        <f>IF(Table2[[#This Row],[moving_time]]&lt;&gt;"",FLOOR((Table2[[#This Row],[moving_time]]-(60*60*Table2[[#This Row],[Appoggio_ore]]))/60,1),"")</f>
        <v/>
      </c>
      <c r="J1016" s="5" t="str">
        <f>IF(Table2[[#This Row],[moving_time]]&lt;&gt;"",FLOOR(Table2[[#This Row],[moving_time]]/(60*60),1),"")</f>
        <v/>
      </c>
      <c r="K10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6" t="str">
        <f>IF(AND(Table2[[#This Row],[Appoggio]]&lt;&gt;"",C1026&lt;&gt;""),_xlfn.CONCAT("date",C1026,"moving_time",C1017,"distance",Table2[[#This Row],[Appoggio]],"elevation",C1019,"type",C1020),"")</f>
        <v/>
      </c>
      <c r="M1016" t="str">
        <f>IF(Table2[[#This Row],[date_to_pivot]]&lt;&gt;"",C1020,"")</f>
        <v/>
      </c>
      <c r="N1016" t="str">
        <f>IF(Table2[[#This Row],[date_to_pivot]]&lt;&gt;"",Table2[[#This Row],[Appoggio]],"")</f>
        <v/>
      </c>
      <c r="O1016" t="str">
        <f>IF(Table2[[#This Row],[date_to_pivot]]&lt;&gt;"",C1019,"")</f>
        <v/>
      </c>
      <c r="P1016" t="str">
        <f>IF(Table2[[#This Row],[date_to_pivot]]&lt;&gt;"",C1017,"")</f>
        <v/>
      </c>
    </row>
    <row r="1017" spans="2:16" x14ac:dyDescent="0.2">
      <c r="B1017" t="s">
        <v>19</v>
      </c>
      <c r="C1017" t="str" cm="1">
        <f t="array" ref="C10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17" t="str">
        <f>IF(ISNUMBER(SEARCH("start_date_local",Table2[[#This Row],[JSON]])),MID(Table2[[#This Row],[JSON]],SEARCH("start_date_local",Table2[[#This Row],[JSON]])+LEN("start_date_local")+4,10), "")</f>
        <v/>
      </c>
      <c r="E10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7" s="5" t="str">
        <f>IF(Table2[[#This Row],[moving_time]]&lt;&gt;"",FLOOR((Table2[[#This Row],[moving_time]]-(60*60*Table2[[#This Row],[Appoggio_ore]]))-(60*Table2[[#This Row],[Appoggio_ minuti]]),1),"")</f>
        <v/>
      </c>
      <c r="I1017" s="5" t="str">
        <f>IF(Table2[[#This Row],[moving_time]]&lt;&gt;"",FLOOR((Table2[[#This Row],[moving_time]]-(60*60*Table2[[#This Row],[Appoggio_ore]]))/60,1),"")</f>
        <v/>
      </c>
      <c r="J1017" s="5" t="str">
        <f>IF(Table2[[#This Row],[moving_time]]&lt;&gt;"",FLOOR(Table2[[#This Row],[moving_time]]/(60*60),1),"")</f>
        <v/>
      </c>
      <c r="K10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7" t="str">
        <f>IF(AND(Table2[[#This Row],[Appoggio]]&lt;&gt;"",C1027&lt;&gt;""),_xlfn.CONCAT("date",C1027,"moving_time",C1018,"distance",Table2[[#This Row],[Appoggio]],"elevation",C1020,"type",C1021),"")</f>
        <v/>
      </c>
      <c r="M1017" t="str">
        <f>IF(Table2[[#This Row],[date_to_pivot]]&lt;&gt;"",C1021,"")</f>
        <v/>
      </c>
      <c r="N1017" t="str">
        <f>IF(Table2[[#This Row],[date_to_pivot]]&lt;&gt;"",Table2[[#This Row],[Appoggio]],"")</f>
        <v/>
      </c>
      <c r="O1017" t="str">
        <f>IF(Table2[[#This Row],[date_to_pivot]]&lt;&gt;"",C1020,"")</f>
        <v/>
      </c>
      <c r="P1017" t="str">
        <f>IF(Table2[[#This Row],[date_to_pivot]]&lt;&gt;"",C1018,"")</f>
        <v/>
      </c>
    </row>
    <row r="1018" spans="2:16" x14ac:dyDescent="0.2">
      <c r="B1018" t="s">
        <v>20</v>
      </c>
      <c r="C1018" t="str" cm="1">
        <f t="array" ref="C10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18" t="str">
        <f>IF(ISNUMBER(SEARCH("start_date_local",Table2[[#This Row],[JSON]])),MID(Table2[[#This Row],[JSON]],SEARCH("start_date_local",Table2[[#This Row],[JSON]])+LEN("start_date_local")+4,10), "")</f>
        <v/>
      </c>
      <c r="E10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8" s="5" t="str">
        <f>IF(Table2[[#This Row],[moving_time]]&lt;&gt;"",FLOOR((Table2[[#This Row],[moving_time]]-(60*60*Table2[[#This Row],[Appoggio_ore]]))-(60*Table2[[#This Row],[Appoggio_ minuti]]),1),"")</f>
        <v/>
      </c>
      <c r="I1018" s="5" t="str">
        <f>IF(Table2[[#This Row],[moving_time]]&lt;&gt;"",FLOOR((Table2[[#This Row],[moving_time]]-(60*60*Table2[[#This Row],[Appoggio_ore]]))/60,1),"")</f>
        <v/>
      </c>
      <c r="J1018" s="5" t="str">
        <f>IF(Table2[[#This Row],[moving_time]]&lt;&gt;"",FLOOR(Table2[[#This Row],[moving_time]]/(60*60),1),"")</f>
        <v/>
      </c>
      <c r="K10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8" t="str">
        <f>IF(AND(Table2[[#This Row],[Appoggio]]&lt;&gt;"",C1028&lt;&gt;""),_xlfn.CONCAT("date",C1028,"moving_time",C1019,"distance",Table2[[#This Row],[Appoggio]],"elevation",C1021,"type",C1022),"")</f>
        <v/>
      </c>
      <c r="M1018" t="str">
        <f>IF(Table2[[#This Row],[date_to_pivot]]&lt;&gt;"",C1022,"")</f>
        <v/>
      </c>
      <c r="N1018" t="str">
        <f>IF(Table2[[#This Row],[date_to_pivot]]&lt;&gt;"",Table2[[#This Row],[Appoggio]],"")</f>
        <v/>
      </c>
      <c r="O1018" t="str">
        <f>IF(Table2[[#This Row],[date_to_pivot]]&lt;&gt;"",C1021,"")</f>
        <v/>
      </c>
      <c r="P1018" t="str">
        <f>IF(Table2[[#This Row],[date_to_pivot]]&lt;&gt;"",C1019,"")</f>
        <v/>
      </c>
    </row>
    <row r="1019" spans="2:16" x14ac:dyDescent="0.2">
      <c r="B1019" t="s">
        <v>21</v>
      </c>
      <c r="C1019" t="str" cm="1">
        <f t="array" ref="C10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19" t="str">
        <f>IF(ISNUMBER(SEARCH("start_date_local",Table2[[#This Row],[JSON]])),MID(Table2[[#This Row],[JSON]],SEARCH("start_date_local",Table2[[#This Row],[JSON]])+LEN("start_date_local")+4,10), "")</f>
        <v/>
      </c>
      <c r="E10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19" s="5" t="str">
        <f>IF(Table2[[#This Row],[moving_time]]&lt;&gt;"",FLOOR((Table2[[#This Row],[moving_time]]-(60*60*Table2[[#This Row],[Appoggio_ore]]))-(60*Table2[[#This Row],[Appoggio_ minuti]]),1),"")</f>
        <v/>
      </c>
      <c r="I1019" s="5" t="str">
        <f>IF(Table2[[#This Row],[moving_time]]&lt;&gt;"",FLOOR((Table2[[#This Row],[moving_time]]-(60*60*Table2[[#This Row],[Appoggio_ore]]))/60,1),"")</f>
        <v/>
      </c>
      <c r="J1019" s="5" t="str">
        <f>IF(Table2[[#This Row],[moving_time]]&lt;&gt;"",FLOOR(Table2[[#This Row],[moving_time]]/(60*60),1),"")</f>
        <v/>
      </c>
      <c r="K10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19" t="str">
        <f>IF(AND(Table2[[#This Row],[Appoggio]]&lt;&gt;"",C1029&lt;&gt;""),_xlfn.CONCAT("date",C1029,"moving_time",C1020,"distance",Table2[[#This Row],[Appoggio]],"elevation",C1022,"type",C1023),"")</f>
        <v/>
      </c>
      <c r="M1019" t="str">
        <f>IF(Table2[[#This Row],[date_to_pivot]]&lt;&gt;"",C1023,"")</f>
        <v/>
      </c>
      <c r="N1019" t="str">
        <f>IF(Table2[[#This Row],[date_to_pivot]]&lt;&gt;"",Table2[[#This Row],[Appoggio]],"")</f>
        <v/>
      </c>
      <c r="O1019" t="str">
        <f>IF(Table2[[#This Row],[date_to_pivot]]&lt;&gt;"",C1022,"")</f>
        <v/>
      </c>
      <c r="P1019" t="str">
        <f>IF(Table2[[#This Row],[date_to_pivot]]&lt;&gt;"",C1020,"")</f>
        <v/>
      </c>
    </row>
    <row r="1020" spans="2:16" x14ac:dyDescent="0.2">
      <c r="B1020" s="1">
        <v>46039974</v>
      </c>
      <c r="C1020" s="1" t="str" cm="1">
        <f t="array" ref="C10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20" t="str">
        <f>IF(ISNUMBER(SEARCH("start_date_local",Table2[[#This Row],[JSON]])),MID(Table2[[#This Row],[JSON]],SEARCH("start_date_local",Table2[[#This Row],[JSON]])+LEN("start_date_local")+4,10), "")</f>
        <v/>
      </c>
      <c r="E10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0" s="5" t="str">
        <f>IF(Table2[[#This Row],[moving_time]]&lt;&gt;"",FLOOR((Table2[[#This Row],[moving_time]]-(60*60*Table2[[#This Row],[Appoggio_ore]]))-(60*Table2[[#This Row],[Appoggio_ minuti]]),1),"")</f>
        <v/>
      </c>
      <c r="I1020" s="5" t="str">
        <f>IF(Table2[[#This Row],[moving_time]]&lt;&gt;"",FLOOR((Table2[[#This Row],[moving_time]]-(60*60*Table2[[#This Row],[Appoggio_ore]]))/60,1),"")</f>
        <v/>
      </c>
      <c r="J1020" s="5" t="str">
        <f>IF(Table2[[#This Row],[moving_time]]&lt;&gt;"",FLOOR(Table2[[#This Row],[moving_time]]/(60*60),1),"")</f>
        <v/>
      </c>
      <c r="K10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0" t="str">
        <f>IF(AND(Table2[[#This Row],[Appoggio]]&lt;&gt;"",C1030&lt;&gt;""),_xlfn.CONCAT("date",C1030,"moving_time",C1021,"distance",Table2[[#This Row],[Appoggio]],"elevation",C1023,"type",C1024),"")</f>
        <v/>
      </c>
      <c r="M1020" t="str">
        <f>IF(Table2[[#This Row],[date_to_pivot]]&lt;&gt;"",C1024,"")</f>
        <v/>
      </c>
      <c r="N1020" t="str">
        <f>IF(Table2[[#This Row],[date_to_pivot]]&lt;&gt;"",Table2[[#This Row],[Appoggio]],"")</f>
        <v/>
      </c>
      <c r="O1020" t="str">
        <f>IF(Table2[[#This Row],[date_to_pivot]]&lt;&gt;"",C1023,"")</f>
        <v/>
      </c>
      <c r="P1020" t="str">
        <f>IF(Table2[[#This Row],[date_to_pivot]]&lt;&gt;"",C1021,"")</f>
        <v/>
      </c>
    </row>
    <row r="1021" spans="2:16" x14ac:dyDescent="0.2">
      <c r="B1021" s="2">
        <v>11880699</v>
      </c>
      <c r="C1021" s="2" t="str" cm="1">
        <f t="array" ref="C10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21" t="str">
        <f>IF(ISNUMBER(SEARCH("start_date_local",Table2[[#This Row],[JSON]])),MID(Table2[[#This Row],[JSON]],SEARCH("start_date_local",Table2[[#This Row],[JSON]])+LEN("start_date_local")+4,10), "")</f>
        <v/>
      </c>
      <c r="E10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1" s="5" t="str">
        <f>IF(Table2[[#This Row],[moving_time]]&lt;&gt;"",FLOOR((Table2[[#This Row],[moving_time]]-(60*60*Table2[[#This Row],[Appoggio_ore]]))-(60*Table2[[#This Row],[Appoggio_ minuti]]),1),"")</f>
        <v/>
      </c>
      <c r="I1021" s="5" t="str">
        <f>IF(Table2[[#This Row],[moving_time]]&lt;&gt;"",FLOOR((Table2[[#This Row],[moving_time]]-(60*60*Table2[[#This Row],[Appoggio_ore]]))/60,1),"")</f>
        <v/>
      </c>
      <c r="J1021" s="5" t="str">
        <f>IF(Table2[[#This Row],[moving_time]]&lt;&gt;"",FLOOR(Table2[[#This Row],[moving_time]]/(60*60),1),"")</f>
        <v/>
      </c>
      <c r="K10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1" t="str">
        <f>IF(AND(Table2[[#This Row],[Appoggio]]&lt;&gt;"",C1031&lt;&gt;""),_xlfn.CONCAT("date",C1031,"moving_time",C1022,"distance",Table2[[#This Row],[Appoggio]],"elevation",C1024,"type",C1025),"")</f>
        <v/>
      </c>
      <c r="M1021" t="str">
        <f>IF(Table2[[#This Row],[date_to_pivot]]&lt;&gt;"",C1025,"")</f>
        <v/>
      </c>
      <c r="N1021" t="str">
        <f>IF(Table2[[#This Row],[date_to_pivot]]&lt;&gt;"",Table2[[#This Row],[Appoggio]],"")</f>
        <v/>
      </c>
      <c r="O1021" t="str">
        <f>IF(Table2[[#This Row],[date_to_pivot]]&lt;&gt;"",C1024,"")</f>
        <v/>
      </c>
      <c r="P1021" t="str">
        <f>IF(Table2[[#This Row],[date_to_pivot]]&lt;&gt;"",C1022,"")</f>
        <v/>
      </c>
    </row>
    <row r="1022" spans="2:16" x14ac:dyDescent="0.2">
      <c r="B1022" t="s">
        <v>22</v>
      </c>
      <c r="C1022" t="str" cm="1">
        <f t="array" ref="C10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22" t="str">
        <f>IF(ISNUMBER(SEARCH("start_date_local",Table2[[#This Row],[JSON]])),MID(Table2[[#This Row],[JSON]],SEARCH("start_date_local",Table2[[#This Row],[JSON]])+LEN("start_date_local")+4,10), "")</f>
        <v/>
      </c>
      <c r="E10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2" s="5" t="str">
        <f>IF(Table2[[#This Row],[moving_time]]&lt;&gt;"",FLOOR((Table2[[#This Row],[moving_time]]-(60*60*Table2[[#This Row],[Appoggio_ore]]))-(60*Table2[[#This Row],[Appoggio_ minuti]]),1),"")</f>
        <v/>
      </c>
      <c r="I1022" s="5" t="str">
        <f>IF(Table2[[#This Row],[moving_time]]&lt;&gt;"",FLOOR((Table2[[#This Row],[moving_time]]-(60*60*Table2[[#This Row],[Appoggio_ore]]))/60,1),"")</f>
        <v/>
      </c>
      <c r="J1022" s="5" t="str">
        <f>IF(Table2[[#This Row],[moving_time]]&lt;&gt;"",FLOOR(Table2[[#This Row],[moving_time]]/(60*60),1),"")</f>
        <v/>
      </c>
      <c r="K10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2" t="str">
        <f>IF(AND(Table2[[#This Row],[Appoggio]]&lt;&gt;"",C1032&lt;&gt;""),_xlfn.CONCAT("date",C1032,"moving_time",C1023,"distance",Table2[[#This Row],[Appoggio]],"elevation",C1025,"type",C1026),"")</f>
        <v/>
      </c>
      <c r="M1022" t="str">
        <f>IF(Table2[[#This Row],[date_to_pivot]]&lt;&gt;"",C1026,"")</f>
        <v/>
      </c>
      <c r="N1022" t="str">
        <f>IF(Table2[[#This Row],[date_to_pivot]]&lt;&gt;"",Table2[[#This Row],[Appoggio]],"")</f>
        <v/>
      </c>
      <c r="O1022" t="str">
        <f>IF(Table2[[#This Row],[date_to_pivot]]&lt;&gt;"",C1025,"")</f>
        <v/>
      </c>
      <c r="P1022" t="str">
        <f>IF(Table2[[#This Row],[date_to_pivot]]&lt;&gt;"",C1023,"")</f>
        <v/>
      </c>
    </row>
    <row r="1023" spans="2:16" x14ac:dyDescent="0.2">
      <c r="B1023" t="s">
        <v>23</v>
      </c>
      <c r="C1023" t="str" cm="1">
        <f t="array" ref="C10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23" t="str">
        <f>IF(ISNUMBER(SEARCH("start_date_local",Table2[[#This Row],[JSON]])),MID(Table2[[#This Row],[JSON]],SEARCH("start_date_local",Table2[[#This Row],[JSON]])+LEN("start_date_local")+4,10), "")</f>
        <v/>
      </c>
      <c r="E10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3" s="5" t="str">
        <f>IF(Table2[[#This Row],[moving_time]]&lt;&gt;"",FLOOR((Table2[[#This Row],[moving_time]]-(60*60*Table2[[#This Row],[Appoggio_ore]]))-(60*Table2[[#This Row],[Appoggio_ minuti]]),1),"")</f>
        <v/>
      </c>
      <c r="I1023" s="5" t="str">
        <f>IF(Table2[[#This Row],[moving_time]]&lt;&gt;"",FLOOR((Table2[[#This Row],[moving_time]]-(60*60*Table2[[#This Row],[Appoggio_ore]]))/60,1),"")</f>
        <v/>
      </c>
      <c r="J1023" s="5" t="str">
        <f>IF(Table2[[#This Row],[moving_time]]&lt;&gt;"",FLOOR(Table2[[#This Row],[moving_time]]/(60*60),1),"")</f>
        <v/>
      </c>
      <c r="K10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3" t="str">
        <f>IF(AND(Table2[[#This Row],[Appoggio]]&lt;&gt;"",C1033&lt;&gt;""),_xlfn.CONCAT("date",C1033,"moving_time",C1024,"distance",Table2[[#This Row],[Appoggio]],"elevation",C1026,"type",C1027),"")</f>
        <v/>
      </c>
      <c r="M1023" t="str">
        <f>IF(Table2[[#This Row],[date_to_pivot]]&lt;&gt;"",C1027,"")</f>
        <v/>
      </c>
      <c r="N1023" t="str">
        <f>IF(Table2[[#This Row],[date_to_pivot]]&lt;&gt;"",Table2[[#This Row],[Appoggio]],"")</f>
        <v/>
      </c>
      <c r="O1023" t="str">
        <f>IF(Table2[[#This Row],[date_to_pivot]]&lt;&gt;"",C1026,"")</f>
        <v/>
      </c>
      <c r="P1023" t="str">
        <f>IF(Table2[[#This Row],[date_to_pivot]]&lt;&gt;"",C1024,"")</f>
        <v/>
      </c>
    </row>
    <row r="1024" spans="2:16" x14ac:dyDescent="0.2">
      <c r="B1024" s="1">
        <v>46035266</v>
      </c>
      <c r="C1024" s="1" t="str" cm="1">
        <f t="array" ref="C10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24" t="str">
        <f>IF(ISNUMBER(SEARCH("start_date_local",Table2[[#This Row],[JSON]])),MID(Table2[[#This Row],[JSON]],SEARCH("start_date_local",Table2[[#This Row],[JSON]])+LEN("start_date_local")+4,10), "")</f>
        <v/>
      </c>
      <c r="E10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4" s="5" t="str">
        <f>IF(Table2[[#This Row],[moving_time]]&lt;&gt;"",FLOOR((Table2[[#This Row],[moving_time]]-(60*60*Table2[[#This Row],[Appoggio_ore]]))-(60*Table2[[#This Row],[Appoggio_ minuti]]),1),"")</f>
        <v/>
      </c>
      <c r="I1024" s="5" t="str">
        <f>IF(Table2[[#This Row],[moving_time]]&lt;&gt;"",FLOOR((Table2[[#This Row],[moving_time]]-(60*60*Table2[[#This Row],[Appoggio_ore]]))/60,1),"")</f>
        <v/>
      </c>
      <c r="J1024" s="5" t="str">
        <f>IF(Table2[[#This Row],[moving_time]]&lt;&gt;"",FLOOR(Table2[[#This Row],[moving_time]]/(60*60),1),"")</f>
        <v/>
      </c>
      <c r="K10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4" t="str">
        <f>IF(AND(Table2[[#This Row],[Appoggio]]&lt;&gt;"",C1034&lt;&gt;""),_xlfn.CONCAT("date",C1034,"moving_time",C1025,"distance",Table2[[#This Row],[Appoggio]],"elevation",C1027,"type",C1028),"")</f>
        <v/>
      </c>
      <c r="M1024" t="str">
        <f>IF(Table2[[#This Row],[date_to_pivot]]&lt;&gt;"",C1028,"")</f>
        <v/>
      </c>
      <c r="N1024" t="str">
        <f>IF(Table2[[#This Row],[date_to_pivot]]&lt;&gt;"",Table2[[#This Row],[Appoggio]],"")</f>
        <v/>
      </c>
      <c r="O1024" t="str">
        <f>IF(Table2[[#This Row],[date_to_pivot]]&lt;&gt;"",C1027,"")</f>
        <v/>
      </c>
      <c r="P1024" t="str">
        <f>IF(Table2[[#This Row],[date_to_pivot]]&lt;&gt;"",C1025,"")</f>
        <v/>
      </c>
    </row>
    <row r="1025" spans="2:16" x14ac:dyDescent="0.2">
      <c r="B1025" s="2">
        <v>11884634</v>
      </c>
      <c r="C1025" s="2" t="str" cm="1">
        <f t="array" ref="C10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25" t="str">
        <f>IF(ISNUMBER(SEARCH("start_date_local",Table2[[#This Row],[JSON]])),MID(Table2[[#This Row],[JSON]],SEARCH("start_date_local",Table2[[#This Row],[JSON]])+LEN("start_date_local")+4,10), "")</f>
        <v/>
      </c>
      <c r="E10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5" s="5" t="str">
        <f>IF(Table2[[#This Row],[moving_time]]&lt;&gt;"",FLOOR((Table2[[#This Row],[moving_time]]-(60*60*Table2[[#This Row],[Appoggio_ore]]))-(60*Table2[[#This Row],[Appoggio_ minuti]]),1),"")</f>
        <v/>
      </c>
      <c r="I1025" s="5" t="str">
        <f>IF(Table2[[#This Row],[moving_time]]&lt;&gt;"",FLOOR((Table2[[#This Row],[moving_time]]-(60*60*Table2[[#This Row],[Appoggio_ore]]))/60,1),"")</f>
        <v/>
      </c>
      <c r="J1025" s="5" t="str">
        <f>IF(Table2[[#This Row],[moving_time]]&lt;&gt;"",FLOOR(Table2[[#This Row],[moving_time]]/(60*60),1),"")</f>
        <v/>
      </c>
      <c r="K10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5" t="str">
        <f>IF(AND(Table2[[#This Row],[Appoggio]]&lt;&gt;"",C1035&lt;&gt;""),_xlfn.CONCAT("date",C1035,"moving_time",C1026,"distance",Table2[[#This Row],[Appoggio]],"elevation",C1028,"type",C1029),"")</f>
        <v/>
      </c>
      <c r="M1025" t="str">
        <f>IF(Table2[[#This Row],[date_to_pivot]]&lt;&gt;"",C1029,"")</f>
        <v/>
      </c>
      <c r="N1025" t="str">
        <f>IF(Table2[[#This Row],[date_to_pivot]]&lt;&gt;"",Table2[[#This Row],[Appoggio]],"")</f>
        <v/>
      </c>
      <c r="O1025" t="str">
        <f>IF(Table2[[#This Row],[date_to_pivot]]&lt;&gt;"",C1028,"")</f>
        <v/>
      </c>
      <c r="P1025" t="str">
        <f>IF(Table2[[#This Row],[date_to_pivot]]&lt;&gt;"",C1026,"")</f>
        <v/>
      </c>
    </row>
    <row r="1026" spans="2:16" x14ac:dyDescent="0.2">
      <c r="B1026" t="s">
        <v>22</v>
      </c>
      <c r="C1026" t="str" cm="1">
        <f t="array" ref="C10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26" t="str">
        <f>IF(ISNUMBER(SEARCH("start_date_local",Table2[[#This Row],[JSON]])),MID(Table2[[#This Row],[JSON]],SEARCH("start_date_local",Table2[[#This Row],[JSON]])+LEN("start_date_local")+4,10), "")</f>
        <v/>
      </c>
      <c r="E10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6" s="5" t="str">
        <f>IF(Table2[[#This Row],[moving_time]]&lt;&gt;"",FLOOR((Table2[[#This Row],[moving_time]]-(60*60*Table2[[#This Row],[Appoggio_ore]]))-(60*Table2[[#This Row],[Appoggio_ minuti]]),1),"")</f>
        <v/>
      </c>
      <c r="I1026" s="5" t="str">
        <f>IF(Table2[[#This Row],[moving_time]]&lt;&gt;"",FLOOR((Table2[[#This Row],[moving_time]]-(60*60*Table2[[#This Row],[Appoggio_ore]]))/60,1),"")</f>
        <v/>
      </c>
      <c r="J1026" s="5" t="str">
        <f>IF(Table2[[#This Row],[moving_time]]&lt;&gt;"",FLOOR(Table2[[#This Row],[moving_time]]/(60*60),1),"")</f>
        <v/>
      </c>
      <c r="K10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6" t="str">
        <f>IF(AND(Table2[[#This Row],[Appoggio]]&lt;&gt;"",C1036&lt;&gt;""),_xlfn.CONCAT("date",C1036,"moving_time",C1027,"distance",Table2[[#This Row],[Appoggio]],"elevation",C1029,"type",C1030),"")</f>
        <v/>
      </c>
      <c r="M1026" t="str">
        <f>IF(Table2[[#This Row],[date_to_pivot]]&lt;&gt;"",C1030,"")</f>
        <v/>
      </c>
      <c r="N1026" t="str">
        <f>IF(Table2[[#This Row],[date_to_pivot]]&lt;&gt;"",Table2[[#This Row],[Appoggio]],"")</f>
        <v/>
      </c>
      <c r="O1026" t="str">
        <f>IF(Table2[[#This Row],[date_to_pivot]]&lt;&gt;"",C1029,"")</f>
        <v/>
      </c>
      <c r="P1026" t="str">
        <f>IF(Table2[[#This Row],[date_to_pivot]]&lt;&gt;"",C1027,"")</f>
        <v/>
      </c>
    </row>
    <row r="1027" spans="2:16" x14ac:dyDescent="0.2">
      <c r="B1027" t="s">
        <v>24</v>
      </c>
      <c r="C1027" t="str" cm="1">
        <f t="array" ref="C10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27" t="str">
        <f>IF(ISNUMBER(SEARCH("start_date_local",Table2[[#This Row],[JSON]])),MID(Table2[[#This Row],[JSON]],SEARCH("start_date_local",Table2[[#This Row],[JSON]])+LEN("start_date_local")+4,10), "")</f>
        <v/>
      </c>
      <c r="E10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7" s="5" t="str">
        <f>IF(Table2[[#This Row],[moving_time]]&lt;&gt;"",FLOOR((Table2[[#This Row],[moving_time]]-(60*60*Table2[[#This Row],[Appoggio_ore]]))-(60*Table2[[#This Row],[Appoggio_ minuti]]),1),"")</f>
        <v/>
      </c>
      <c r="I1027" s="5" t="str">
        <f>IF(Table2[[#This Row],[moving_time]]&lt;&gt;"",FLOOR((Table2[[#This Row],[moving_time]]-(60*60*Table2[[#This Row],[Appoggio_ore]]))/60,1),"")</f>
        <v/>
      </c>
      <c r="J1027" s="5" t="str">
        <f>IF(Table2[[#This Row],[moving_time]]&lt;&gt;"",FLOOR(Table2[[#This Row],[moving_time]]/(60*60),1),"")</f>
        <v/>
      </c>
      <c r="K10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7" t="str">
        <f>IF(AND(Table2[[#This Row],[Appoggio]]&lt;&gt;"",C1037&lt;&gt;""),_xlfn.CONCAT("date",C1037,"moving_time",C1028,"distance",Table2[[#This Row],[Appoggio]],"elevation",C1030,"type",C1031),"")</f>
        <v/>
      </c>
      <c r="M1027" t="str">
        <f>IF(Table2[[#This Row],[date_to_pivot]]&lt;&gt;"",C1031,"")</f>
        <v/>
      </c>
      <c r="N1027" t="str">
        <f>IF(Table2[[#This Row],[date_to_pivot]]&lt;&gt;"",Table2[[#This Row],[Appoggio]],"")</f>
        <v/>
      </c>
      <c r="O1027" t="str">
        <f>IF(Table2[[#This Row],[date_to_pivot]]&lt;&gt;"",C1030,"")</f>
        <v/>
      </c>
      <c r="P1027" t="str">
        <f>IF(Table2[[#This Row],[date_to_pivot]]&lt;&gt;"",C1028,"")</f>
        <v/>
      </c>
    </row>
    <row r="1028" spans="2:16" x14ac:dyDescent="0.2">
      <c r="B1028" t="s">
        <v>25</v>
      </c>
      <c r="C1028" t="str" cm="1">
        <f t="array" ref="C10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28" t="str">
        <f>IF(ISNUMBER(SEARCH("start_date_local",Table2[[#This Row],[JSON]])),MID(Table2[[#This Row],[JSON]],SEARCH("start_date_local",Table2[[#This Row],[JSON]])+LEN("start_date_local")+4,10), "")</f>
        <v/>
      </c>
      <c r="E10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8" s="5" t="str">
        <f>IF(Table2[[#This Row],[moving_time]]&lt;&gt;"",FLOOR((Table2[[#This Row],[moving_time]]-(60*60*Table2[[#This Row],[Appoggio_ore]]))-(60*Table2[[#This Row],[Appoggio_ minuti]]),1),"")</f>
        <v/>
      </c>
      <c r="I1028" s="5" t="str">
        <f>IF(Table2[[#This Row],[moving_time]]&lt;&gt;"",FLOOR((Table2[[#This Row],[moving_time]]-(60*60*Table2[[#This Row],[Appoggio_ore]]))/60,1),"")</f>
        <v/>
      </c>
      <c r="J1028" s="5" t="str">
        <f>IF(Table2[[#This Row],[moving_time]]&lt;&gt;"",FLOOR(Table2[[#This Row],[moving_time]]/(60*60),1),"")</f>
        <v/>
      </c>
      <c r="K10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8" t="str">
        <f>IF(AND(Table2[[#This Row],[Appoggio]]&lt;&gt;"",C1038&lt;&gt;""),_xlfn.CONCAT("date",C1038,"moving_time",C1029,"distance",Table2[[#This Row],[Appoggio]],"elevation",C1031,"type",C1032),"")</f>
        <v/>
      </c>
      <c r="M1028" t="str">
        <f>IF(Table2[[#This Row],[date_to_pivot]]&lt;&gt;"",C1032,"")</f>
        <v/>
      </c>
      <c r="N1028" t="str">
        <f>IF(Table2[[#This Row],[date_to_pivot]]&lt;&gt;"",Table2[[#This Row],[Appoggio]],"")</f>
        <v/>
      </c>
      <c r="O1028" t="str">
        <f>IF(Table2[[#This Row],[date_to_pivot]]&lt;&gt;"",C1031,"")</f>
        <v/>
      </c>
      <c r="P1028" t="str">
        <f>IF(Table2[[#This Row],[date_to_pivot]]&lt;&gt;"",C1029,"")</f>
        <v/>
      </c>
    </row>
    <row r="1029" spans="2:16" x14ac:dyDescent="0.2">
      <c r="B1029" t="s">
        <v>26</v>
      </c>
      <c r="C1029" t="str" cm="1">
        <f t="array" ref="C10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29" t="str">
        <f>IF(ISNUMBER(SEARCH("start_date_local",Table2[[#This Row],[JSON]])),MID(Table2[[#This Row],[JSON]],SEARCH("start_date_local",Table2[[#This Row],[JSON]])+LEN("start_date_local")+4,10), "")</f>
        <v/>
      </c>
      <c r="E10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29" s="5" t="str">
        <f>IF(Table2[[#This Row],[moving_time]]&lt;&gt;"",FLOOR((Table2[[#This Row],[moving_time]]-(60*60*Table2[[#This Row],[Appoggio_ore]]))-(60*Table2[[#This Row],[Appoggio_ minuti]]),1),"")</f>
        <v/>
      </c>
      <c r="I1029" s="5" t="str">
        <f>IF(Table2[[#This Row],[moving_time]]&lt;&gt;"",FLOOR((Table2[[#This Row],[moving_time]]-(60*60*Table2[[#This Row],[Appoggio_ore]]))/60,1),"")</f>
        <v/>
      </c>
      <c r="J1029" s="5" t="str">
        <f>IF(Table2[[#This Row],[moving_time]]&lt;&gt;"",FLOOR(Table2[[#This Row],[moving_time]]/(60*60),1),"")</f>
        <v/>
      </c>
      <c r="K10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29" t="str">
        <f>IF(AND(Table2[[#This Row],[Appoggio]]&lt;&gt;"",C1039&lt;&gt;""),_xlfn.CONCAT("date",C1039,"moving_time",C1030,"distance",Table2[[#This Row],[Appoggio]],"elevation",C1032,"type",C1033),"")</f>
        <v/>
      </c>
      <c r="M1029" t="str">
        <f>IF(Table2[[#This Row],[date_to_pivot]]&lt;&gt;"",C1033,"")</f>
        <v/>
      </c>
      <c r="N1029" t="str">
        <f>IF(Table2[[#This Row],[date_to_pivot]]&lt;&gt;"",Table2[[#This Row],[Appoggio]],"")</f>
        <v/>
      </c>
      <c r="O1029" t="str">
        <f>IF(Table2[[#This Row],[date_to_pivot]]&lt;&gt;"",C1032,"")</f>
        <v/>
      </c>
      <c r="P1029" t="str">
        <f>IF(Table2[[#This Row],[date_to_pivot]]&lt;&gt;"",C1030,"")</f>
        <v/>
      </c>
    </row>
    <row r="1030" spans="2:16" x14ac:dyDescent="0.2">
      <c r="B1030" t="s">
        <v>445</v>
      </c>
      <c r="C1030" t="str" cm="1">
        <f t="array" ref="C10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30" t="str">
        <f>IF(ISNUMBER(SEARCH("start_date_local",Table2[[#This Row],[JSON]])),MID(Table2[[#This Row],[JSON]],SEARCH("start_date_local",Table2[[#This Row],[JSON]])+LEN("start_date_local")+4,10), "")</f>
        <v/>
      </c>
      <c r="E10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0" s="5" t="str">
        <f>IF(Table2[[#This Row],[moving_time]]&lt;&gt;"",FLOOR((Table2[[#This Row],[moving_time]]-(60*60*Table2[[#This Row],[Appoggio_ore]]))-(60*Table2[[#This Row],[Appoggio_ minuti]]),1),"")</f>
        <v/>
      </c>
      <c r="I1030" s="5" t="str">
        <f>IF(Table2[[#This Row],[moving_time]]&lt;&gt;"",FLOOR((Table2[[#This Row],[moving_time]]-(60*60*Table2[[#This Row],[Appoggio_ore]]))/60,1),"")</f>
        <v/>
      </c>
      <c r="J1030" s="5" t="str">
        <f>IF(Table2[[#This Row],[moving_time]]&lt;&gt;"",FLOOR(Table2[[#This Row],[moving_time]]/(60*60),1),"")</f>
        <v/>
      </c>
      <c r="K10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0" t="str">
        <f>IF(AND(Table2[[#This Row],[Appoggio]]&lt;&gt;"",C1040&lt;&gt;""),_xlfn.CONCAT("date",C1040,"moving_time",C1031,"distance",Table2[[#This Row],[Appoggio]],"elevation",C1033,"type",C1034),"")</f>
        <v/>
      </c>
      <c r="M1030" t="str">
        <f>IF(Table2[[#This Row],[date_to_pivot]]&lt;&gt;"",C1034,"")</f>
        <v/>
      </c>
      <c r="N1030" t="str">
        <f>IF(Table2[[#This Row],[date_to_pivot]]&lt;&gt;"",Table2[[#This Row],[Appoggio]],"")</f>
        <v/>
      </c>
      <c r="O1030" t="str">
        <f>IF(Table2[[#This Row],[date_to_pivot]]&lt;&gt;"",C1033,"")</f>
        <v/>
      </c>
      <c r="P1030" t="str">
        <f>IF(Table2[[#This Row],[date_to_pivot]]&lt;&gt;"",C1031,"")</f>
        <v/>
      </c>
    </row>
    <row r="1031" spans="2:16" x14ac:dyDescent="0.2">
      <c r="B1031" t="s">
        <v>446</v>
      </c>
      <c r="C1031" t="str" cm="1">
        <f t="array" ref="C10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31" t="str">
        <f>IF(ISNUMBER(SEARCH("start_date_local",Table2[[#This Row],[JSON]])),MID(Table2[[#This Row],[JSON]],SEARCH("start_date_local",Table2[[#This Row],[JSON]])+LEN("start_date_local")+4,10), "")</f>
        <v/>
      </c>
      <c r="E10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1" s="5" t="str">
        <f>IF(Table2[[#This Row],[moving_time]]&lt;&gt;"",FLOOR((Table2[[#This Row],[moving_time]]-(60*60*Table2[[#This Row],[Appoggio_ore]]))-(60*Table2[[#This Row],[Appoggio_ minuti]]),1),"")</f>
        <v/>
      </c>
      <c r="I1031" s="5" t="str">
        <f>IF(Table2[[#This Row],[moving_time]]&lt;&gt;"",FLOOR((Table2[[#This Row],[moving_time]]-(60*60*Table2[[#This Row],[Appoggio_ore]]))/60,1),"")</f>
        <v/>
      </c>
      <c r="J1031" s="5" t="str">
        <f>IF(Table2[[#This Row],[moving_time]]&lt;&gt;"",FLOOR(Table2[[#This Row],[moving_time]]/(60*60),1),"")</f>
        <v/>
      </c>
      <c r="K10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1" t="str">
        <f>IF(AND(Table2[[#This Row],[Appoggio]]&lt;&gt;"",C1041&lt;&gt;""),_xlfn.CONCAT("date",C1041,"moving_time",C1032,"distance",Table2[[#This Row],[Appoggio]],"elevation",C1034,"type",C1035),"")</f>
        <v/>
      </c>
      <c r="M1031" t="str">
        <f>IF(Table2[[#This Row],[date_to_pivot]]&lt;&gt;"",C1035,"")</f>
        <v/>
      </c>
      <c r="N1031" t="str">
        <f>IF(Table2[[#This Row],[date_to_pivot]]&lt;&gt;"",Table2[[#This Row],[Appoggio]],"")</f>
        <v/>
      </c>
      <c r="O1031" t="str">
        <f>IF(Table2[[#This Row],[date_to_pivot]]&lt;&gt;"",C1034,"")</f>
        <v/>
      </c>
      <c r="P1031" t="str">
        <f>IF(Table2[[#This Row],[date_to_pivot]]&lt;&gt;"",C1032,"")</f>
        <v/>
      </c>
    </row>
    <row r="1032" spans="2:16" x14ac:dyDescent="0.2">
      <c r="B1032" t="s">
        <v>447</v>
      </c>
      <c r="C1032" t="str" cm="1">
        <f t="array" ref="C10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32" t="str">
        <f>IF(ISNUMBER(SEARCH("start_date_local",Table2[[#This Row],[JSON]])),MID(Table2[[#This Row],[JSON]],SEARCH("start_date_local",Table2[[#This Row],[JSON]])+LEN("start_date_local")+4,10), "")</f>
        <v/>
      </c>
      <c r="E10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2" s="5" t="str">
        <f>IF(Table2[[#This Row],[moving_time]]&lt;&gt;"",FLOOR((Table2[[#This Row],[moving_time]]-(60*60*Table2[[#This Row],[Appoggio_ore]]))-(60*Table2[[#This Row],[Appoggio_ minuti]]),1),"")</f>
        <v/>
      </c>
      <c r="I1032" s="5" t="str">
        <f>IF(Table2[[#This Row],[moving_time]]&lt;&gt;"",FLOOR((Table2[[#This Row],[moving_time]]-(60*60*Table2[[#This Row],[Appoggio_ore]]))/60,1),"")</f>
        <v/>
      </c>
      <c r="J1032" s="5" t="str">
        <f>IF(Table2[[#This Row],[moving_time]]&lt;&gt;"",FLOOR(Table2[[#This Row],[moving_time]]/(60*60),1),"")</f>
        <v/>
      </c>
      <c r="K10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2" t="str">
        <f>IF(AND(Table2[[#This Row],[Appoggio]]&lt;&gt;"",C1042&lt;&gt;""),_xlfn.CONCAT("date",C1042,"moving_time",C1033,"distance",Table2[[#This Row],[Appoggio]],"elevation",C1035,"type",C1036),"")</f>
        <v/>
      </c>
      <c r="M1032" t="str">
        <f>IF(Table2[[#This Row],[date_to_pivot]]&lt;&gt;"",C1036,"")</f>
        <v/>
      </c>
      <c r="N1032" t="str">
        <f>IF(Table2[[#This Row],[date_to_pivot]]&lt;&gt;"",Table2[[#This Row],[Appoggio]],"")</f>
        <v/>
      </c>
      <c r="O1032" t="str">
        <f>IF(Table2[[#This Row],[date_to_pivot]]&lt;&gt;"",C1035,"")</f>
        <v/>
      </c>
      <c r="P1032" t="str">
        <f>IF(Table2[[#This Row],[date_to_pivot]]&lt;&gt;"",C1033,"")</f>
        <v/>
      </c>
    </row>
    <row r="1033" spans="2:16" x14ac:dyDescent="0.2">
      <c r="B1033" t="s">
        <v>448</v>
      </c>
      <c r="C1033" t="str" cm="1">
        <f t="array" ref="C10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33" t="str">
        <f>IF(ISNUMBER(SEARCH("start_date_local",Table2[[#This Row],[JSON]])),MID(Table2[[#This Row],[JSON]],SEARCH("start_date_local",Table2[[#This Row],[JSON]])+LEN("start_date_local")+4,10), "")</f>
        <v/>
      </c>
      <c r="E10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3" s="5" t="str">
        <f>IF(Table2[[#This Row],[moving_time]]&lt;&gt;"",FLOOR((Table2[[#This Row],[moving_time]]-(60*60*Table2[[#This Row],[Appoggio_ore]]))-(60*Table2[[#This Row],[Appoggio_ minuti]]),1),"")</f>
        <v/>
      </c>
      <c r="I1033" s="5" t="str">
        <f>IF(Table2[[#This Row],[moving_time]]&lt;&gt;"",FLOOR((Table2[[#This Row],[moving_time]]-(60*60*Table2[[#This Row],[Appoggio_ore]]))/60,1),"")</f>
        <v/>
      </c>
      <c r="J1033" s="5" t="str">
        <f>IF(Table2[[#This Row],[moving_time]]&lt;&gt;"",FLOOR(Table2[[#This Row],[moving_time]]/(60*60),1),"")</f>
        <v/>
      </c>
      <c r="K10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3" t="str">
        <f>IF(AND(Table2[[#This Row],[Appoggio]]&lt;&gt;"",C1043&lt;&gt;""),_xlfn.CONCAT("date",C1043,"moving_time",C1034,"distance",Table2[[#This Row],[Appoggio]],"elevation",C1036,"type",C1037),"")</f>
        <v/>
      </c>
      <c r="M1033" t="str">
        <f>IF(Table2[[#This Row],[date_to_pivot]]&lt;&gt;"",C1037,"")</f>
        <v/>
      </c>
      <c r="N1033" t="str">
        <f>IF(Table2[[#This Row],[date_to_pivot]]&lt;&gt;"",Table2[[#This Row],[Appoggio]],"")</f>
        <v/>
      </c>
      <c r="O1033" t="str">
        <f>IF(Table2[[#This Row],[date_to_pivot]]&lt;&gt;"",C1036,"")</f>
        <v/>
      </c>
      <c r="P1033" t="str">
        <f>IF(Table2[[#This Row],[date_to_pivot]]&lt;&gt;"",C1034,"")</f>
        <v/>
      </c>
    </row>
    <row r="1034" spans="2:16" x14ac:dyDescent="0.2">
      <c r="B1034" t="s">
        <v>449</v>
      </c>
      <c r="C1034" t="str" cm="1">
        <f t="array" ref="C10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34" t="str">
        <f>IF(ISNUMBER(SEARCH("start_date_local",Table2[[#This Row],[JSON]])),MID(Table2[[#This Row],[JSON]],SEARCH("start_date_local",Table2[[#This Row],[JSON]])+LEN("start_date_local")+4,10), "")</f>
        <v/>
      </c>
      <c r="E10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4" s="5" t="str">
        <f>IF(Table2[[#This Row],[moving_time]]&lt;&gt;"",FLOOR((Table2[[#This Row],[moving_time]]-(60*60*Table2[[#This Row],[Appoggio_ore]]))-(60*Table2[[#This Row],[Appoggio_ minuti]]),1),"")</f>
        <v/>
      </c>
      <c r="I1034" s="5" t="str">
        <f>IF(Table2[[#This Row],[moving_time]]&lt;&gt;"",FLOOR((Table2[[#This Row],[moving_time]]-(60*60*Table2[[#This Row],[Appoggio_ore]]))/60,1),"")</f>
        <v/>
      </c>
      <c r="J1034" s="5" t="str">
        <f>IF(Table2[[#This Row],[moving_time]]&lt;&gt;"",FLOOR(Table2[[#This Row],[moving_time]]/(60*60),1),"")</f>
        <v/>
      </c>
      <c r="K10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4" t="str">
        <f>IF(AND(Table2[[#This Row],[Appoggio]]&lt;&gt;"",C1044&lt;&gt;""),_xlfn.CONCAT("date",C1044,"moving_time",C1035,"distance",Table2[[#This Row],[Appoggio]],"elevation",C1037,"type",C1038),"")</f>
        <v/>
      </c>
      <c r="M1034" t="str">
        <f>IF(Table2[[#This Row],[date_to_pivot]]&lt;&gt;"",C1038,"")</f>
        <v/>
      </c>
      <c r="N1034" t="str">
        <f>IF(Table2[[#This Row],[date_to_pivot]]&lt;&gt;"",Table2[[#This Row],[Appoggio]],"")</f>
        <v/>
      </c>
      <c r="O1034" t="str">
        <f>IF(Table2[[#This Row],[date_to_pivot]]&lt;&gt;"",C1037,"")</f>
        <v/>
      </c>
      <c r="P1034" t="str">
        <f>IF(Table2[[#This Row],[date_to_pivot]]&lt;&gt;"",C1035,"")</f>
        <v/>
      </c>
    </row>
    <row r="1035" spans="2:16" x14ac:dyDescent="0.2">
      <c r="B1035" t="s">
        <v>143</v>
      </c>
      <c r="C1035" t="str" cm="1">
        <f t="array" ref="C10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35" t="str">
        <f>IF(ISNUMBER(SEARCH("start_date_local",Table2[[#This Row],[JSON]])),MID(Table2[[#This Row],[JSON]],SEARCH("start_date_local",Table2[[#This Row],[JSON]])+LEN("start_date_local")+4,10), "")</f>
        <v/>
      </c>
      <c r="E10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5" s="5" t="str">
        <f>IF(Table2[[#This Row],[moving_time]]&lt;&gt;"",FLOOR((Table2[[#This Row],[moving_time]]-(60*60*Table2[[#This Row],[Appoggio_ore]]))-(60*Table2[[#This Row],[Appoggio_ minuti]]),1),"")</f>
        <v/>
      </c>
      <c r="I1035" s="5" t="str">
        <f>IF(Table2[[#This Row],[moving_time]]&lt;&gt;"",FLOOR((Table2[[#This Row],[moving_time]]-(60*60*Table2[[#This Row],[Appoggio_ore]]))/60,1),"")</f>
        <v/>
      </c>
      <c r="J1035" s="5" t="str">
        <f>IF(Table2[[#This Row],[moving_time]]&lt;&gt;"",FLOOR(Table2[[#This Row],[moving_time]]/(60*60),1),"")</f>
        <v/>
      </c>
      <c r="K10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5" t="str">
        <f>IF(AND(Table2[[#This Row],[Appoggio]]&lt;&gt;"",C1045&lt;&gt;""),_xlfn.CONCAT("date",C1045,"moving_time",C1036,"distance",Table2[[#This Row],[Appoggio]],"elevation",C1038,"type",C1039),"")</f>
        <v/>
      </c>
      <c r="M1035" t="str">
        <f>IF(Table2[[#This Row],[date_to_pivot]]&lt;&gt;"",C1039,"")</f>
        <v/>
      </c>
      <c r="N1035" t="str">
        <f>IF(Table2[[#This Row],[date_to_pivot]]&lt;&gt;"",Table2[[#This Row],[Appoggio]],"")</f>
        <v/>
      </c>
      <c r="O1035" t="str">
        <f>IF(Table2[[#This Row],[date_to_pivot]]&lt;&gt;"",C1038,"")</f>
        <v/>
      </c>
      <c r="P1035" t="str">
        <f>IF(Table2[[#This Row],[date_to_pivot]]&lt;&gt;"",C1036,"")</f>
        <v/>
      </c>
    </row>
    <row r="1036" spans="2:16" x14ac:dyDescent="0.2">
      <c r="B1036" t="s">
        <v>33</v>
      </c>
      <c r="C1036" t="str" cm="1">
        <f t="array" ref="C10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36" t="str">
        <f>IF(ISNUMBER(SEARCH("start_date_local",Table2[[#This Row],[JSON]])),MID(Table2[[#This Row],[JSON]],SEARCH("start_date_local",Table2[[#This Row],[JSON]])+LEN("start_date_local")+4,10), "")</f>
        <v/>
      </c>
      <c r="E10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6" s="5" t="str">
        <f>IF(Table2[[#This Row],[moving_time]]&lt;&gt;"",FLOOR((Table2[[#This Row],[moving_time]]-(60*60*Table2[[#This Row],[Appoggio_ore]]))-(60*Table2[[#This Row],[Appoggio_ minuti]]),1),"")</f>
        <v/>
      </c>
      <c r="I1036" s="5" t="str">
        <f>IF(Table2[[#This Row],[moving_time]]&lt;&gt;"",FLOOR((Table2[[#This Row],[moving_time]]-(60*60*Table2[[#This Row],[Appoggio_ore]]))/60,1),"")</f>
        <v/>
      </c>
      <c r="J1036" s="5" t="str">
        <f>IF(Table2[[#This Row],[moving_time]]&lt;&gt;"",FLOOR(Table2[[#This Row],[moving_time]]/(60*60),1),"")</f>
        <v/>
      </c>
      <c r="K10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6" t="str">
        <f>IF(AND(Table2[[#This Row],[Appoggio]]&lt;&gt;"",C1046&lt;&gt;""),_xlfn.CONCAT("date",C1046,"moving_time",C1037,"distance",Table2[[#This Row],[Appoggio]],"elevation",C1039,"type",C1040),"")</f>
        <v/>
      </c>
      <c r="M1036" t="str">
        <f>IF(Table2[[#This Row],[date_to_pivot]]&lt;&gt;"",C1040,"")</f>
        <v/>
      </c>
      <c r="N1036" t="str">
        <f>IF(Table2[[#This Row],[date_to_pivot]]&lt;&gt;"",Table2[[#This Row],[Appoggio]],"")</f>
        <v/>
      </c>
      <c r="O1036" t="str">
        <f>IF(Table2[[#This Row],[date_to_pivot]]&lt;&gt;"",C1039,"")</f>
        <v/>
      </c>
      <c r="P1036" t="str">
        <f>IF(Table2[[#This Row],[date_to_pivot]]&lt;&gt;"",C1037,"")</f>
        <v/>
      </c>
    </row>
    <row r="1037" spans="2:16" x14ac:dyDescent="0.2">
      <c r="B1037" t="s">
        <v>34</v>
      </c>
      <c r="C1037" t="str" cm="1">
        <f t="array" ref="C10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37" t="str">
        <f>IF(ISNUMBER(SEARCH("start_date_local",Table2[[#This Row],[JSON]])),MID(Table2[[#This Row],[JSON]],SEARCH("start_date_local",Table2[[#This Row],[JSON]])+LEN("start_date_local")+4,10), "")</f>
        <v/>
      </c>
      <c r="E10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7" s="5" t="str">
        <f>IF(Table2[[#This Row],[moving_time]]&lt;&gt;"",FLOOR((Table2[[#This Row],[moving_time]]-(60*60*Table2[[#This Row],[Appoggio_ore]]))-(60*Table2[[#This Row],[Appoggio_ minuti]]),1),"")</f>
        <v/>
      </c>
      <c r="I1037" s="5" t="str">
        <f>IF(Table2[[#This Row],[moving_time]]&lt;&gt;"",FLOOR((Table2[[#This Row],[moving_time]]-(60*60*Table2[[#This Row],[Appoggio_ore]]))/60,1),"")</f>
        <v/>
      </c>
      <c r="J1037" s="5" t="str">
        <f>IF(Table2[[#This Row],[moving_time]]&lt;&gt;"",FLOOR(Table2[[#This Row],[moving_time]]/(60*60),1),"")</f>
        <v/>
      </c>
      <c r="K10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7" t="str">
        <f>IF(AND(Table2[[#This Row],[Appoggio]]&lt;&gt;"",C1047&lt;&gt;""),_xlfn.CONCAT("date",C1047,"moving_time",C1038,"distance",Table2[[#This Row],[Appoggio]],"elevation",C1040,"type",C1041),"")</f>
        <v/>
      </c>
      <c r="M1037" t="str">
        <f>IF(Table2[[#This Row],[date_to_pivot]]&lt;&gt;"",C1041,"")</f>
        <v/>
      </c>
      <c r="N1037" t="str">
        <f>IF(Table2[[#This Row],[date_to_pivot]]&lt;&gt;"",Table2[[#This Row],[Appoggio]],"")</f>
        <v/>
      </c>
      <c r="O1037" t="str">
        <f>IF(Table2[[#This Row],[date_to_pivot]]&lt;&gt;"",C1040,"")</f>
        <v/>
      </c>
      <c r="P1037" t="str">
        <f>IF(Table2[[#This Row],[date_to_pivot]]&lt;&gt;"",C1038,"")</f>
        <v/>
      </c>
    </row>
    <row r="1038" spans="2:16" x14ac:dyDescent="0.2">
      <c r="B1038" t="s">
        <v>450</v>
      </c>
      <c r="C1038" t="str" cm="1">
        <f t="array" ref="C10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38" t="str">
        <f>IF(ISNUMBER(SEARCH("start_date_local",Table2[[#This Row],[JSON]])),MID(Table2[[#This Row],[JSON]],SEARCH("start_date_local",Table2[[#This Row],[JSON]])+LEN("start_date_local")+4,10), "")</f>
        <v/>
      </c>
      <c r="E10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8" s="5" t="str">
        <f>IF(Table2[[#This Row],[moving_time]]&lt;&gt;"",FLOOR((Table2[[#This Row],[moving_time]]-(60*60*Table2[[#This Row],[Appoggio_ore]]))-(60*Table2[[#This Row],[Appoggio_ minuti]]),1),"")</f>
        <v/>
      </c>
      <c r="I1038" s="5" t="str">
        <f>IF(Table2[[#This Row],[moving_time]]&lt;&gt;"",FLOOR((Table2[[#This Row],[moving_time]]-(60*60*Table2[[#This Row],[Appoggio_ore]]))/60,1),"")</f>
        <v/>
      </c>
      <c r="J1038" s="5" t="str">
        <f>IF(Table2[[#This Row],[moving_time]]&lt;&gt;"",FLOOR(Table2[[#This Row],[moving_time]]/(60*60),1),"")</f>
        <v/>
      </c>
      <c r="K10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8" t="str">
        <f>IF(AND(Table2[[#This Row],[Appoggio]]&lt;&gt;"",C1048&lt;&gt;""),_xlfn.CONCAT("date",C1048,"moving_time",C1039,"distance",Table2[[#This Row],[Appoggio]],"elevation",C1041,"type",C1042),"")</f>
        <v/>
      </c>
      <c r="M1038" t="str">
        <f>IF(Table2[[#This Row],[date_to_pivot]]&lt;&gt;"",C1042,"")</f>
        <v/>
      </c>
      <c r="N1038" t="str">
        <f>IF(Table2[[#This Row],[date_to_pivot]]&lt;&gt;"",Table2[[#This Row],[Appoggio]],"")</f>
        <v/>
      </c>
      <c r="O1038" t="str">
        <f>IF(Table2[[#This Row],[date_to_pivot]]&lt;&gt;"",C1041,"")</f>
        <v/>
      </c>
      <c r="P1038" t="str">
        <f>IF(Table2[[#This Row],[date_to_pivot]]&lt;&gt;"",C1039,"")</f>
        <v/>
      </c>
    </row>
    <row r="1039" spans="2:16" x14ac:dyDescent="0.2">
      <c r="B1039" t="s">
        <v>451</v>
      </c>
      <c r="C1039" t="str" cm="1">
        <f t="array" ref="C10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39" t="str">
        <f>IF(ISNUMBER(SEARCH("start_date_local",Table2[[#This Row],[JSON]])),MID(Table2[[#This Row],[JSON]],SEARCH("start_date_local",Table2[[#This Row],[JSON]])+LEN("start_date_local")+4,10), "")</f>
        <v/>
      </c>
      <c r="E10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39" s="5" t="str">
        <f>IF(Table2[[#This Row],[moving_time]]&lt;&gt;"",FLOOR((Table2[[#This Row],[moving_time]]-(60*60*Table2[[#This Row],[Appoggio_ore]]))-(60*Table2[[#This Row],[Appoggio_ minuti]]),1),"")</f>
        <v/>
      </c>
      <c r="I1039" s="5" t="str">
        <f>IF(Table2[[#This Row],[moving_time]]&lt;&gt;"",FLOOR((Table2[[#This Row],[moving_time]]-(60*60*Table2[[#This Row],[Appoggio_ore]]))/60,1),"")</f>
        <v/>
      </c>
      <c r="J1039" s="5" t="str">
        <f>IF(Table2[[#This Row],[moving_time]]&lt;&gt;"",FLOOR(Table2[[#This Row],[moving_time]]/(60*60),1),"")</f>
        <v/>
      </c>
      <c r="K10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39" t="str">
        <f>IF(AND(Table2[[#This Row],[Appoggio]]&lt;&gt;"",C1049&lt;&gt;""),_xlfn.CONCAT("date",C1049,"moving_time",C1040,"distance",Table2[[#This Row],[Appoggio]],"elevation",C1042,"type",C1043),"")</f>
        <v/>
      </c>
      <c r="M1039" t="str">
        <f>IF(Table2[[#This Row],[date_to_pivot]]&lt;&gt;"",C1043,"")</f>
        <v/>
      </c>
      <c r="N1039" t="str">
        <f>IF(Table2[[#This Row],[date_to_pivot]]&lt;&gt;"",Table2[[#This Row],[Appoggio]],"")</f>
        <v/>
      </c>
      <c r="O1039" t="str">
        <f>IF(Table2[[#This Row],[date_to_pivot]]&lt;&gt;"",C1042,"")</f>
        <v/>
      </c>
      <c r="P1039" t="str">
        <f>IF(Table2[[#This Row],[date_to_pivot]]&lt;&gt;"",C1040,"")</f>
        <v/>
      </c>
    </row>
    <row r="1040" spans="2:16" x14ac:dyDescent="0.2">
      <c r="B1040" t="s">
        <v>37</v>
      </c>
      <c r="C1040" t="str" cm="1">
        <f t="array" ref="C10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40" t="str">
        <f>IF(ISNUMBER(SEARCH("start_date_local",Table2[[#This Row],[JSON]])),MID(Table2[[#This Row],[JSON]],SEARCH("start_date_local",Table2[[#This Row],[JSON]])+LEN("start_date_local")+4,10), "")</f>
        <v/>
      </c>
      <c r="E10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0" s="5" t="str">
        <f>IF(Table2[[#This Row],[moving_time]]&lt;&gt;"",FLOOR((Table2[[#This Row],[moving_time]]-(60*60*Table2[[#This Row],[Appoggio_ore]]))-(60*Table2[[#This Row],[Appoggio_ minuti]]),1),"")</f>
        <v/>
      </c>
      <c r="I1040" s="5" t="str">
        <f>IF(Table2[[#This Row],[moving_time]]&lt;&gt;"",FLOOR((Table2[[#This Row],[moving_time]]-(60*60*Table2[[#This Row],[Appoggio_ore]]))/60,1),"")</f>
        <v/>
      </c>
      <c r="J1040" s="5" t="str">
        <f>IF(Table2[[#This Row],[moving_time]]&lt;&gt;"",FLOOR(Table2[[#This Row],[moving_time]]/(60*60),1),"")</f>
        <v/>
      </c>
      <c r="K10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0" t="str">
        <f>IF(AND(Table2[[#This Row],[Appoggio]]&lt;&gt;"",C1050&lt;&gt;""),_xlfn.CONCAT("date",C1050,"moving_time",C1041,"distance",Table2[[#This Row],[Appoggio]],"elevation",C1043,"type",C1044),"")</f>
        <v/>
      </c>
      <c r="M1040" t="str">
        <f>IF(Table2[[#This Row],[date_to_pivot]]&lt;&gt;"",C1044,"")</f>
        <v/>
      </c>
      <c r="N1040" t="str">
        <f>IF(Table2[[#This Row],[date_to_pivot]]&lt;&gt;"",Table2[[#This Row],[Appoggio]],"")</f>
        <v/>
      </c>
      <c r="O1040" t="str">
        <f>IF(Table2[[#This Row],[date_to_pivot]]&lt;&gt;"",C1043,"")</f>
        <v/>
      </c>
      <c r="P1040" t="str">
        <f>IF(Table2[[#This Row],[date_to_pivot]]&lt;&gt;"",C1041,"")</f>
        <v/>
      </c>
    </row>
    <row r="1041" spans="2:16" x14ac:dyDescent="0.2">
      <c r="B1041" t="s">
        <v>6</v>
      </c>
      <c r="C1041" t="str" cm="1">
        <f t="array" ref="C10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41" t="str">
        <f>IF(ISNUMBER(SEARCH("start_date_local",Table2[[#This Row],[JSON]])),MID(Table2[[#This Row],[JSON]],SEARCH("start_date_local",Table2[[#This Row],[JSON]])+LEN("start_date_local")+4,10), "")</f>
        <v/>
      </c>
      <c r="E10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1" s="5" t="str">
        <f>IF(Table2[[#This Row],[moving_time]]&lt;&gt;"",FLOOR((Table2[[#This Row],[moving_time]]-(60*60*Table2[[#This Row],[Appoggio_ore]]))-(60*Table2[[#This Row],[Appoggio_ minuti]]),1),"")</f>
        <v/>
      </c>
      <c r="I1041" s="5" t="str">
        <f>IF(Table2[[#This Row],[moving_time]]&lt;&gt;"",FLOOR((Table2[[#This Row],[moving_time]]-(60*60*Table2[[#This Row],[Appoggio_ore]]))/60,1),"")</f>
        <v/>
      </c>
      <c r="J1041" s="5" t="str">
        <f>IF(Table2[[#This Row],[moving_time]]&lt;&gt;"",FLOOR(Table2[[#This Row],[moving_time]]/(60*60),1),"")</f>
        <v/>
      </c>
      <c r="K10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1" t="str">
        <f>IF(AND(Table2[[#This Row],[Appoggio]]&lt;&gt;"",C1051&lt;&gt;""),_xlfn.CONCAT("date",C1051,"moving_time",C1042,"distance",Table2[[#This Row],[Appoggio]],"elevation",C1044,"type",C1045),"")</f>
        <v/>
      </c>
      <c r="M1041" t="str">
        <f>IF(Table2[[#This Row],[date_to_pivot]]&lt;&gt;"",C1045,"")</f>
        <v/>
      </c>
      <c r="N1041" t="str">
        <f>IF(Table2[[#This Row],[date_to_pivot]]&lt;&gt;"",Table2[[#This Row],[Appoggio]],"")</f>
        <v/>
      </c>
      <c r="O1041" t="str">
        <f>IF(Table2[[#This Row],[date_to_pivot]]&lt;&gt;"",C1044,"")</f>
        <v/>
      </c>
      <c r="P1041" t="str">
        <f>IF(Table2[[#This Row],[date_to_pivot]]&lt;&gt;"",C1042,"")</f>
        <v/>
      </c>
    </row>
    <row r="1042" spans="2:16" x14ac:dyDescent="0.2">
      <c r="B1042" t="s">
        <v>38</v>
      </c>
      <c r="C1042" t="str" cm="1">
        <f t="array" ref="C10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42" t="str">
        <f>IF(ISNUMBER(SEARCH("start_date_local",Table2[[#This Row],[JSON]])),MID(Table2[[#This Row],[JSON]],SEARCH("start_date_local",Table2[[#This Row],[JSON]])+LEN("start_date_local")+4,10), "")</f>
        <v/>
      </c>
      <c r="E10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2" s="5" t="str">
        <f>IF(Table2[[#This Row],[moving_time]]&lt;&gt;"",FLOOR((Table2[[#This Row],[moving_time]]-(60*60*Table2[[#This Row],[Appoggio_ore]]))-(60*Table2[[#This Row],[Appoggio_ minuti]]),1),"")</f>
        <v/>
      </c>
      <c r="I1042" s="5" t="str">
        <f>IF(Table2[[#This Row],[moving_time]]&lt;&gt;"",FLOOR((Table2[[#This Row],[moving_time]]-(60*60*Table2[[#This Row],[Appoggio_ore]]))/60,1),"")</f>
        <v/>
      </c>
      <c r="J1042" s="5" t="str">
        <f>IF(Table2[[#This Row],[moving_time]]&lt;&gt;"",FLOOR(Table2[[#This Row],[moving_time]]/(60*60),1),"")</f>
        <v/>
      </c>
      <c r="K10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2" t="str">
        <f>IF(AND(Table2[[#This Row],[Appoggio]]&lt;&gt;"",C1052&lt;&gt;""),_xlfn.CONCAT("date",C1052,"moving_time",C1043,"distance",Table2[[#This Row],[Appoggio]],"elevation",C1045,"type",C1046),"")</f>
        <v/>
      </c>
      <c r="M1042" t="str">
        <f>IF(Table2[[#This Row],[date_to_pivot]]&lt;&gt;"",C1046,"")</f>
        <v/>
      </c>
      <c r="N1042" t="str">
        <f>IF(Table2[[#This Row],[date_to_pivot]]&lt;&gt;"",Table2[[#This Row],[Appoggio]],"")</f>
        <v/>
      </c>
      <c r="O1042" t="str">
        <f>IF(Table2[[#This Row],[date_to_pivot]]&lt;&gt;"",C1045,"")</f>
        <v/>
      </c>
      <c r="P1042" t="str">
        <f>IF(Table2[[#This Row],[date_to_pivot]]&lt;&gt;"",C1043,"")</f>
        <v/>
      </c>
    </row>
    <row r="1043" spans="2:16" x14ac:dyDescent="0.2">
      <c r="B1043" t="s">
        <v>39</v>
      </c>
      <c r="C1043" t="str" cm="1">
        <f t="array" ref="C10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43" t="str">
        <f>IF(ISNUMBER(SEARCH("start_date_local",Table2[[#This Row],[JSON]])),MID(Table2[[#This Row],[JSON]],SEARCH("start_date_local",Table2[[#This Row],[JSON]])+LEN("start_date_local")+4,10), "")</f>
        <v/>
      </c>
      <c r="E10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3" s="5" t="str">
        <f>IF(Table2[[#This Row],[moving_time]]&lt;&gt;"",FLOOR((Table2[[#This Row],[moving_time]]-(60*60*Table2[[#This Row],[Appoggio_ore]]))-(60*Table2[[#This Row],[Appoggio_ minuti]]),1),"")</f>
        <v/>
      </c>
      <c r="I1043" s="5" t="str">
        <f>IF(Table2[[#This Row],[moving_time]]&lt;&gt;"",FLOOR((Table2[[#This Row],[moving_time]]-(60*60*Table2[[#This Row],[Appoggio_ore]]))/60,1),"")</f>
        <v/>
      </c>
      <c r="J1043" s="5" t="str">
        <f>IF(Table2[[#This Row],[moving_time]]&lt;&gt;"",FLOOR(Table2[[#This Row],[moving_time]]/(60*60),1),"")</f>
        <v/>
      </c>
      <c r="K10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3" t="str">
        <f>IF(AND(Table2[[#This Row],[Appoggio]]&lt;&gt;"",C1053&lt;&gt;""),_xlfn.CONCAT("date",C1053,"moving_time",C1044,"distance",Table2[[#This Row],[Appoggio]],"elevation",C1046,"type",C1047),"")</f>
        <v/>
      </c>
      <c r="M1043" t="str">
        <f>IF(Table2[[#This Row],[date_to_pivot]]&lt;&gt;"",C1047,"")</f>
        <v/>
      </c>
      <c r="N1043" t="str">
        <f>IF(Table2[[#This Row],[date_to_pivot]]&lt;&gt;"",Table2[[#This Row],[Appoggio]],"")</f>
        <v/>
      </c>
      <c r="O1043" t="str">
        <f>IF(Table2[[#This Row],[date_to_pivot]]&lt;&gt;"",C1046,"")</f>
        <v/>
      </c>
      <c r="P1043" t="str">
        <f>IF(Table2[[#This Row],[date_to_pivot]]&lt;&gt;"",C1044,"")</f>
        <v/>
      </c>
    </row>
    <row r="1044" spans="2:16" x14ac:dyDescent="0.2">
      <c r="B1044" t="s">
        <v>40</v>
      </c>
      <c r="C1044" t="str" cm="1">
        <f t="array" ref="C10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44" t="str">
        <f>IF(ISNUMBER(SEARCH("start_date_local",Table2[[#This Row],[JSON]])),MID(Table2[[#This Row],[JSON]],SEARCH("start_date_local",Table2[[#This Row],[JSON]])+LEN("start_date_local")+4,10), "")</f>
        <v/>
      </c>
      <c r="E10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4" s="5" t="str">
        <f>IF(Table2[[#This Row],[moving_time]]&lt;&gt;"",FLOOR((Table2[[#This Row],[moving_time]]-(60*60*Table2[[#This Row],[Appoggio_ore]]))-(60*Table2[[#This Row],[Appoggio_ minuti]]),1),"")</f>
        <v/>
      </c>
      <c r="I1044" s="5" t="str">
        <f>IF(Table2[[#This Row],[moving_time]]&lt;&gt;"",FLOOR((Table2[[#This Row],[moving_time]]-(60*60*Table2[[#This Row],[Appoggio_ore]]))/60,1),"")</f>
        <v/>
      </c>
      <c r="J1044" s="5" t="str">
        <f>IF(Table2[[#This Row],[moving_time]]&lt;&gt;"",FLOOR(Table2[[#This Row],[moving_time]]/(60*60),1),"")</f>
        <v/>
      </c>
      <c r="K10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4" t="str">
        <f>IF(AND(Table2[[#This Row],[Appoggio]]&lt;&gt;"",C1054&lt;&gt;""),_xlfn.CONCAT("date",C1054,"moving_time",C1045,"distance",Table2[[#This Row],[Appoggio]],"elevation",C1047,"type",C1048),"")</f>
        <v/>
      </c>
      <c r="M1044" t="str">
        <f>IF(Table2[[#This Row],[date_to_pivot]]&lt;&gt;"",C1048,"")</f>
        <v/>
      </c>
      <c r="N1044" t="str">
        <f>IF(Table2[[#This Row],[date_to_pivot]]&lt;&gt;"",Table2[[#This Row],[Appoggio]],"")</f>
        <v/>
      </c>
      <c r="O1044" t="str">
        <f>IF(Table2[[#This Row],[date_to_pivot]]&lt;&gt;"",C1047,"")</f>
        <v/>
      </c>
      <c r="P1044" t="str">
        <f>IF(Table2[[#This Row],[date_to_pivot]]&lt;&gt;"",C1045,"")</f>
        <v/>
      </c>
    </row>
    <row r="1045" spans="2:16" x14ac:dyDescent="0.2">
      <c r="B1045" t="s">
        <v>41</v>
      </c>
      <c r="C1045" t="str" cm="1">
        <f t="array" ref="C10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45" t="str">
        <f>IF(ISNUMBER(SEARCH("start_date_local",Table2[[#This Row],[JSON]])),MID(Table2[[#This Row],[JSON]],SEARCH("start_date_local",Table2[[#This Row],[JSON]])+LEN("start_date_local")+4,10), "")</f>
        <v/>
      </c>
      <c r="E10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5" s="5" t="str">
        <f>IF(Table2[[#This Row],[moving_time]]&lt;&gt;"",FLOOR((Table2[[#This Row],[moving_time]]-(60*60*Table2[[#This Row],[Appoggio_ore]]))-(60*Table2[[#This Row],[Appoggio_ minuti]]),1),"")</f>
        <v/>
      </c>
      <c r="I1045" s="5" t="str">
        <f>IF(Table2[[#This Row],[moving_time]]&lt;&gt;"",FLOOR((Table2[[#This Row],[moving_time]]-(60*60*Table2[[#This Row],[Appoggio_ore]]))/60,1),"")</f>
        <v/>
      </c>
      <c r="J1045" s="5" t="str">
        <f>IF(Table2[[#This Row],[moving_time]]&lt;&gt;"",FLOOR(Table2[[#This Row],[moving_time]]/(60*60),1),"")</f>
        <v/>
      </c>
      <c r="K10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5" t="str">
        <f>IF(AND(Table2[[#This Row],[Appoggio]]&lt;&gt;"",C1055&lt;&gt;""),_xlfn.CONCAT("date",C1055,"moving_time",C1046,"distance",Table2[[#This Row],[Appoggio]],"elevation",C1048,"type",C1049),"")</f>
        <v/>
      </c>
      <c r="M1045" t="str">
        <f>IF(Table2[[#This Row],[date_to_pivot]]&lt;&gt;"",C1049,"")</f>
        <v/>
      </c>
      <c r="N1045" t="str">
        <f>IF(Table2[[#This Row],[date_to_pivot]]&lt;&gt;"",Table2[[#This Row],[Appoggio]],"")</f>
        <v/>
      </c>
      <c r="O1045" t="str">
        <f>IF(Table2[[#This Row],[date_to_pivot]]&lt;&gt;"",C1048,"")</f>
        <v/>
      </c>
      <c r="P1045" t="str">
        <f>IF(Table2[[#This Row],[date_to_pivot]]&lt;&gt;"",C1046,"")</f>
        <v/>
      </c>
    </row>
    <row r="1046" spans="2:16" x14ac:dyDescent="0.2">
      <c r="B1046" t="s">
        <v>42</v>
      </c>
      <c r="C1046" t="str" cm="1">
        <f t="array" ref="C10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46" t="str">
        <f>IF(ISNUMBER(SEARCH("start_date_local",Table2[[#This Row],[JSON]])),MID(Table2[[#This Row],[JSON]],SEARCH("start_date_local",Table2[[#This Row],[JSON]])+LEN("start_date_local")+4,10), "")</f>
        <v/>
      </c>
      <c r="E10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6" s="5" t="str">
        <f>IF(Table2[[#This Row],[moving_time]]&lt;&gt;"",FLOOR((Table2[[#This Row],[moving_time]]-(60*60*Table2[[#This Row],[Appoggio_ore]]))-(60*Table2[[#This Row],[Appoggio_ minuti]]),1),"")</f>
        <v/>
      </c>
      <c r="I1046" s="5" t="str">
        <f>IF(Table2[[#This Row],[moving_time]]&lt;&gt;"",FLOOR((Table2[[#This Row],[moving_time]]-(60*60*Table2[[#This Row],[Appoggio_ore]]))/60,1),"")</f>
        <v/>
      </c>
      <c r="J1046" s="5" t="str">
        <f>IF(Table2[[#This Row],[moving_time]]&lt;&gt;"",FLOOR(Table2[[#This Row],[moving_time]]/(60*60),1),"")</f>
        <v/>
      </c>
      <c r="K10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6" t="str">
        <f>IF(AND(Table2[[#This Row],[Appoggio]]&lt;&gt;"",C1056&lt;&gt;""),_xlfn.CONCAT("date",C1056,"moving_time",C1047,"distance",Table2[[#This Row],[Appoggio]],"elevation",C1049,"type",C1050),"")</f>
        <v/>
      </c>
      <c r="M1046" t="str">
        <f>IF(Table2[[#This Row],[date_to_pivot]]&lt;&gt;"",C1050,"")</f>
        <v/>
      </c>
      <c r="N1046" t="str">
        <f>IF(Table2[[#This Row],[date_to_pivot]]&lt;&gt;"",Table2[[#This Row],[Appoggio]],"")</f>
        <v/>
      </c>
      <c r="O1046" t="str">
        <f>IF(Table2[[#This Row],[date_to_pivot]]&lt;&gt;"",C1049,"")</f>
        <v/>
      </c>
      <c r="P1046" t="str">
        <f>IF(Table2[[#This Row],[date_to_pivot]]&lt;&gt;"",C1047,"")</f>
        <v/>
      </c>
    </row>
    <row r="1047" spans="2:16" x14ac:dyDescent="0.2">
      <c r="B1047" t="s">
        <v>43</v>
      </c>
      <c r="C1047" t="str" cm="1">
        <f t="array" ref="C10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47" t="str">
        <f>IF(ISNUMBER(SEARCH("start_date_local",Table2[[#This Row],[JSON]])),MID(Table2[[#This Row],[JSON]],SEARCH("start_date_local",Table2[[#This Row],[JSON]])+LEN("start_date_local")+4,10), "")</f>
        <v/>
      </c>
      <c r="E10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7" s="5" t="str">
        <f>IF(Table2[[#This Row],[moving_time]]&lt;&gt;"",FLOOR((Table2[[#This Row],[moving_time]]-(60*60*Table2[[#This Row],[Appoggio_ore]]))-(60*Table2[[#This Row],[Appoggio_ minuti]]),1),"")</f>
        <v/>
      </c>
      <c r="I1047" s="5" t="str">
        <f>IF(Table2[[#This Row],[moving_time]]&lt;&gt;"",FLOOR((Table2[[#This Row],[moving_time]]-(60*60*Table2[[#This Row],[Appoggio_ore]]))/60,1),"")</f>
        <v/>
      </c>
      <c r="J1047" s="5" t="str">
        <f>IF(Table2[[#This Row],[moving_time]]&lt;&gt;"",FLOOR(Table2[[#This Row],[moving_time]]/(60*60),1),"")</f>
        <v/>
      </c>
      <c r="K10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7" t="str">
        <f>IF(AND(Table2[[#This Row],[Appoggio]]&lt;&gt;"",C1057&lt;&gt;""),_xlfn.CONCAT("date",C1057,"moving_time",C1048,"distance",Table2[[#This Row],[Appoggio]],"elevation",C1050,"type",C1051),"")</f>
        <v/>
      </c>
      <c r="M1047" t="str">
        <f>IF(Table2[[#This Row],[date_to_pivot]]&lt;&gt;"",C1051,"")</f>
        <v/>
      </c>
      <c r="N1047" t="str">
        <f>IF(Table2[[#This Row],[date_to_pivot]]&lt;&gt;"",Table2[[#This Row],[Appoggio]],"")</f>
        <v/>
      </c>
      <c r="O1047" t="str">
        <f>IF(Table2[[#This Row],[date_to_pivot]]&lt;&gt;"",C1050,"")</f>
        <v/>
      </c>
      <c r="P1047" t="str">
        <f>IF(Table2[[#This Row],[date_to_pivot]]&lt;&gt;"",C1048,"")</f>
        <v/>
      </c>
    </row>
    <row r="1048" spans="2:16" x14ac:dyDescent="0.2">
      <c r="B1048" t="s">
        <v>44</v>
      </c>
      <c r="C1048" t="str" cm="1">
        <f t="array" ref="C10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48" t="str">
        <f>IF(ISNUMBER(SEARCH("start_date_local",Table2[[#This Row],[JSON]])),MID(Table2[[#This Row],[JSON]],SEARCH("start_date_local",Table2[[#This Row],[JSON]])+LEN("start_date_local")+4,10), "")</f>
        <v/>
      </c>
      <c r="E10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8" s="5" t="str">
        <f>IF(Table2[[#This Row],[moving_time]]&lt;&gt;"",FLOOR((Table2[[#This Row],[moving_time]]-(60*60*Table2[[#This Row],[Appoggio_ore]]))-(60*Table2[[#This Row],[Appoggio_ minuti]]),1),"")</f>
        <v/>
      </c>
      <c r="I1048" s="5" t="str">
        <f>IF(Table2[[#This Row],[moving_time]]&lt;&gt;"",FLOOR((Table2[[#This Row],[moving_time]]-(60*60*Table2[[#This Row],[Appoggio_ore]]))/60,1),"")</f>
        <v/>
      </c>
      <c r="J1048" s="5" t="str">
        <f>IF(Table2[[#This Row],[moving_time]]&lt;&gt;"",FLOOR(Table2[[#This Row],[moving_time]]/(60*60),1),"")</f>
        <v/>
      </c>
      <c r="K10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8" t="str">
        <f>IF(AND(Table2[[#This Row],[Appoggio]]&lt;&gt;"",C1058&lt;&gt;""),_xlfn.CONCAT("date",C1058,"moving_time",C1049,"distance",Table2[[#This Row],[Appoggio]],"elevation",C1051,"type",C1052),"")</f>
        <v/>
      </c>
      <c r="M1048" t="str">
        <f>IF(Table2[[#This Row],[date_to_pivot]]&lt;&gt;"",C1052,"")</f>
        <v/>
      </c>
      <c r="N1048" t="str">
        <f>IF(Table2[[#This Row],[date_to_pivot]]&lt;&gt;"",Table2[[#This Row],[Appoggio]],"")</f>
        <v/>
      </c>
      <c r="O1048" t="str">
        <f>IF(Table2[[#This Row],[date_to_pivot]]&lt;&gt;"",C1051,"")</f>
        <v/>
      </c>
      <c r="P1048" t="str">
        <f>IF(Table2[[#This Row],[date_to_pivot]]&lt;&gt;"",C1049,"")</f>
        <v/>
      </c>
    </row>
    <row r="1049" spans="2:16" x14ac:dyDescent="0.2">
      <c r="B1049" t="s">
        <v>45</v>
      </c>
      <c r="C1049" t="str" cm="1">
        <f t="array" ref="C10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49" t="str">
        <f>IF(ISNUMBER(SEARCH("start_date_local",Table2[[#This Row],[JSON]])),MID(Table2[[#This Row],[JSON]],SEARCH("start_date_local",Table2[[#This Row],[JSON]])+LEN("start_date_local")+4,10), "")</f>
        <v/>
      </c>
      <c r="E10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49" s="5" t="str">
        <f>IF(Table2[[#This Row],[moving_time]]&lt;&gt;"",FLOOR((Table2[[#This Row],[moving_time]]-(60*60*Table2[[#This Row],[Appoggio_ore]]))-(60*Table2[[#This Row],[Appoggio_ minuti]]),1),"")</f>
        <v/>
      </c>
      <c r="I1049" s="5" t="str">
        <f>IF(Table2[[#This Row],[moving_time]]&lt;&gt;"",FLOOR((Table2[[#This Row],[moving_time]]-(60*60*Table2[[#This Row],[Appoggio_ore]]))/60,1),"")</f>
        <v/>
      </c>
      <c r="J1049" s="5" t="str">
        <f>IF(Table2[[#This Row],[moving_time]]&lt;&gt;"",FLOOR(Table2[[#This Row],[moving_time]]/(60*60),1),"")</f>
        <v/>
      </c>
      <c r="K10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49" t="str">
        <f>IF(AND(Table2[[#This Row],[Appoggio]]&lt;&gt;"",C1059&lt;&gt;""),_xlfn.CONCAT("date",C1059,"moving_time",C1050,"distance",Table2[[#This Row],[Appoggio]],"elevation",C1052,"type",C1053),"")</f>
        <v/>
      </c>
      <c r="M1049" t="str">
        <f>IF(Table2[[#This Row],[date_to_pivot]]&lt;&gt;"",C1053,"")</f>
        <v/>
      </c>
      <c r="N1049" t="str">
        <f>IF(Table2[[#This Row],[date_to_pivot]]&lt;&gt;"",Table2[[#This Row],[Appoggio]],"")</f>
        <v/>
      </c>
      <c r="O1049" t="str">
        <f>IF(Table2[[#This Row],[date_to_pivot]]&lt;&gt;"",C1052,"")</f>
        <v/>
      </c>
      <c r="P1049" t="str">
        <f>IF(Table2[[#This Row],[date_to_pivot]]&lt;&gt;"",C1050,"")</f>
        <v/>
      </c>
    </row>
    <row r="1050" spans="2:16" x14ac:dyDescent="0.2">
      <c r="B1050" t="s">
        <v>452</v>
      </c>
      <c r="C1050" t="str" cm="1">
        <f t="array" ref="C10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50" t="str">
        <f>IF(ISNUMBER(SEARCH("start_date_local",Table2[[#This Row],[JSON]])),MID(Table2[[#This Row],[JSON]],SEARCH("start_date_local",Table2[[#This Row],[JSON]])+LEN("start_date_local")+4,10), "")</f>
        <v/>
      </c>
      <c r="E10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0" s="5" t="str">
        <f>IF(Table2[[#This Row],[moving_time]]&lt;&gt;"",FLOOR((Table2[[#This Row],[moving_time]]-(60*60*Table2[[#This Row],[Appoggio_ore]]))-(60*Table2[[#This Row],[Appoggio_ minuti]]),1),"")</f>
        <v/>
      </c>
      <c r="I1050" s="5" t="str">
        <f>IF(Table2[[#This Row],[moving_time]]&lt;&gt;"",FLOOR((Table2[[#This Row],[moving_time]]-(60*60*Table2[[#This Row],[Appoggio_ore]]))/60,1),"")</f>
        <v/>
      </c>
      <c r="J1050" s="5" t="str">
        <f>IF(Table2[[#This Row],[moving_time]]&lt;&gt;"",FLOOR(Table2[[#This Row],[moving_time]]/(60*60),1),"")</f>
        <v/>
      </c>
      <c r="K10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0" t="str">
        <f>IF(AND(Table2[[#This Row],[Appoggio]]&lt;&gt;"",C1060&lt;&gt;""),_xlfn.CONCAT("date",C1060,"moving_time",C1051,"distance",Table2[[#This Row],[Appoggio]],"elevation",C1053,"type",C1054),"")</f>
        <v/>
      </c>
      <c r="M1050" t="str">
        <f>IF(Table2[[#This Row],[date_to_pivot]]&lt;&gt;"",C1054,"")</f>
        <v/>
      </c>
      <c r="N1050" t="str">
        <f>IF(Table2[[#This Row],[date_to_pivot]]&lt;&gt;"",Table2[[#This Row],[Appoggio]],"")</f>
        <v/>
      </c>
      <c r="O1050" t="str">
        <f>IF(Table2[[#This Row],[date_to_pivot]]&lt;&gt;"",C1053,"")</f>
        <v/>
      </c>
      <c r="P1050" t="str">
        <f>IF(Table2[[#This Row],[date_to_pivot]]&lt;&gt;"",C1051,"")</f>
        <v/>
      </c>
    </row>
    <row r="1051" spans="2:16" x14ac:dyDescent="0.2">
      <c r="B1051" t="s">
        <v>453</v>
      </c>
      <c r="C1051" t="str" cm="1">
        <f t="array" ref="C10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51" t="str">
        <f>IF(ISNUMBER(SEARCH("start_date_local",Table2[[#This Row],[JSON]])),MID(Table2[[#This Row],[JSON]],SEARCH("start_date_local",Table2[[#This Row],[JSON]])+LEN("start_date_local")+4,10), "")</f>
        <v/>
      </c>
      <c r="E10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1" s="5" t="str">
        <f>IF(Table2[[#This Row],[moving_time]]&lt;&gt;"",FLOOR((Table2[[#This Row],[moving_time]]-(60*60*Table2[[#This Row],[Appoggio_ore]]))-(60*Table2[[#This Row],[Appoggio_ minuti]]),1),"")</f>
        <v/>
      </c>
      <c r="I1051" s="5" t="str">
        <f>IF(Table2[[#This Row],[moving_time]]&lt;&gt;"",FLOOR((Table2[[#This Row],[moving_time]]-(60*60*Table2[[#This Row],[Appoggio_ore]]))/60,1),"")</f>
        <v/>
      </c>
      <c r="J1051" s="5" t="str">
        <f>IF(Table2[[#This Row],[moving_time]]&lt;&gt;"",FLOOR(Table2[[#This Row],[moving_time]]/(60*60),1),"")</f>
        <v/>
      </c>
      <c r="K10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1" t="str">
        <f>IF(AND(Table2[[#This Row],[Appoggio]]&lt;&gt;"",C1061&lt;&gt;""),_xlfn.CONCAT("date",C1061,"moving_time",C1052,"distance",Table2[[#This Row],[Appoggio]],"elevation",C1054,"type",C1055),"")</f>
        <v/>
      </c>
      <c r="M1051" t="str">
        <f>IF(Table2[[#This Row],[date_to_pivot]]&lt;&gt;"",C1055,"")</f>
        <v/>
      </c>
      <c r="N1051" t="str">
        <f>IF(Table2[[#This Row],[date_to_pivot]]&lt;&gt;"",Table2[[#This Row],[Appoggio]],"")</f>
        <v/>
      </c>
      <c r="O1051" t="str">
        <f>IF(Table2[[#This Row],[date_to_pivot]]&lt;&gt;"",C1054,"")</f>
        <v/>
      </c>
      <c r="P1051" t="str">
        <f>IF(Table2[[#This Row],[date_to_pivot]]&lt;&gt;"",C1052,"")</f>
        <v/>
      </c>
    </row>
    <row r="1052" spans="2:16" x14ac:dyDescent="0.2">
      <c r="B1052" t="s">
        <v>454</v>
      </c>
      <c r="C1052" t="str" cm="1">
        <f t="array" ref="C10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52" t="str">
        <f>IF(ISNUMBER(SEARCH("start_date_local",Table2[[#This Row],[JSON]])),MID(Table2[[#This Row],[JSON]],SEARCH("start_date_local",Table2[[#This Row],[JSON]])+LEN("start_date_local")+4,10), "")</f>
        <v/>
      </c>
      <c r="E10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2" s="5" t="str">
        <f>IF(Table2[[#This Row],[moving_time]]&lt;&gt;"",FLOOR((Table2[[#This Row],[moving_time]]-(60*60*Table2[[#This Row],[Appoggio_ore]]))-(60*Table2[[#This Row],[Appoggio_ minuti]]),1),"")</f>
        <v/>
      </c>
      <c r="I1052" s="5" t="str">
        <f>IF(Table2[[#This Row],[moving_time]]&lt;&gt;"",FLOOR((Table2[[#This Row],[moving_time]]-(60*60*Table2[[#This Row],[Appoggio_ore]]))/60,1),"")</f>
        <v/>
      </c>
      <c r="J1052" s="5" t="str">
        <f>IF(Table2[[#This Row],[moving_time]]&lt;&gt;"",FLOOR(Table2[[#This Row],[moving_time]]/(60*60),1),"")</f>
        <v/>
      </c>
      <c r="K10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2" t="str">
        <f>IF(AND(Table2[[#This Row],[Appoggio]]&lt;&gt;"",C1062&lt;&gt;""),_xlfn.CONCAT("date",C1062,"moving_time",C1053,"distance",Table2[[#This Row],[Appoggio]],"elevation",C1055,"type",C1056),"")</f>
        <v/>
      </c>
      <c r="M1052" t="str">
        <f>IF(Table2[[#This Row],[date_to_pivot]]&lt;&gt;"",C1056,"")</f>
        <v/>
      </c>
      <c r="N1052" t="str">
        <f>IF(Table2[[#This Row],[date_to_pivot]]&lt;&gt;"",Table2[[#This Row],[Appoggio]],"")</f>
        <v/>
      </c>
      <c r="O1052" t="str">
        <f>IF(Table2[[#This Row],[date_to_pivot]]&lt;&gt;"",C1055,"")</f>
        <v/>
      </c>
      <c r="P1052" t="str">
        <f>IF(Table2[[#This Row],[date_to_pivot]]&lt;&gt;"",C1053,"")</f>
        <v/>
      </c>
    </row>
    <row r="1053" spans="2:16" x14ac:dyDescent="0.2">
      <c r="B1053" t="s">
        <v>455</v>
      </c>
      <c r="C1053" t="str" cm="1">
        <f t="array" ref="C10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53" t="str">
        <f>IF(ISNUMBER(SEARCH("start_date_local",Table2[[#This Row],[JSON]])),MID(Table2[[#This Row],[JSON]],SEARCH("start_date_local",Table2[[#This Row],[JSON]])+LEN("start_date_local")+4,10), "")</f>
        <v/>
      </c>
      <c r="E10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3" s="5" t="str">
        <f>IF(Table2[[#This Row],[moving_time]]&lt;&gt;"",FLOOR((Table2[[#This Row],[moving_time]]-(60*60*Table2[[#This Row],[Appoggio_ore]]))-(60*Table2[[#This Row],[Appoggio_ minuti]]),1),"")</f>
        <v/>
      </c>
      <c r="I1053" s="5" t="str">
        <f>IF(Table2[[#This Row],[moving_time]]&lt;&gt;"",FLOOR((Table2[[#This Row],[moving_time]]-(60*60*Table2[[#This Row],[Appoggio_ore]]))/60,1),"")</f>
        <v/>
      </c>
      <c r="J1053" s="5" t="str">
        <f>IF(Table2[[#This Row],[moving_time]]&lt;&gt;"",FLOOR(Table2[[#This Row],[moving_time]]/(60*60),1),"")</f>
        <v/>
      </c>
      <c r="K10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3" t="str">
        <f>IF(AND(Table2[[#This Row],[Appoggio]]&lt;&gt;"",C1063&lt;&gt;""),_xlfn.CONCAT("date",C1063,"moving_time",C1054,"distance",Table2[[#This Row],[Appoggio]],"elevation",C1056,"type",C1057),"")</f>
        <v/>
      </c>
      <c r="M1053" t="str">
        <f>IF(Table2[[#This Row],[date_to_pivot]]&lt;&gt;"",C1057,"")</f>
        <v/>
      </c>
      <c r="N1053" t="str">
        <f>IF(Table2[[#This Row],[date_to_pivot]]&lt;&gt;"",Table2[[#This Row],[Appoggio]],"")</f>
        <v/>
      </c>
      <c r="O1053" t="str">
        <f>IF(Table2[[#This Row],[date_to_pivot]]&lt;&gt;"",C1056,"")</f>
        <v/>
      </c>
      <c r="P1053" t="str">
        <f>IF(Table2[[#This Row],[date_to_pivot]]&lt;&gt;"",C1054,"")</f>
        <v/>
      </c>
    </row>
    <row r="1054" spans="2:16" x14ac:dyDescent="0.2">
      <c r="B1054" t="s">
        <v>118</v>
      </c>
      <c r="C1054" t="str" cm="1">
        <f t="array" ref="C10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54" t="str">
        <f>IF(ISNUMBER(SEARCH("start_date_local",Table2[[#This Row],[JSON]])),MID(Table2[[#This Row],[JSON]],SEARCH("start_date_local",Table2[[#This Row],[JSON]])+LEN("start_date_local")+4,10), "")</f>
        <v/>
      </c>
      <c r="E10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4" s="5" t="str">
        <f>IF(Table2[[#This Row],[moving_time]]&lt;&gt;"",FLOOR((Table2[[#This Row],[moving_time]]-(60*60*Table2[[#This Row],[Appoggio_ore]]))-(60*Table2[[#This Row],[Appoggio_ minuti]]),1),"")</f>
        <v/>
      </c>
      <c r="I1054" s="5" t="str">
        <f>IF(Table2[[#This Row],[moving_time]]&lt;&gt;"",FLOOR((Table2[[#This Row],[moving_time]]-(60*60*Table2[[#This Row],[Appoggio_ore]]))/60,1),"")</f>
        <v/>
      </c>
      <c r="J1054" s="5" t="str">
        <f>IF(Table2[[#This Row],[moving_time]]&lt;&gt;"",FLOOR(Table2[[#This Row],[moving_time]]/(60*60),1),"")</f>
        <v/>
      </c>
      <c r="K10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4" t="str">
        <f>IF(AND(Table2[[#This Row],[Appoggio]]&lt;&gt;"",C1064&lt;&gt;""),_xlfn.CONCAT("date",C1064,"moving_time",C1055,"distance",Table2[[#This Row],[Appoggio]],"elevation",C1057,"type",C1058),"")</f>
        <v/>
      </c>
      <c r="M1054" t="str">
        <f>IF(Table2[[#This Row],[date_to_pivot]]&lt;&gt;"",C1058,"")</f>
        <v/>
      </c>
      <c r="N1054" t="str">
        <f>IF(Table2[[#This Row],[date_to_pivot]]&lt;&gt;"",Table2[[#This Row],[Appoggio]],"")</f>
        <v/>
      </c>
      <c r="O1054" t="str">
        <f>IF(Table2[[#This Row],[date_to_pivot]]&lt;&gt;"",C1057,"")</f>
        <v/>
      </c>
      <c r="P1054" t="str">
        <f>IF(Table2[[#This Row],[date_to_pivot]]&lt;&gt;"",C1055,"")</f>
        <v/>
      </c>
    </row>
    <row r="1055" spans="2:16" x14ac:dyDescent="0.2">
      <c r="B1055" t="s">
        <v>456</v>
      </c>
      <c r="C1055" t="str" cm="1">
        <f t="array" ref="C10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55" t="str">
        <f>IF(ISNUMBER(SEARCH("start_date_local",Table2[[#This Row],[JSON]])),MID(Table2[[#This Row],[JSON]],SEARCH("start_date_local",Table2[[#This Row],[JSON]])+LEN("start_date_local")+4,10), "")</f>
        <v/>
      </c>
      <c r="E10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5" s="5" t="str">
        <f>IF(Table2[[#This Row],[moving_time]]&lt;&gt;"",FLOOR((Table2[[#This Row],[moving_time]]-(60*60*Table2[[#This Row],[Appoggio_ore]]))-(60*Table2[[#This Row],[Appoggio_ minuti]]),1),"")</f>
        <v/>
      </c>
      <c r="I1055" s="5" t="str">
        <f>IF(Table2[[#This Row],[moving_time]]&lt;&gt;"",FLOOR((Table2[[#This Row],[moving_time]]-(60*60*Table2[[#This Row],[Appoggio_ore]]))/60,1),"")</f>
        <v/>
      </c>
      <c r="J1055" s="5" t="str">
        <f>IF(Table2[[#This Row],[moving_time]]&lt;&gt;"",FLOOR(Table2[[#This Row],[moving_time]]/(60*60),1),"")</f>
        <v/>
      </c>
      <c r="K10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5" t="str">
        <f>IF(AND(Table2[[#This Row],[Appoggio]]&lt;&gt;"",C1065&lt;&gt;""),_xlfn.CONCAT("date",C1065,"moving_time",C1056,"distance",Table2[[#This Row],[Appoggio]],"elevation",C1058,"type",C1059),"")</f>
        <v/>
      </c>
      <c r="M1055" t="str">
        <f>IF(Table2[[#This Row],[date_to_pivot]]&lt;&gt;"",C1059,"")</f>
        <v/>
      </c>
      <c r="N1055" t="str">
        <f>IF(Table2[[#This Row],[date_to_pivot]]&lt;&gt;"",Table2[[#This Row],[Appoggio]],"")</f>
        <v/>
      </c>
      <c r="O1055" t="str">
        <f>IF(Table2[[#This Row],[date_to_pivot]]&lt;&gt;"",C1058,"")</f>
        <v/>
      </c>
      <c r="P1055" t="str">
        <f>IF(Table2[[#This Row],[date_to_pivot]]&lt;&gt;"",C1056,"")</f>
        <v/>
      </c>
    </row>
    <row r="1056" spans="2:16" x14ac:dyDescent="0.2">
      <c r="B1056" t="s">
        <v>457</v>
      </c>
      <c r="C1056" t="str" cm="1">
        <f t="array" ref="C10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56" t="str">
        <f>IF(ISNUMBER(SEARCH("start_date_local",Table2[[#This Row],[JSON]])),MID(Table2[[#This Row],[JSON]],SEARCH("start_date_local",Table2[[#This Row],[JSON]])+LEN("start_date_local")+4,10), "")</f>
        <v/>
      </c>
      <c r="E10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6" s="5" t="str">
        <f>IF(Table2[[#This Row],[moving_time]]&lt;&gt;"",FLOOR((Table2[[#This Row],[moving_time]]-(60*60*Table2[[#This Row],[Appoggio_ore]]))-(60*Table2[[#This Row],[Appoggio_ minuti]]),1),"")</f>
        <v/>
      </c>
      <c r="I1056" s="5" t="str">
        <f>IF(Table2[[#This Row],[moving_time]]&lt;&gt;"",FLOOR((Table2[[#This Row],[moving_time]]-(60*60*Table2[[#This Row],[Appoggio_ore]]))/60,1),"")</f>
        <v/>
      </c>
      <c r="J1056" s="5" t="str">
        <f>IF(Table2[[#This Row],[moving_time]]&lt;&gt;"",FLOOR(Table2[[#This Row],[moving_time]]/(60*60),1),"")</f>
        <v/>
      </c>
      <c r="K10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6" t="str">
        <f>IF(AND(Table2[[#This Row],[Appoggio]]&lt;&gt;"",C1066&lt;&gt;""),_xlfn.CONCAT("date",C1066,"moving_time",C1057,"distance",Table2[[#This Row],[Appoggio]],"elevation",C1059,"type",C1060),"")</f>
        <v/>
      </c>
      <c r="M1056" t="str">
        <f>IF(Table2[[#This Row],[date_to_pivot]]&lt;&gt;"",C1060,"")</f>
        <v/>
      </c>
      <c r="N1056" t="str">
        <f>IF(Table2[[#This Row],[date_to_pivot]]&lt;&gt;"",Table2[[#This Row],[Appoggio]],"")</f>
        <v/>
      </c>
      <c r="O1056" t="str">
        <f>IF(Table2[[#This Row],[date_to_pivot]]&lt;&gt;"",C1059,"")</f>
        <v/>
      </c>
      <c r="P1056" t="str">
        <f>IF(Table2[[#This Row],[date_to_pivot]]&lt;&gt;"",C1057,"")</f>
        <v/>
      </c>
    </row>
    <row r="1057" spans="2:16" x14ac:dyDescent="0.2">
      <c r="B1057" t="s">
        <v>458</v>
      </c>
      <c r="C1057" t="str" cm="1">
        <f t="array" ref="C10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57" t="str">
        <f>IF(ISNUMBER(SEARCH("start_date_local",Table2[[#This Row],[JSON]])),MID(Table2[[#This Row],[JSON]],SEARCH("start_date_local",Table2[[#This Row],[JSON]])+LEN("start_date_local")+4,10), "")</f>
        <v/>
      </c>
      <c r="E10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7" s="5" t="str">
        <f>IF(Table2[[#This Row],[moving_time]]&lt;&gt;"",FLOOR((Table2[[#This Row],[moving_time]]-(60*60*Table2[[#This Row],[Appoggio_ore]]))-(60*Table2[[#This Row],[Appoggio_ minuti]]),1),"")</f>
        <v/>
      </c>
      <c r="I1057" s="5" t="str">
        <f>IF(Table2[[#This Row],[moving_time]]&lt;&gt;"",FLOOR((Table2[[#This Row],[moving_time]]-(60*60*Table2[[#This Row],[Appoggio_ore]]))/60,1),"")</f>
        <v/>
      </c>
      <c r="J1057" s="5" t="str">
        <f>IF(Table2[[#This Row],[moving_time]]&lt;&gt;"",FLOOR(Table2[[#This Row],[moving_time]]/(60*60),1),"")</f>
        <v/>
      </c>
      <c r="K10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7" t="str">
        <f>IF(AND(Table2[[#This Row],[Appoggio]]&lt;&gt;"",C1067&lt;&gt;""),_xlfn.CONCAT("date",C1067,"moving_time",C1058,"distance",Table2[[#This Row],[Appoggio]],"elevation",C1060,"type",C1061),"")</f>
        <v/>
      </c>
      <c r="M1057" t="str">
        <f>IF(Table2[[#This Row],[date_to_pivot]]&lt;&gt;"",C1061,"")</f>
        <v/>
      </c>
      <c r="N1057" t="str">
        <f>IF(Table2[[#This Row],[date_to_pivot]]&lt;&gt;"",Table2[[#This Row],[Appoggio]],"")</f>
        <v/>
      </c>
      <c r="O1057" t="str">
        <f>IF(Table2[[#This Row],[date_to_pivot]]&lt;&gt;"",C1060,"")</f>
        <v/>
      </c>
      <c r="P1057" t="str">
        <f>IF(Table2[[#This Row],[date_to_pivot]]&lt;&gt;"",C1058,"")</f>
        <v/>
      </c>
    </row>
    <row r="1058" spans="2:16" x14ac:dyDescent="0.2">
      <c r="B1058" t="s">
        <v>54</v>
      </c>
      <c r="C1058" t="str" cm="1">
        <f t="array" ref="C10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58" t="str">
        <f>IF(ISNUMBER(SEARCH("start_date_local",Table2[[#This Row],[JSON]])),MID(Table2[[#This Row],[JSON]],SEARCH("start_date_local",Table2[[#This Row],[JSON]])+LEN("start_date_local")+4,10), "")</f>
        <v/>
      </c>
      <c r="E10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8" s="5" t="str">
        <f>IF(Table2[[#This Row],[moving_time]]&lt;&gt;"",FLOOR((Table2[[#This Row],[moving_time]]-(60*60*Table2[[#This Row],[Appoggio_ore]]))-(60*Table2[[#This Row],[Appoggio_ minuti]]),1),"")</f>
        <v/>
      </c>
      <c r="I1058" s="5" t="str">
        <f>IF(Table2[[#This Row],[moving_time]]&lt;&gt;"",FLOOR((Table2[[#This Row],[moving_time]]-(60*60*Table2[[#This Row],[Appoggio_ore]]))/60,1),"")</f>
        <v/>
      </c>
      <c r="J1058" s="5" t="str">
        <f>IF(Table2[[#This Row],[moving_time]]&lt;&gt;"",FLOOR(Table2[[#This Row],[moving_time]]/(60*60),1),"")</f>
        <v/>
      </c>
      <c r="K10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8" t="str">
        <f>IF(AND(Table2[[#This Row],[Appoggio]]&lt;&gt;"",C1068&lt;&gt;""),_xlfn.CONCAT("date",C1068,"moving_time",C1059,"distance",Table2[[#This Row],[Appoggio]],"elevation",C1061,"type",C1062),"")</f>
        <v/>
      </c>
      <c r="M1058" t="str">
        <f>IF(Table2[[#This Row],[date_to_pivot]]&lt;&gt;"",C1062,"")</f>
        <v/>
      </c>
      <c r="N1058" t="str">
        <f>IF(Table2[[#This Row],[date_to_pivot]]&lt;&gt;"",Table2[[#This Row],[Appoggio]],"")</f>
        <v/>
      </c>
      <c r="O1058" t="str">
        <f>IF(Table2[[#This Row],[date_to_pivot]]&lt;&gt;"",C1061,"")</f>
        <v/>
      </c>
      <c r="P1058" t="str">
        <f>IF(Table2[[#This Row],[date_to_pivot]]&lt;&gt;"",C1059,"")</f>
        <v/>
      </c>
    </row>
    <row r="1059" spans="2:16" x14ac:dyDescent="0.2">
      <c r="B1059" t="s">
        <v>55</v>
      </c>
      <c r="C1059" t="str" cm="1">
        <f t="array" ref="C10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59" t="str">
        <f>IF(ISNUMBER(SEARCH("start_date_local",Table2[[#This Row],[JSON]])),MID(Table2[[#This Row],[JSON]],SEARCH("start_date_local",Table2[[#This Row],[JSON]])+LEN("start_date_local")+4,10), "")</f>
        <v/>
      </c>
      <c r="E10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59" s="5" t="str">
        <f>IF(Table2[[#This Row],[moving_time]]&lt;&gt;"",FLOOR((Table2[[#This Row],[moving_time]]-(60*60*Table2[[#This Row],[Appoggio_ore]]))-(60*Table2[[#This Row],[Appoggio_ minuti]]),1),"")</f>
        <v/>
      </c>
      <c r="I1059" s="5" t="str">
        <f>IF(Table2[[#This Row],[moving_time]]&lt;&gt;"",FLOOR((Table2[[#This Row],[moving_time]]-(60*60*Table2[[#This Row],[Appoggio_ore]]))/60,1),"")</f>
        <v/>
      </c>
      <c r="J1059" s="5" t="str">
        <f>IF(Table2[[#This Row],[moving_time]]&lt;&gt;"",FLOOR(Table2[[#This Row],[moving_time]]/(60*60),1),"")</f>
        <v/>
      </c>
      <c r="K10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59" t="str">
        <f>IF(AND(Table2[[#This Row],[Appoggio]]&lt;&gt;"",C1069&lt;&gt;""),_xlfn.CONCAT("date",C1069,"moving_time",C1060,"distance",Table2[[#This Row],[Appoggio]],"elevation",C1062,"type",C1063),"")</f>
        <v/>
      </c>
      <c r="M1059" t="str">
        <f>IF(Table2[[#This Row],[date_to_pivot]]&lt;&gt;"",C1063,"")</f>
        <v/>
      </c>
      <c r="N1059" t="str">
        <f>IF(Table2[[#This Row],[date_to_pivot]]&lt;&gt;"",Table2[[#This Row],[Appoggio]],"")</f>
        <v/>
      </c>
      <c r="O1059" t="str">
        <f>IF(Table2[[#This Row],[date_to_pivot]]&lt;&gt;"",C1062,"")</f>
        <v/>
      </c>
      <c r="P1059" t="str">
        <f>IF(Table2[[#This Row],[date_to_pivot]]&lt;&gt;"",C1060,"")</f>
        <v/>
      </c>
    </row>
    <row r="1060" spans="2:16" x14ac:dyDescent="0.2">
      <c r="B1060" t="s">
        <v>459</v>
      </c>
      <c r="C1060" t="str" cm="1">
        <f t="array" ref="C10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60" t="str">
        <f>IF(ISNUMBER(SEARCH("start_date_local",Table2[[#This Row],[JSON]])),MID(Table2[[#This Row],[JSON]],SEARCH("start_date_local",Table2[[#This Row],[JSON]])+LEN("start_date_local")+4,10), "")</f>
        <v/>
      </c>
      <c r="E10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0" s="5" t="str">
        <f>IF(Table2[[#This Row],[moving_time]]&lt;&gt;"",FLOOR((Table2[[#This Row],[moving_time]]-(60*60*Table2[[#This Row],[Appoggio_ore]]))-(60*Table2[[#This Row],[Appoggio_ minuti]]),1),"")</f>
        <v/>
      </c>
      <c r="I1060" s="5" t="str">
        <f>IF(Table2[[#This Row],[moving_time]]&lt;&gt;"",FLOOR((Table2[[#This Row],[moving_time]]-(60*60*Table2[[#This Row],[Appoggio_ore]]))/60,1),"")</f>
        <v/>
      </c>
      <c r="J1060" s="5" t="str">
        <f>IF(Table2[[#This Row],[moving_time]]&lt;&gt;"",FLOOR(Table2[[#This Row],[moving_time]]/(60*60),1),"")</f>
        <v/>
      </c>
      <c r="K10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0" t="str">
        <f>IF(AND(Table2[[#This Row],[Appoggio]]&lt;&gt;"",C1070&lt;&gt;""),_xlfn.CONCAT("date",C1070,"moving_time",C1061,"distance",Table2[[#This Row],[Appoggio]],"elevation",C1063,"type",C1064),"")</f>
        <v/>
      </c>
      <c r="M1060" t="str">
        <f>IF(Table2[[#This Row],[date_to_pivot]]&lt;&gt;"",C1064,"")</f>
        <v/>
      </c>
      <c r="N1060" t="str">
        <f>IF(Table2[[#This Row],[date_to_pivot]]&lt;&gt;"",Table2[[#This Row],[Appoggio]],"")</f>
        <v/>
      </c>
      <c r="O1060" t="str">
        <f>IF(Table2[[#This Row],[date_to_pivot]]&lt;&gt;"",C1063,"")</f>
        <v/>
      </c>
      <c r="P1060" t="str">
        <f>IF(Table2[[#This Row],[date_to_pivot]]&lt;&gt;"",C1061,"")</f>
        <v/>
      </c>
    </row>
    <row r="1061" spans="2:16" x14ac:dyDescent="0.2">
      <c r="B1061" t="s">
        <v>460</v>
      </c>
      <c r="C1061" t="str" cm="1">
        <f t="array" ref="C10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61" t="str">
        <f>IF(ISNUMBER(SEARCH("start_date_local",Table2[[#This Row],[JSON]])),MID(Table2[[#This Row],[JSON]],SEARCH("start_date_local",Table2[[#This Row],[JSON]])+LEN("start_date_local")+4,10), "")</f>
        <v/>
      </c>
      <c r="E10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1" s="5" t="str">
        <f>IF(Table2[[#This Row],[moving_time]]&lt;&gt;"",FLOOR((Table2[[#This Row],[moving_time]]-(60*60*Table2[[#This Row],[Appoggio_ore]]))-(60*Table2[[#This Row],[Appoggio_ minuti]]),1),"")</f>
        <v/>
      </c>
      <c r="I1061" s="5" t="str">
        <f>IF(Table2[[#This Row],[moving_time]]&lt;&gt;"",FLOOR((Table2[[#This Row],[moving_time]]-(60*60*Table2[[#This Row],[Appoggio_ore]]))/60,1),"")</f>
        <v/>
      </c>
      <c r="J1061" s="5" t="str">
        <f>IF(Table2[[#This Row],[moving_time]]&lt;&gt;"",FLOOR(Table2[[#This Row],[moving_time]]/(60*60),1),"")</f>
        <v/>
      </c>
      <c r="K10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1" t="str">
        <f>IF(AND(Table2[[#This Row],[Appoggio]]&lt;&gt;"",C1071&lt;&gt;""),_xlfn.CONCAT("date",C1071,"moving_time",C1062,"distance",Table2[[#This Row],[Appoggio]],"elevation",C1064,"type",C1065),"")</f>
        <v/>
      </c>
      <c r="M1061" t="str">
        <f>IF(Table2[[#This Row],[date_to_pivot]]&lt;&gt;"",C1065,"")</f>
        <v/>
      </c>
      <c r="N1061" t="str">
        <f>IF(Table2[[#This Row],[date_to_pivot]]&lt;&gt;"",Table2[[#This Row],[Appoggio]],"")</f>
        <v/>
      </c>
      <c r="O1061" t="str">
        <f>IF(Table2[[#This Row],[date_to_pivot]]&lt;&gt;"",C1064,"")</f>
        <v/>
      </c>
      <c r="P1061" t="str">
        <f>IF(Table2[[#This Row],[date_to_pivot]]&lt;&gt;"",C1062,"")</f>
        <v/>
      </c>
    </row>
    <row r="1062" spans="2:16" x14ac:dyDescent="0.2">
      <c r="B1062" t="s">
        <v>58</v>
      </c>
      <c r="C1062" t="str" cm="1">
        <f t="array" ref="C10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62" t="str">
        <f>IF(ISNUMBER(SEARCH("start_date_local",Table2[[#This Row],[JSON]])),MID(Table2[[#This Row],[JSON]],SEARCH("start_date_local",Table2[[#This Row],[JSON]])+LEN("start_date_local")+4,10), "")</f>
        <v/>
      </c>
      <c r="E10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2" s="5" t="str">
        <f>IF(Table2[[#This Row],[moving_time]]&lt;&gt;"",FLOOR((Table2[[#This Row],[moving_time]]-(60*60*Table2[[#This Row],[Appoggio_ore]]))-(60*Table2[[#This Row],[Appoggio_ minuti]]),1),"")</f>
        <v/>
      </c>
      <c r="I1062" s="5" t="str">
        <f>IF(Table2[[#This Row],[moving_time]]&lt;&gt;"",FLOOR((Table2[[#This Row],[moving_time]]-(60*60*Table2[[#This Row],[Appoggio_ore]]))/60,1),"")</f>
        <v/>
      </c>
      <c r="J1062" s="5" t="str">
        <f>IF(Table2[[#This Row],[moving_time]]&lt;&gt;"",FLOOR(Table2[[#This Row],[moving_time]]/(60*60),1),"")</f>
        <v/>
      </c>
      <c r="K10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2" t="str">
        <f>IF(AND(Table2[[#This Row],[Appoggio]]&lt;&gt;"",C1072&lt;&gt;""),_xlfn.CONCAT("date",C1072,"moving_time",C1063,"distance",Table2[[#This Row],[Appoggio]],"elevation",C1065,"type",C1066),"")</f>
        <v/>
      </c>
      <c r="M1062" t="str">
        <f>IF(Table2[[#This Row],[date_to_pivot]]&lt;&gt;"",C1066,"")</f>
        <v/>
      </c>
      <c r="N1062" t="str">
        <f>IF(Table2[[#This Row],[date_to_pivot]]&lt;&gt;"",Table2[[#This Row],[Appoggio]],"")</f>
        <v/>
      </c>
      <c r="O1062" t="str">
        <f>IF(Table2[[#This Row],[date_to_pivot]]&lt;&gt;"",C1065,"")</f>
        <v/>
      </c>
      <c r="P1062" t="str">
        <f>IF(Table2[[#This Row],[date_to_pivot]]&lt;&gt;"",C1063,"")</f>
        <v/>
      </c>
    </row>
    <row r="1063" spans="2:16" x14ac:dyDescent="0.2">
      <c r="B1063" t="s">
        <v>59</v>
      </c>
      <c r="C1063" t="str" cm="1">
        <f t="array" ref="C10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63" t="str">
        <f>IF(ISNUMBER(SEARCH("start_date_local",Table2[[#This Row],[JSON]])),MID(Table2[[#This Row],[JSON]],SEARCH("start_date_local",Table2[[#This Row],[JSON]])+LEN("start_date_local")+4,10), "")</f>
        <v/>
      </c>
      <c r="E10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3" s="5" t="str">
        <f>IF(Table2[[#This Row],[moving_time]]&lt;&gt;"",FLOOR((Table2[[#This Row],[moving_time]]-(60*60*Table2[[#This Row],[Appoggio_ore]]))-(60*Table2[[#This Row],[Appoggio_ minuti]]),1),"")</f>
        <v/>
      </c>
      <c r="I1063" s="5" t="str">
        <f>IF(Table2[[#This Row],[moving_time]]&lt;&gt;"",FLOOR((Table2[[#This Row],[moving_time]]-(60*60*Table2[[#This Row],[Appoggio_ore]]))/60,1),"")</f>
        <v/>
      </c>
      <c r="J1063" s="5" t="str">
        <f>IF(Table2[[#This Row],[moving_time]]&lt;&gt;"",FLOOR(Table2[[#This Row],[moving_time]]/(60*60),1),"")</f>
        <v/>
      </c>
      <c r="K10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3" t="str">
        <f>IF(AND(Table2[[#This Row],[Appoggio]]&lt;&gt;"",C1073&lt;&gt;""),_xlfn.CONCAT("date",C1073,"moving_time",C1064,"distance",Table2[[#This Row],[Appoggio]],"elevation",C1066,"type",C1067),"")</f>
        <v/>
      </c>
      <c r="M1063" t="str">
        <f>IF(Table2[[#This Row],[date_to_pivot]]&lt;&gt;"",C1067,"")</f>
        <v/>
      </c>
      <c r="N1063" t="str">
        <f>IF(Table2[[#This Row],[date_to_pivot]]&lt;&gt;"",Table2[[#This Row],[Appoggio]],"")</f>
        <v/>
      </c>
      <c r="O1063" t="str">
        <f>IF(Table2[[#This Row],[date_to_pivot]]&lt;&gt;"",C1066,"")</f>
        <v/>
      </c>
      <c r="P1063" t="str">
        <f>IF(Table2[[#This Row],[date_to_pivot]]&lt;&gt;"",C1064,"")</f>
        <v/>
      </c>
    </row>
    <row r="1064" spans="2:16" x14ac:dyDescent="0.2">
      <c r="B1064" t="s">
        <v>461</v>
      </c>
      <c r="C1064" t="str" cm="1">
        <f t="array" ref="C10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64" t="str">
        <f>IF(ISNUMBER(SEARCH("start_date_local",Table2[[#This Row],[JSON]])),MID(Table2[[#This Row],[JSON]],SEARCH("start_date_local",Table2[[#This Row],[JSON]])+LEN("start_date_local")+4,10), "")</f>
        <v/>
      </c>
      <c r="E10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4" s="5" t="str">
        <f>IF(Table2[[#This Row],[moving_time]]&lt;&gt;"",FLOOR((Table2[[#This Row],[moving_time]]-(60*60*Table2[[#This Row],[Appoggio_ore]]))-(60*Table2[[#This Row],[Appoggio_ minuti]]),1),"")</f>
        <v/>
      </c>
      <c r="I1064" s="5" t="str">
        <f>IF(Table2[[#This Row],[moving_time]]&lt;&gt;"",FLOOR((Table2[[#This Row],[moving_time]]-(60*60*Table2[[#This Row],[Appoggio_ore]]))/60,1),"")</f>
        <v/>
      </c>
      <c r="J1064" s="5" t="str">
        <f>IF(Table2[[#This Row],[moving_time]]&lt;&gt;"",FLOOR(Table2[[#This Row],[moving_time]]/(60*60),1),"")</f>
        <v/>
      </c>
      <c r="K10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4" t="str">
        <f>IF(AND(Table2[[#This Row],[Appoggio]]&lt;&gt;"",C1074&lt;&gt;""),_xlfn.CONCAT("date",C1074,"moving_time",C1065,"distance",Table2[[#This Row],[Appoggio]],"elevation",C1067,"type",C1068),"")</f>
        <v/>
      </c>
      <c r="M1064" t="str">
        <f>IF(Table2[[#This Row],[date_to_pivot]]&lt;&gt;"",C1068,"")</f>
        <v/>
      </c>
      <c r="N1064" t="str">
        <f>IF(Table2[[#This Row],[date_to_pivot]]&lt;&gt;"",Table2[[#This Row],[Appoggio]],"")</f>
        <v/>
      </c>
      <c r="O1064" t="str">
        <f>IF(Table2[[#This Row],[date_to_pivot]]&lt;&gt;"",C1067,"")</f>
        <v/>
      </c>
      <c r="P1064" t="str">
        <f>IF(Table2[[#This Row],[date_to_pivot]]&lt;&gt;"",C1065,"")</f>
        <v/>
      </c>
    </row>
    <row r="1065" spans="2:16" x14ac:dyDescent="0.2">
      <c r="B1065" t="s">
        <v>462</v>
      </c>
      <c r="C1065" t="str" cm="1">
        <f t="array" ref="C10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65" t="str">
        <f>IF(ISNUMBER(SEARCH("start_date_local",Table2[[#This Row],[JSON]])),MID(Table2[[#This Row],[JSON]],SEARCH("start_date_local",Table2[[#This Row],[JSON]])+LEN("start_date_local")+4,10), "")</f>
        <v/>
      </c>
      <c r="E10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5" s="5" t="str">
        <f>IF(Table2[[#This Row],[moving_time]]&lt;&gt;"",FLOOR((Table2[[#This Row],[moving_time]]-(60*60*Table2[[#This Row],[Appoggio_ore]]))-(60*Table2[[#This Row],[Appoggio_ minuti]]),1),"")</f>
        <v/>
      </c>
      <c r="I1065" s="5" t="str">
        <f>IF(Table2[[#This Row],[moving_time]]&lt;&gt;"",FLOOR((Table2[[#This Row],[moving_time]]-(60*60*Table2[[#This Row],[Appoggio_ore]]))/60,1),"")</f>
        <v/>
      </c>
      <c r="J1065" s="5" t="str">
        <f>IF(Table2[[#This Row],[moving_time]]&lt;&gt;"",FLOOR(Table2[[#This Row],[moving_time]]/(60*60),1),"")</f>
        <v/>
      </c>
      <c r="K10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5" t="str">
        <f>IF(AND(Table2[[#This Row],[Appoggio]]&lt;&gt;"",C1075&lt;&gt;""),_xlfn.CONCAT("date",C1075,"moving_time",C1066,"distance",Table2[[#This Row],[Appoggio]],"elevation",C1068,"type",C1069),"")</f>
        <v/>
      </c>
      <c r="M1065" t="str">
        <f>IF(Table2[[#This Row],[date_to_pivot]]&lt;&gt;"",C1069,"")</f>
        <v/>
      </c>
      <c r="N1065" t="str">
        <f>IF(Table2[[#This Row],[date_to_pivot]]&lt;&gt;"",Table2[[#This Row],[Appoggio]],"")</f>
        <v/>
      </c>
      <c r="O1065" t="str">
        <f>IF(Table2[[#This Row],[date_to_pivot]]&lt;&gt;"",C1068,"")</f>
        <v/>
      </c>
      <c r="P1065" t="str">
        <f>IF(Table2[[#This Row],[date_to_pivot]]&lt;&gt;"",C1066,"")</f>
        <v/>
      </c>
    </row>
    <row r="1066" spans="2:16" x14ac:dyDescent="0.2">
      <c r="B1066" t="s">
        <v>463</v>
      </c>
      <c r="C1066" t="str" cm="1">
        <f t="array" ref="C10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66" t="str">
        <f>IF(ISNUMBER(SEARCH("start_date_local",Table2[[#This Row],[JSON]])),MID(Table2[[#This Row],[JSON]],SEARCH("start_date_local",Table2[[#This Row],[JSON]])+LEN("start_date_local")+4,10), "")</f>
        <v/>
      </c>
      <c r="E10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6" s="5" t="str">
        <f>IF(Table2[[#This Row],[moving_time]]&lt;&gt;"",FLOOR((Table2[[#This Row],[moving_time]]-(60*60*Table2[[#This Row],[Appoggio_ore]]))-(60*Table2[[#This Row],[Appoggio_ minuti]]),1),"")</f>
        <v/>
      </c>
      <c r="I1066" s="5" t="str">
        <f>IF(Table2[[#This Row],[moving_time]]&lt;&gt;"",FLOOR((Table2[[#This Row],[moving_time]]-(60*60*Table2[[#This Row],[Appoggio_ore]]))/60,1),"")</f>
        <v/>
      </c>
      <c r="J1066" s="5" t="str">
        <f>IF(Table2[[#This Row],[moving_time]]&lt;&gt;"",FLOOR(Table2[[#This Row],[moving_time]]/(60*60),1),"")</f>
        <v/>
      </c>
      <c r="K10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6" t="str">
        <f>IF(AND(Table2[[#This Row],[Appoggio]]&lt;&gt;"",C1076&lt;&gt;""),_xlfn.CONCAT("date",C1076,"moving_time",C1067,"distance",Table2[[#This Row],[Appoggio]],"elevation",C1069,"type",C1070),"")</f>
        <v/>
      </c>
      <c r="M1066" t="str">
        <f>IF(Table2[[#This Row],[date_to_pivot]]&lt;&gt;"",C1070,"")</f>
        <v/>
      </c>
      <c r="N1066" t="str">
        <f>IF(Table2[[#This Row],[date_to_pivot]]&lt;&gt;"",Table2[[#This Row],[Appoggio]],"")</f>
        <v/>
      </c>
      <c r="O1066" t="str">
        <f>IF(Table2[[#This Row],[date_to_pivot]]&lt;&gt;"",C1069,"")</f>
        <v/>
      </c>
      <c r="P1066" t="str">
        <f>IF(Table2[[#This Row],[date_to_pivot]]&lt;&gt;"",C1067,"")</f>
        <v/>
      </c>
    </row>
    <row r="1067" spans="2:16" x14ac:dyDescent="0.2">
      <c r="B1067" t="s">
        <v>95</v>
      </c>
      <c r="C1067" t="str" cm="1">
        <f t="array" ref="C10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67" t="str">
        <f>IF(ISNUMBER(SEARCH("start_date_local",Table2[[#This Row],[JSON]])),MID(Table2[[#This Row],[JSON]],SEARCH("start_date_local",Table2[[#This Row],[JSON]])+LEN("start_date_local")+4,10), "")</f>
        <v/>
      </c>
      <c r="E10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7" s="5" t="str">
        <f>IF(Table2[[#This Row],[moving_time]]&lt;&gt;"",FLOOR((Table2[[#This Row],[moving_time]]-(60*60*Table2[[#This Row],[Appoggio_ore]]))-(60*Table2[[#This Row],[Appoggio_ minuti]]),1),"")</f>
        <v/>
      </c>
      <c r="I1067" s="5" t="str">
        <f>IF(Table2[[#This Row],[moving_time]]&lt;&gt;"",FLOOR((Table2[[#This Row],[moving_time]]-(60*60*Table2[[#This Row],[Appoggio_ore]]))/60,1),"")</f>
        <v/>
      </c>
      <c r="J1067" s="5" t="str">
        <f>IF(Table2[[#This Row],[moving_time]]&lt;&gt;"",FLOOR(Table2[[#This Row],[moving_time]]/(60*60),1),"")</f>
        <v/>
      </c>
      <c r="K10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7" t="str">
        <f>IF(AND(Table2[[#This Row],[Appoggio]]&lt;&gt;"",C1077&lt;&gt;""),_xlfn.CONCAT("date",C1077,"moving_time",C1068,"distance",Table2[[#This Row],[Appoggio]],"elevation",C1070,"type",C1071),"")</f>
        <v/>
      </c>
      <c r="M1067" t="str">
        <f>IF(Table2[[#This Row],[date_to_pivot]]&lt;&gt;"",C1071,"")</f>
        <v/>
      </c>
      <c r="N1067" t="str">
        <f>IF(Table2[[#This Row],[date_to_pivot]]&lt;&gt;"",Table2[[#This Row],[Appoggio]],"")</f>
        <v/>
      </c>
      <c r="O1067" t="str">
        <f>IF(Table2[[#This Row],[date_to_pivot]]&lt;&gt;"",C1070,"")</f>
        <v/>
      </c>
      <c r="P1067" t="str">
        <f>IF(Table2[[#This Row],[date_to_pivot]]&lt;&gt;"",C1068,"")</f>
        <v/>
      </c>
    </row>
    <row r="1068" spans="2:16" x14ac:dyDescent="0.2">
      <c r="B1068" t="s">
        <v>464</v>
      </c>
      <c r="C1068" t="str" cm="1">
        <f t="array" ref="C10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68" t="str">
        <f>IF(ISNUMBER(SEARCH("start_date_local",Table2[[#This Row],[JSON]])),MID(Table2[[#This Row],[JSON]],SEARCH("start_date_local",Table2[[#This Row],[JSON]])+LEN("start_date_local")+4,10), "")</f>
        <v/>
      </c>
      <c r="E10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8" s="5" t="str">
        <f>IF(Table2[[#This Row],[moving_time]]&lt;&gt;"",FLOOR((Table2[[#This Row],[moving_time]]-(60*60*Table2[[#This Row],[Appoggio_ore]]))-(60*Table2[[#This Row],[Appoggio_ minuti]]),1),"")</f>
        <v/>
      </c>
      <c r="I1068" s="5" t="str">
        <f>IF(Table2[[#This Row],[moving_time]]&lt;&gt;"",FLOOR((Table2[[#This Row],[moving_time]]-(60*60*Table2[[#This Row],[Appoggio_ore]]))/60,1),"")</f>
        <v/>
      </c>
      <c r="J1068" s="5" t="str">
        <f>IF(Table2[[#This Row],[moving_time]]&lt;&gt;"",FLOOR(Table2[[#This Row],[moving_time]]/(60*60),1),"")</f>
        <v/>
      </c>
      <c r="K10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8" t="str">
        <f>IF(AND(Table2[[#This Row],[Appoggio]]&lt;&gt;"",C1078&lt;&gt;""),_xlfn.CONCAT("date",C1078,"moving_time",C1069,"distance",Table2[[#This Row],[Appoggio]],"elevation",C1071,"type",C1072),"")</f>
        <v/>
      </c>
      <c r="M1068" t="str">
        <f>IF(Table2[[#This Row],[date_to_pivot]]&lt;&gt;"",C1072,"")</f>
        <v/>
      </c>
      <c r="N1068" t="str">
        <f>IF(Table2[[#This Row],[date_to_pivot]]&lt;&gt;"",Table2[[#This Row],[Appoggio]],"")</f>
        <v/>
      </c>
      <c r="O1068" t="str">
        <f>IF(Table2[[#This Row],[date_to_pivot]]&lt;&gt;"",C1071,"")</f>
        <v/>
      </c>
      <c r="P1068" t="str">
        <f>IF(Table2[[#This Row],[date_to_pivot]]&lt;&gt;"",C1069,"")</f>
        <v/>
      </c>
    </row>
    <row r="1069" spans="2:16" x14ac:dyDescent="0.2">
      <c r="B1069" t="s">
        <v>65</v>
      </c>
      <c r="C1069" t="str" cm="1">
        <f t="array" ref="C10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69" t="str">
        <f>IF(ISNUMBER(SEARCH("start_date_local",Table2[[#This Row],[JSON]])),MID(Table2[[#This Row],[JSON]],SEARCH("start_date_local",Table2[[#This Row],[JSON]])+LEN("start_date_local")+4,10), "")</f>
        <v/>
      </c>
      <c r="E10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69" s="5" t="str">
        <f>IF(Table2[[#This Row],[moving_time]]&lt;&gt;"",FLOOR((Table2[[#This Row],[moving_time]]-(60*60*Table2[[#This Row],[Appoggio_ore]]))-(60*Table2[[#This Row],[Appoggio_ minuti]]),1),"")</f>
        <v/>
      </c>
      <c r="I1069" s="5" t="str">
        <f>IF(Table2[[#This Row],[moving_time]]&lt;&gt;"",FLOOR((Table2[[#This Row],[moving_time]]-(60*60*Table2[[#This Row],[Appoggio_ore]]))/60,1),"")</f>
        <v/>
      </c>
      <c r="J1069" s="5" t="str">
        <f>IF(Table2[[#This Row],[moving_time]]&lt;&gt;"",FLOOR(Table2[[#This Row],[moving_time]]/(60*60),1),"")</f>
        <v/>
      </c>
      <c r="K10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69" t="str">
        <f>IF(AND(Table2[[#This Row],[Appoggio]]&lt;&gt;"",C1079&lt;&gt;""),_xlfn.CONCAT("date",C1079,"moving_time",C1070,"distance",Table2[[#This Row],[Appoggio]],"elevation",C1072,"type",C1073),"")</f>
        <v/>
      </c>
      <c r="M1069" t="str">
        <f>IF(Table2[[#This Row],[date_to_pivot]]&lt;&gt;"",C1073,"")</f>
        <v/>
      </c>
      <c r="N1069" t="str">
        <f>IF(Table2[[#This Row],[date_to_pivot]]&lt;&gt;"",Table2[[#This Row],[Appoggio]],"")</f>
        <v/>
      </c>
      <c r="O1069" t="str">
        <f>IF(Table2[[#This Row],[date_to_pivot]]&lt;&gt;"",C1072,"")</f>
        <v/>
      </c>
      <c r="P1069" t="str">
        <f>IF(Table2[[#This Row],[date_to_pivot]]&lt;&gt;"",C1070,"")</f>
        <v/>
      </c>
    </row>
    <row r="1070" spans="2:16" x14ac:dyDescent="0.2">
      <c r="B1070" t="s">
        <v>465</v>
      </c>
      <c r="C1070" t="str" cm="1">
        <f t="array" ref="C10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70" t="str">
        <f>IF(ISNUMBER(SEARCH("start_date_local",Table2[[#This Row],[JSON]])),MID(Table2[[#This Row],[JSON]],SEARCH("start_date_local",Table2[[#This Row],[JSON]])+LEN("start_date_local")+4,10), "")</f>
        <v/>
      </c>
      <c r="E10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0" s="5" t="str">
        <f>IF(Table2[[#This Row],[moving_time]]&lt;&gt;"",FLOOR((Table2[[#This Row],[moving_time]]-(60*60*Table2[[#This Row],[Appoggio_ore]]))-(60*Table2[[#This Row],[Appoggio_ minuti]]),1),"")</f>
        <v/>
      </c>
      <c r="I1070" s="5" t="str">
        <f>IF(Table2[[#This Row],[moving_time]]&lt;&gt;"",FLOOR((Table2[[#This Row],[moving_time]]-(60*60*Table2[[#This Row],[Appoggio_ore]]))/60,1),"")</f>
        <v/>
      </c>
      <c r="J1070" s="5" t="str">
        <f>IF(Table2[[#This Row],[moving_time]]&lt;&gt;"",FLOOR(Table2[[#This Row],[moving_time]]/(60*60),1),"")</f>
        <v/>
      </c>
      <c r="K10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0" t="str">
        <f>IF(AND(Table2[[#This Row],[Appoggio]]&lt;&gt;"",C1080&lt;&gt;""),_xlfn.CONCAT("date",C1080,"moving_time",C1071,"distance",Table2[[#This Row],[Appoggio]],"elevation",C1073,"type",C1074),"")</f>
        <v/>
      </c>
      <c r="M1070" t="str">
        <f>IF(Table2[[#This Row],[date_to_pivot]]&lt;&gt;"",C1074,"")</f>
        <v/>
      </c>
      <c r="N1070" t="str">
        <f>IF(Table2[[#This Row],[date_to_pivot]]&lt;&gt;"",Table2[[#This Row],[Appoggio]],"")</f>
        <v/>
      </c>
      <c r="O1070" t="str">
        <f>IF(Table2[[#This Row],[date_to_pivot]]&lt;&gt;"",C1073,"")</f>
        <v/>
      </c>
      <c r="P1070" t="str">
        <f>IF(Table2[[#This Row],[date_to_pivot]]&lt;&gt;"",C1071,"")</f>
        <v/>
      </c>
    </row>
    <row r="1071" spans="2:16" x14ac:dyDescent="0.2">
      <c r="B1071" t="s">
        <v>67</v>
      </c>
      <c r="C1071" t="str" cm="1">
        <f t="array" ref="C10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71" t="str">
        <f>IF(ISNUMBER(SEARCH("start_date_local",Table2[[#This Row],[JSON]])),MID(Table2[[#This Row],[JSON]],SEARCH("start_date_local",Table2[[#This Row],[JSON]])+LEN("start_date_local")+4,10), "")</f>
        <v/>
      </c>
      <c r="E10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1" s="5" t="str">
        <f>IF(Table2[[#This Row],[moving_time]]&lt;&gt;"",FLOOR((Table2[[#This Row],[moving_time]]-(60*60*Table2[[#This Row],[Appoggio_ore]]))-(60*Table2[[#This Row],[Appoggio_ minuti]]),1),"")</f>
        <v/>
      </c>
      <c r="I1071" s="5" t="str">
        <f>IF(Table2[[#This Row],[moving_time]]&lt;&gt;"",FLOOR((Table2[[#This Row],[moving_time]]-(60*60*Table2[[#This Row],[Appoggio_ore]]))/60,1),"")</f>
        <v/>
      </c>
      <c r="J1071" s="5" t="str">
        <f>IF(Table2[[#This Row],[moving_time]]&lt;&gt;"",FLOOR(Table2[[#This Row],[moving_time]]/(60*60),1),"")</f>
        <v/>
      </c>
      <c r="K10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1" t="str">
        <f>IF(AND(Table2[[#This Row],[Appoggio]]&lt;&gt;"",C1081&lt;&gt;""),_xlfn.CONCAT("date",C1081,"moving_time",C1072,"distance",Table2[[#This Row],[Appoggio]],"elevation",C1074,"type",C1075),"")</f>
        <v/>
      </c>
      <c r="M1071" t="str">
        <f>IF(Table2[[#This Row],[date_to_pivot]]&lt;&gt;"",C1075,"")</f>
        <v/>
      </c>
      <c r="N1071" t="str">
        <f>IF(Table2[[#This Row],[date_to_pivot]]&lt;&gt;"",Table2[[#This Row],[Appoggio]],"")</f>
        <v/>
      </c>
      <c r="O1071" t="str">
        <f>IF(Table2[[#This Row],[date_to_pivot]]&lt;&gt;"",C1074,"")</f>
        <v/>
      </c>
      <c r="P1071" t="str">
        <f>IF(Table2[[#This Row],[date_to_pivot]]&lt;&gt;"",C1072,"")</f>
        <v/>
      </c>
    </row>
    <row r="1072" spans="2:16" x14ac:dyDescent="0.2">
      <c r="B1072" t="s">
        <v>1</v>
      </c>
      <c r="C1072" t="str" cm="1">
        <f t="array" ref="C10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72" t="str">
        <f>IF(ISNUMBER(SEARCH("start_date_local",Table2[[#This Row],[JSON]])),MID(Table2[[#This Row],[JSON]],SEARCH("start_date_local",Table2[[#This Row],[JSON]])+LEN("start_date_local")+4,10), "")</f>
        <v/>
      </c>
      <c r="E10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2" s="5" t="str">
        <f>IF(Table2[[#This Row],[moving_time]]&lt;&gt;"",FLOOR((Table2[[#This Row],[moving_time]]-(60*60*Table2[[#This Row],[Appoggio_ore]]))-(60*Table2[[#This Row],[Appoggio_ minuti]]),1),"")</f>
        <v/>
      </c>
      <c r="I1072" s="5" t="str">
        <f>IF(Table2[[#This Row],[moving_time]]&lt;&gt;"",FLOOR((Table2[[#This Row],[moving_time]]-(60*60*Table2[[#This Row],[Appoggio_ore]]))/60,1),"")</f>
        <v/>
      </c>
      <c r="J1072" s="5" t="str">
        <f>IF(Table2[[#This Row],[moving_time]]&lt;&gt;"",FLOOR(Table2[[#This Row],[moving_time]]/(60*60),1),"")</f>
        <v/>
      </c>
      <c r="K10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2" t="str">
        <f>IF(AND(Table2[[#This Row],[Appoggio]]&lt;&gt;"",C1082&lt;&gt;""),_xlfn.CONCAT("date",C1082,"moving_time",C1073,"distance",Table2[[#This Row],[Appoggio]],"elevation",C1075,"type",C1076),"")</f>
        <v/>
      </c>
      <c r="M1072" t="str">
        <f>IF(Table2[[#This Row],[date_to_pivot]]&lt;&gt;"",C1076,"")</f>
        <v/>
      </c>
      <c r="N1072" t="str">
        <f>IF(Table2[[#This Row],[date_to_pivot]]&lt;&gt;"",Table2[[#This Row],[Appoggio]],"")</f>
        <v/>
      </c>
      <c r="O1072" t="str">
        <f>IF(Table2[[#This Row],[date_to_pivot]]&lt;&gt;"",C1075,"")</f>
        <v/>
      </c>
      <c r="P1072" t="str">
        <f>IF(Table2[[#This Row],[date_to_pivot]]&lt;&gt;"",C1073,"")</f>
        <v/>
      </c>
    </row>
    <row r="1073" spans="2:16" x14ac:dyDescent="0.2">
      <c r="B1073" t="s">
        <v>2</v>
      </c>
      <c r="C1073" t="str" cm="1">
        <f t="array" ref="C10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73" t="str">
        <f>IF(ISNUMBER(SEARCH("start_date_local",Table2[[#This Row],[JSON]])),MID(Table2[[#This Row],[JSON]],SEARCH("start_date_local",Table2[[#This Row],[JSON]])+LEN("start_date_local")+4,10), "")</f>
        <v/>
      </c>
      <c r="E10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3" s="5" t="str">
        <f>IF(Table2[[#This Row],[moving_time]]&lt;&gt;"",FLOOR((Table2[[#This Row],[moving_time]]-(60*60*Table2[[#This Row],[Appoggio_ore]]))-(60*Table2[[#This Row],[Appoggio_ minuti]]),1),"")</f>
        <v/>
      </c>
      <c r="I1073" s="5" t="str">
        <f>IF(Table2[[#This Row],[moving_time]]&lt;&gt;"",FLOOR((Table2[[#This Row],[moving_time]]-(60*60*Table2[[#This Row],[Appoggio_ore]]))/60,1),"")</f>
        <v/>
      </c>
      <c r="J1073" s="5" t="str">
        <f>IF(Table2[[#This Row],[moving_time]]&lt;&gt;"",FLOOR(Table2[[#This Row],[moving_time]]/(60*60),1),"")</f>
        <v/>
      </c>
      <c r="K10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3" t="str">
        <f>IF(AND(Table2[[#This Row],[Appoggio]]&lt;&gt;"",C1083&lt;&gt;""),_xlfn.CONCAT("date",C1083,"moving_time",C1074,"distance",Table2[[#This Row],[Appoggio]],"elevation",C1076,"type",C1077),"")</f>
        <v/>
      </c>
      <c r="M1073" t="str">
        <f>IF(Table2[[#This Row],[date_to_pivot]]&lt;&gt;"",C1077,"")</f>
        <v/>
      </c>
      <c r="N1073" t="str">
        <f>IF(Table2[[#This Row],[date_to_pivot]]&lt;&gt;"",Table2[[#This Row],[Appoggio]],"")</f>
        <v/>
      </c>
      <c r="O1073" t="str">
        <f>IF(Table2[[#This Row],[date_to_pivot]]&lt;&gt;"",C1076,"")</f>
        <v/>
      </c>
      <c r="P1073" t="str">
        <f>IF(Table2[[#This Row],[date_to_pivot]]&lt;&gt;"",C1074,"")</f>
        <v/>
      </c>
    </row>
    <row r="1074" spans="2:16" x14ac:dyDescent="0.2">
      <c r="B1074" t="s">
        <v>3</v>
      </c>
      <c r="C1074" t="str" cm="1">
        <f t="array" ref="C10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74" t="str">
        <f>IF(ISNUMBER(SEARCH("start_date_local",Table2[[#This Row],[JSON]])),MID(Table2[[#This Row],[JSON]],SEARCH("start_date_local",Table2[[#This Row],[JSON]])+LEN("start_date_local")+4,10), "")</f>
        <v/>
      </c>
      <c r="E10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4" s="5" t="str">
        <f>IF(Table2[[#This Row],[moving_time]]&lt;&gt;"",FLOOR((Table2[[#This Row],[moving_time]]-(60*60*Table2[[#This Row],[Appoggio_ore]]))-(60*Table2[[#This Row],[Appoggio_ minuti]]),1),"")</f>
        <v/>
      </c>
      <c r="I1074" s="5" t="str">
        <f>IF(Table2[[#This Row],[moving_time]]&lt;&gt;"",FLOOR((Table2[[#This Row],[moving_time]]-(60*60*Table2[[#This Row],[Appoggio_ore]]))/60,1),"")</f>
        <v/>
      </c>
      <c r="J1074" s="5" t="str">
        <f>IF(Table2[[#This Row],[moving_time]]&lt;&gt;"",FLOOR(Table2[[#This Row],[moving_time]]/(60*60),1),"")</f>
        <v/>
      </c>
      <c r="K10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4" t="str">
        <f>IF(AND(Table2[[#This Row],[Appoggio]]&lt;&gt;"",C1084&lt;&gt;""),_xlfn.CONCAT("date",C1084,"moving_time",C1075,"distance",Table2[[#This Row],[Appoggio]],"elevation",C1077,"type",C1078),"")</f>
        <v/>
      </c>
      <c r="M1074" t="str">
        <f>IF(Table2[[#This Row],[date_to_pivot]]&lt;&gt;"",C1078,"")</f>
        <v/>
      </c>
      <c r="N1074" t="str">
        <f>IF(Table2[[#This Row],[date_to_pivot]]&lt;&gt;"",Table2[[#This Row],[Appoggio]],"")</f>
        <v/>
      </c>
      <c r="O1074" t="str">
        <f>IF(Table2[[#This Row],[date_to_pivot]]&lt;&gt;"",C1077,"")</f>
        <v/>
      </c>
      <c r="P1074" t="str">
        <f>IF(Table2[[#This Row],[date_to_pivot]]&lt;&gt;"",C1075,"")</f>
        <v/>
      </c>
    </row>
    <row r="1075" spans="2:16" x14ac:dyDescent="0.2">
      <c r="B1075" t="s">
        <v>4</v>
      </c>
      <c r="C1075" t="str" cm="1">
        <f t="array" ref="C10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75" t="str">
        <f>IF(ISNUMBER(SEARCH("start_date_local",Table2[[#This Row],[JSON]])),MID(Table2[[#This Row],[JSON]],SEARCH("start_date_local",Table2[[#This Row],[JSON]])+LEN("start_date_local")+4,10), "")</f>
        <v/>
      </c>
      <c r="E10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5" s="5" t="str">
        <f>IF(Table2[[#This Row],[moving_time]]&lt;&gt;"",FLOOR((Table2[[#This Row],[moving_time]]-(60*60*Table2[[#This Row],[Appoggio_ore]]))-(60*Table2[[#This Row],[Appoggio_ minuti]]),1),"")</f>
        <v/>
      </c>
      <c r="I1075" s="5" t="str">
        <f>IF(Table2[[#This Row],[moving_time]]&lt;&gt;"",FLOOR((Table2[[#This Row],[moving_time]]-(60*60*Table2[[#This Row],[Appoggio_ore]]))/60,1),"")</f>
        <v/>
      </c>
      <c r="J1075" s="5" t="str">
        <f>IF(Table2[[#This Row],[moving_time]]&lt;&gt;"",FLOOR(Table2[[#This Row],[moving_time]]/(60*60),1),"")</f>
        <v/>
      </c>
      <c r="K10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5" t="str">
        <f>IF(AND(Table2[[#This Row],[Appoggio]]&lt;&gt;"",C1085&lt;&gt;""),_xlfn.CONCAT("date",C1085,"moving_time",C1076,"distance",Table2[[#This Row],[Appoggio]],"elevation",C1078,"type",C1079),"")</f>
        <v/>
      </c>
      <c r="M1075" t="str">
        <f>IF(Table2[[#This Row],[date_to_pivot]]&lt;&gt;"",C1079,"")</f>
        <v/>
      </c>
      <c r="N1075" t="str">
        <f>IF(Table2[[#This Row],[date_to_pivot]]&lt;&gt;"",Table2[[#This Row],[Appoggio]],"")</f>
        <v/>
      </c>
      <c r="O1075" t="str">
        <f>IF(Table2[[#This Row],[date_to_pivot]]&lt;&gt;"",C1078,"")</f>
        <v/>
      </c>
      <c r="P1075" t="str">
        <f>IF(Table2[[#This Row],[date_to_pivot]]&lt;&gt;"",C1076,"")</f>
        <v/>
      </c>
    </row>
    <row r="1076" spans="2:16" x14ac:dyDescent="0.2">
      <c r="B1076" t="s">
        <v>5</v>
      </c>
      <c r="C1076" t="str" cm="1">
        <f t="array" ref="C10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76" t="str">
        <f>IF(ISNUMBER(SEARCH("start_date_local",Table2[[#This Row],[JSON]])),MID(Table2[[#This Row],[JSON]],SEARCH("start_date_local",Table2[[#This Row],[JSON]])+LEN("start_date_local")+4,10), "")</f>
        <v/>
      </c>
      <c r="E10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6" s="5" t="str">
        <f>IF(Table2[[#This Row],[moving_time]]&lt;&gt;"",FLOOR((Table2[[#This Row],[moving_time]]-(60*60*Table2[[#This Row],[Appoggio_ore]]))-(60*Table2[[#This Row],[Appoggio_ minuti]]),1),"")</f>
        <v/>
      </c>
      <c r="I1076" s="5" t="str">
        <f>IF(Table2[[#This Row],[moving_time]]&lt;&gt;"",FLOOR((Table2[[#This Row],[moving_time]]-(60*60*Table2[[#This Row],[Appoggio_ore]]))/60,1),"")</f>
        <v/>
      </c>
      <c r="J1076" s="5" t="str">
        <f>IF(Table2[[#This Row],[moving_time]]&lt;&gt;"",FLOOR(Table2[[#This Row],[moving_time]]/(60*60),1),"")</f>
        <v/>
      </c>
      <c r="K10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6" t="str">
        <f>IF(AND(Table2[[#This Row],[Appoggio]]&lt;&gt;"",C1086&lt;&gt;""),_xlfn.CONCAT("date",C1086,"moving_time",C1077,"distance",Table2[[#This Row],[Appoggio]],"elevation",C1079,"type",C1080),"")</f>
        <v/>
      </c>
      <c r="M1076" t="str">
        <f>IF(Table2[[#This Row],[date_to_pivot]]&lt;&gt;"",C1080,"")</f>
        <v/>
      </c>
      <c r="N1076" t="str">
        <f>IF(Table2[[#This Row],[date_to_pivot]]&lt;&gt;"",Table2[[#This Row],[Appoggio]],"")</f>
        <v/>
      </c>
      <c r="O1076" t="str">
        <f>IF(Table2[[#This Row],[date_to_pivot]]&lt;&gt;"",C1079,"")</f>
        <v/>
      </c>
      <c r="P1076" t="str">
        <f>IF(Table2[[#This Row],[date_to_pivot]]&lt;&gt;"",C1077,"")</f>
        <v/>
      </c>
    </row>
    <row r="1077" spans="2:16" x14ac:dyDescent="0.2">
      <c r="B1077" t="s">
        <v>6</v>
      </c>
      <c r="C1077" t="str" cm="1">
        <f t="array" ref="C10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77" t="str">
        <f>IF(ISNUMBER(SEARCH("start_date_local",Table2[[#This Row],[JSON]])),MID(Table2[[#This Row],[JSON]],SEARCH("start_date_local",Table2[[#This Row],[JSON]])+LEN("start_date_local")+4,10), "")</f>
        <v/>
      </c>
      <c r="E10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7" s="5" t="str">
        <f>IF(Table2[[#This Row],[moving_time]]&lt;&gt;"",FLOOR((Table2[[#This Row],[moving_time]]-(60*60*Table2[[#This Row],[Appoggio_ore]]))-(60*Table2[[#This Row],[Appoggio_ minuti]]),1),"")</f>
        <v/>
      </c>
      <c r="I1077" s="5" t="str">
        <f>IF(Table2[[#This Row],[moving_time]]&lt;&gt;"",FLOOR((Table2[[#This Row],[moving_time]]-(60*60*Table2[[#This Row],[Appoggio_ore]]))/60,1),"")</f>
        <v/>
      </c>
      <c r="J1077" s="5" t="str">
        <f>IF(Table2[[#This Row],[moving_time]]&lt;&gt;"",FLOOR(Table2[[#This Row],[moving_time]]/(60*60),1),"")</f>
        <v/>
      </c>
      <c r="K10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7" t="str">
        <f>IF(AND(Table2[[#This Row],[Appoggio]]&lt;&gt;"",C1087&lt;&gt;""),_xlfn.CONCAT("date",C1087,"moving_time",C1078,"distance",Table2[[#This Row],[Appoggio]],"elevation",C1080,"type",C1081),"")</f>
        <v/>
      </c>
      <c r="M1077" t="str">
        <f>IF(Table2[[#This Row],[date_to_pivot]]&lt;&gt;"",C1081,"")</f>
        <v/>
      </c>
      <c r="N1077" t="str">
        <f>IF(Table2[[#This Row],[date_to_pivot]]&lt;&gt;"",Table2[[#This Row],[Appoggio]],"")</f>
        <v/>
      </c>
      <c r="O1077" t="str">
        <f>IF(Table2[[#This Row],[date_to_pivot]]&lt;&gt;"",C1080,"")</f>
        <v/>
      </c>
      <c r="P1077" t="str">
        <f>IF(Table2[[#This Row],[date_to_pivot]]&lt;&gt;"",C1078,"")</f>
        <v/>
      </c>
    </row>
    <row r="1078" spans="2:16" x14ac:dyDescent="0.2">
      <c r="B1078" t="s">
        <v>466</v>
      </c>
      <c r="C1078" t="str" cm="1">
        <f t="array" ref="C10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78" t="str">
        <f>IF(ISNUMBER(SEARCH("start_date_local",Table2[[#This Row],[JSON]])),MID(Table2[[#This Row],[JSON]],SEARCH("start_date_local",Table2[[#This Row],[JSON]])+LEN("start_date_local")+4,10), "")</f>
        <v/>
      </c>
      <c r="E10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8" s="5" t="str">
        <f>IF(Table2[[#This Row],[moving_time]]&lt;&gt;"",FLOOR((Table2[[#This Row],[moving_time]]-(60*60*Table2[[#This Row],[Appoggio_ore]]))-(60*Table2[[#This Row],[Appoggio_ minuti]]),1),"")</f>
        <v/>
      </c>
      <c r="I1078" s="5" t="str">
        <f>IF(Table2[[#This Row],[moving_time]]&lt;&gt;"",FLOOR((Table2[[#This Row],[moving_time]]-(60*60*Table2[[#This Row],[Appoggio_ore]]))/60,1),"")</f>
        <v/>
      </c>
      <c r="J1078" s="5" t="str">
        <f>IF(Table2[[#This Row],[moving_time]]&lt;&gt;"",FLOOR(Table2[[#This Row],[moving_time]]/(60*60),1),"")</f>
        <v/>
      </c>
      <c r="K10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8" t="str">
        <f>IF(AND(Table2[[#This Row],[Appoggio]]&lt;&gt;"",C1088&lt;&gt;""),_xlfn.CONCAT("date",C1088,"moving_time",C1079,"distance",Table2[[#This Row],[Appoggio]],"elevation",C1081,"type",C1082),"")</f>
        <v/>
      </c>
      <c r="M1078" t="str">
        <f>IF(Table2[[#This Row],[date_to_pivot]]&lt;&gt;"",C1082,"")</f>
        <v/>
      </c>
      <c r="N1078" t="str">
        <f>IF(Table2[[#This Row],[date_to_pivot]]&lt;&gt;"",Table2[[#This Row],[Appoggio]],"")</f>
        <v/>
      </c>
      <c r="O1078" t="str">
        <f>IF(Table2[[#This Row],[date_to_pivot]]&lt;&gt;"",C1081,"")</f>
        <v/>
      </c>
      <c r="P1078" t="str">
        <f>IF(Table2[[#This Row],[date_to_pivot]]&lt;&gt;"",C1079,"")</f>
        <v/>
      </c>
    </row>
    <row r="1079" spans="2:16" x14ac:dyDescent="0.2">
      <c r="B1079" t="s">
        <v>467</v>
      </c>
      <c r="C1079" t="str" cm="1">
        <f t="array" ref="C10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47396.1</v>
      </c>
      <c r="D1079" t="str">
        <f>IF(ISNUMBER(SEARCH("start_date_local",Table2[[#This Row],[JSON]])),MID(Table2[[#This Row],[JSON]],SEARCH("start_date_local",Table2[[#This Row],[JSON]])+LEN("start_date_local")+4,10), "")</f>
        <v/>
      </c>
      <c r="E10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47396.1</v>
      </c>
      <c r="G10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79" s="5" t="str">
        <f>IF(Table2[[#This Row],[moving_time]]&lt;&gt;"",FLOOR((Table2[[#This Row],[moving_time]]-(60*60*Table2[[#This Row],[Appoggio_ore]]))-(60*Table2[[#This Row],[Appoggio_ minuti]]),1),"")</f>
        <v/>
      </c>
      <c r="I1079" s="5" t="str">
        <f>IF(Table2[[#This Row],[moving_time]]&lt;&gt;"",FLOOR((Table2[[#This Row],[moving_time]]-(60*60*Table2[[#This Row],[Appoggio_ore]]))/60,1),"")</f>
        <v/>
      </c>
      <c r="J1079" s="5" t="str">
        <f>IF(Table2[[#This Row],[moving_time]]&lt;&gt;"",FLOOR(Table2[[#This Row],[moving_time]]/(60*60),1),"")</f>
        <v/>
      </c>
      <c r="K10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79" t="str">
        <f>IF(AND(Table2[[#This Row],[Appoggio]]&lt;&gt;"",C1089&lt;&gt;""),_xlfn.CONCAT("date",C1089,"moving_time",C1080,"distance",Table2[[#This Row],[Appoggio]],"elevation",C1082,"type",C1083),"")</f>
        <v>date2020-05-31moving_time01:58:25distance47396.1elevation881.0typeRide</v>
      </c>
      <c r="M1079" t="str">
        <f>IF(Table2[[#This Row],[date_to_pivot]]&lt;&gt;"",C1083,"")</f>
        <v>Ride</v>
      </c>
      <c r="N1079" t="str">
        <f>IF(Table2[[#This Row],[date_to_pivot]]&lt;&gt;"",Table2[[#This Row],[Appoggio]],"")</f>
        <v>47396.1</v>
      </c>
      <c r="O1079" t="str">
        <f>IF(Table2[[#This Row],[date_to_pivot]]&lt;&gt;"",C1082,"")</f>
        <v>881.0</v>
      </c>
      <c r="P1079" t="str">
        <f>IF(Table2[[#This Row],[date_to_pivot]]&lt;&gt;"",C1080,"")</f>
        <v>01:58:25</v>
      </c>
    </row>
    <row r="1080" spans="2:16" x14ac:dyDescent="0.2">
      <c r="B1080" t="s">
        <v>468</v>
      </c>
      <c r="C1080" t="str" cm="1">
        <f t="array" ref="C10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01:58:25</v>
      </c>
      <c r="D1080" t="str">
        <f>IF(ISNUMBER(SEARCH("start_date_local",Table2[[#This Row],[JSON]])),MID(Table2[[#This Row],[JSON]],SEARCH("start_date_local",Table2[[#This Row],[JSON]])+LEN("start_date_local")+4,10), "")</f>
        <v/>
      </c>
      <c r="E10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7105</v>
      </c>
      <c r="H1080" s="5">
        <f>IF(Table2[[#This Row],[moving_time]]&lt;&gt;"",FLOOR((Table2[[#This Row],[moving_time]]-(60*60*Table2[[#This Row],[Appoggio_ore]]))-(60*Table2[[#This Row],[Appoggio_ minuti]]),1),"")</f>
        <v>25</v>
      </c>
      <c r="I1080" s="5">
        <f>IF(Table2[[#This Row],[moving_time]]&lt;&gt;"",FLOOR((Table2[[#This Row],[moving_time]]-(60*60*Table2[[#This Row],[Appoggio_ore]]))/60,1),"")</f>
        <v>58</v>
      </c>
      <c r="J1080" s="5">
        <f>IF(Table2[[#This Row],[moving_time]]&lt;&gt;"",FLOOR(Table2[[#This Row],[moving_time]]/(60*60),1),"")</f>
        <v>1</v>
      </c>
      <c r="K10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0" t="str">
        <f>IF(AND(Table2[[#This Row],[Appoggio]]&lt;&gt;"",C1090&lt;&gt;""),_xlfn.CONCAT("date",C1090,"moving_time",C1081,"distance",Table2[[#This Row],[Appoggio]],"elevation",C1083,"type",C1084),"")</f>
        <v/>
      </c>
      <c r="M1080" t="str">
        <f>IF(Table2[[#This Row],[date_to_pivot]]&lt;&gt;"",C1084,"")</f>
        <v/>
      </c>
      <c r="N1080" t="str">
        <f>IF(Table2[[#This Row],[date_to_pivot]]&lt;&gt;"",Table2[[#This Row],[Appoggio]],"")</f>
        <v/>
      </c>
      <c r="O1080" t="str">
        <f>IF(Table2[[#This Row],[date_to_pivot]]&lt;&gt;"",C1083,"")</f>
        <v/>
      </c>
      <c r="P1080" t="str">
        <f>IF(Table2[[#This Row],[date_to_pivot]]&lt;&gt;"",C1081,"")</f>
        <v/>
      </c>
    </row>
    <row r="1081" spans="2:16" x14ac:dyDescent="0.2">
      <c r="B1081" t="s">
        <v>469</v>
      </c>
      <c r="C1081" t="str" cm="1">
        <f t="array" ref="C10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81" t="str">
        <f>IF(ISNUMBER(SEARCH("start_date_local",Table2[[#This Row],[JSON]])),MID(Table2[[#This Row],[JSON]],SEARCH("start_date_local",Table2[[#This Row],[JSON]])+LEN("start_date_local")+4,10), "")</f>
        <v/>
      </c>
      <c r="E10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1" s="5" t="str">
        <f>IF(Table2[[#This Row],[moving_time]]&lt;&gt;"",FLOOR((Table2[[#This Row],[moving_time]]-(60*60*Table2[[#This Row],[Appoggio_ore]]))-(60*Table2[[#This Row],[Appoggio_ minuti]]),1),"")</f>
        <v/>
      </c>
      <c r="I1081" s="5" t="str">
        <f>IF(Table2[[#This Row],[moving_time]]&lt;&gt;"",FLOOR((Table2[[#This Row],[moving_time]]-(60*60*Table2[[#This Row],[Appoggio_ore]]))/60,1),"")</f>
        <v/>
      </c>
      <c r="J1081" s="5" t="str">
        <f>IF(Table2[[#This Row],[moving_time]]&lt;&gt;"",FLOOR(Table2[[#This Row],[moving_time]]/(60*60),1),"")</f>
        <v/>
      </c>
      <c r="K10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1" t="str">
        <f>IF(AND(Table2[[#This Row],[Appoggio]]&lt;&gt;"",C1091&lt;&gt;""),_xlfn.CONCAT("date",C1091,"moving_time",C1082,"distance",Table2[[#This Row],[Appoggio]],"elevation",C1084,"type",C1085),"")</f>
        <v/>
      </c>
      <c r="M1081" t="str">
        <f>IF(Table2[[#This Row],[date_to_pivot]]&lt;&gt;"",C1085,"")</f>
        <v/>
      </c>
      <c r="N1081" t="str">
        <f>IF(Table2[[#This Row],[date_to_pivot]]&lt;&gt;"",Table2[[#This Row],[Appoggio]],"")</f>
        <v/>
      </c>
      <c r="O1081" t="str">
        <f>IF(Table2[[#This Row],[date_to_pivot]]&lt;&gt;"",C1084,"")</f>
        <v/>
      </c>
      <c r="P1081" t="str">
        <f>IF(Table2[[#This Row],[date_to_pivot]]&lt;&gt;"",C1082,"")</f>
        <v/>
      </c>
    </row>
    <row r="1082" spans="2:16" x14ac:dyDescent="0.2">
      <c r="B1082" t="s">
        <v>470</v>
      </c>
      <c r="C1082" t="str" cm="1">
        <f t="array" ref="C10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881.0</v>
      </c>
      <c r="D1082" t="str">
        <f>IF(ISNUMBER(SEARCH("start_date_local",Table2[[#This Row],[JSON]])),MID(Table2[[#This Row],[JSON]],SEARCH("start_date_local",Table2[[#This Row],[JSON]])+LEN("start_date_local")+4,10), "")</f>
        <v/>
      </c>
      <c r="E10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2" s="5" t="str">
        <f>IF(Table2[[#This Row],[moving_time]]&lt;&gt;"",FLOOR((Table2[[#This Row],[moving_time]]-(60*60*Table2[[#This Row],[Appoggio_ore]]))-(60*Table2[[#This Row],[Appoggio_ minuti]]),1),"")</f>
        <v/>
      </c>
      <c r="I1082" s="5" t="str">
        <f>IF(Table2[[#This Row],[moving_time]]&lt;&gt;"",FLOOR((Table2[[#This Row],[moving_time]]-(60*60*Table2[[#This Row],[Appoggio_ore]]))/60,1),"")</f>
        <v/>
      </c>
      <c r="J1082" s="5" t="str">
        <f>IF(Table2[[#This Row],[moving_time]]&lt;&gt;"",FLOOR(Table2[[#This Row],[moving_time]]/(60*60),1),"")</f>
        <v/>
      </c>
      <c r="K10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881.0</v>
      </c>
      <c r="L1082" t="str">
        <f>IF(AND(Table2[[#This Row],[Appoggio]]&lt;&gt;"",C1092&lt;&gt;""),_xlfn.CONCAT("date",C1092,"moving_time",C1083,"distance",Table2[[#This Row],[Appoggio]],"elevation",C1085,"type",C1086),"")</f>
        <v/>
      </c>
      <c r="M1082" t="str">
        <f>IF(Table2[[#This Row],[date_to_pivot]]&lt;&gt;"",C1086,"")</f>
        <v/>
      </c>
      <c r="N1082" t="str">
        <f>IF(Table2[[#This Row],[date_to_pivot]]&lt;&gt;"",Table2[[#This Row],[Appoggio]],"")</f>
        <v/>
      </c>
      <c r="O1082" t="str">
        <f>IF(Table2[[#This Row],[date_to_pivot]]&lt;&gt;"",C1085,"")</f>
        <v/>
      </c>
      <c r="P1082" t="str">
        <f>IF(Table2[[#This Row],[date_to_pivot]]&lt;&gt;"",C1083,"")</f>
        <v/>
      </c>
    </row>
    <row r="1083" spans="2:16" x14ac:dyDescent="0.2">
      <c r="B1083" t="s">
        <v>12</v>
      </c>
      <c r="C1083" t="str" cm="1">
        <f t="array" ref="C10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1083" t="str">
        <f>IF(ISNUMBER(SEARCH("start_date_local",Table2[[#This Row],[JSON]])),MID(Table2[[#This Row],[JSON]],SEARCH("start_date_local",Table2[[#This Row],[JSON]])+LEN("start_date_local")+4,10), "")</f>
        <v/>
      </c>
      <c r="E10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0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3" s="5" t="str">
        <f>IF(Table2[[#This Row],[moving_time]]&lt;&gt;"",FLOOR((Table2[[#This Row],[moving_time]]-(60*60*Table2[[#This Row],[Appoggio_ore]]))-(60*Table2[[#This Row],[Appoggio_ minuti]]),1),"")</f>
        <v/>
      </c>
      <c r="I1083" s="5" t="str">
        <f>IF(Table2[[#This Row],[moving_time]]&lt;&gt;"",FLOOR((Table2[[#This Row],[moving_time]]-(60*60*Table2[[#This Row],[Appoggio_ore]]))/60,1),"")</f>
        <v/>
      </c>
      <c r="J1083" s="5" t="str">
        <f>IF(Table2[[#This Row],[moving_time]]&lt;&gt;"",FLOOR(Table2[[#This Row],[moving_time]]/(60*60),1),"")</f>
        <v/>
      </c>
      <c r="K10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3" t="str">
        <f>IF(AND(Table2[[#This Row],[Appoggio]]&lt;&gt;"",C1093&lt;&gt;""),_xlfn.CONCAT("date",C1093,"moving_time",C1084,"distance",Table2[[#This Row],[Appoggio]],"elevation",C1086,"type",C1087),"")</f>
        <v/>
      </c>
      <c r="M1083" t="str">
        <f>IF(Table2[[#This Row],[date_to_pivot]]&lt;&gt;"",C1087,"")</f>
        <v/>
      </c>
      <c r="N1083" t="str">
        <f>IF(Table2[[#This Row],[date_to_pivot]]&lt;&gt;"",Table2[[#This Row],[Appoggio]],"")</f>
        <v/>
      </c>
      <c r="O1083" t="str">
        <f>IF(Table2[[#This Row],[date_to_pivot]]&lt;&gt;"",C1086,"")</f>
        <v/>
      </c>
      <c r="P1083" t="str">
        <f>IF(Table2[[#This Row],[date_to_pivot]]&lt;&gt;"",C1084,"")</f>
        <v/>
      </c>
    </row>
    <row r="1084" spans="2:16" x14ac:dyDescent="0.2">
      <c r="B1084" t="s">
        <v>13</v>
      </c>
      <c r="C1084" t="str" cm="1">
        <f t="array" ref="C10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84" t="str">
        <f>IF(ISNUMBER(SEARCH("start_date_local",Table2[[#This Row],[JSON]])),MID(Table2[[#This Row],[JSON]],SEARCH("start_date_local",Table2[[#This Row],[JSON]])+LEN("start_date_local")+4,10), "")</f>
        <v/>
      </c>
      <c r="E10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4" s="5" t="str">
        <f>IF(Table2[[#This Row],[moving_time]]&lt;&gt;"",FLOOR((Table2[[#This Row],[moving_time]]-(60*60*Table2[[#This Row],[Appoggio_ore]]))-(60*Table2[[#This Row],[Appoggio_ minuti]]),1),"")</f>
        <v/>
      </c>
      <c r="I1084" s="5" t="str">
        <f>IF(Table2[[#This Row],[moving_time]]&lt;&gt;"",FLOOR((Table2[[#This Row],[moving_time]]-(60*60*Table2[[#This Row],[Appoggio_ore]]))/60,1),"")</f>
        <v/>
      </c>
      <c r="J1084" s="5" t="str">
        <f>IF(Table2[[#This Row],[moving_time]]&lt;&gt;"",FLOOR(Table2[[#This Row],[moving_time]]/(60*60),1),"")</f>
        <v/>
      </c>
      <c r="K10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4" t="str">
        <f>IF(AND(Table2[[#This Row],[Appoggio]]&lt;&gt;"",C1094&lt;&gt;""),_xlfn.CONCAT("date",C1094,"moving_time",C1085,"distance",Table2[[#This Row],[Appoggio]],"elevation",C1087,"type",C1088),"")</f>
        <v/>
      </c>
      <c r="M1084" t="str">
        <f>IF(Table2[[#This Row],[date_to_pivot]]&lt;&gt;"",C1088,"")</f>
        <v/>
      </c>
      <c r="N1084" t="str">
        <f>IF(Table2[[#This Row],[date_to_pivot]]&lt;&gt;"",Table2[[#This Row],[Appoggio]],"")</f>
        <v/>
      </c>
      <c r="O1084" t="str">
        <f>IF(Table2[[#This Row],[date_to_pivot]]&lt;&gt;"",C1087,"")</f>
        <v/>
      </c>
      <c r="P1084" t="str">
        <f>IF(Table2[[#This Row],[date_to_pivot]]&lt;&gt;"",C1085,"")</f>
        <v/>
      </c>
    </row>
    <row r="1085" spans="2:16" x14ac:dyDescent="0.2">
      <c r="B1085" t="s">
        <v>471</v>
      </c>
      <c r="C1085" t="str" cm="1">
        <f t="array" ref="C10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85" t="str">
        <f>IF(ISNUMBER(SEARCH("start_date_local",Table2[[#This Row],[JSON]])),MID(Table2[[#This Row],[JSON]],SEARCH("start_date_local",Table2[[#This Row],[JSON]])+LEN("start_date_local")+4,10), "")</f>
        <v/>
      </c>
      <c r="E10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5" s="5" t="str">
        <f>IF(Table2[[#This Row],[moving_time]]&lt;&gt;"",FLOOR((Table2[[#This Row],[moving_time]]-(60*60*Table2[[#This Row],[Appoggio_ore]]))-(60*Table2[[#This Row],[Appoggio_ minuti]]),1),"")</f>
        <v/>
      </c>
      <c r="I1085" s="5" t="str">
        <f>IF(Table2[[#This Row],[moving_time]]&lt;&gt;"",FLOOR((Table2[[#This Row],[moving_time]]-(60*60*Table2[[#This Row],[Appoggio_ore]]))/60,1),"")</f>
        <v/>
      </c>
      <c r="J1085" s="5" t="str">
        <f>IF(Table2[[#This Row],[moving_time]]&lt;&gt;"",FLOOR(Table2[[#This Row],[moving_time]]/(60*60),1),"")</f>
        <v/>
      </c>
      <c r="K10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5" t="str">
        <f>IF(AND(Table2[[#This Row],[Appoggio]]&lt;&gt;"",C1095&lt;&gt;""),_xlfn.CONCAT("date",C1095,"moving_time",C1086,"distance",Table2[[#This Row],[Appoggio]],"elevation",C1088,"type",C1089),"")</f>
        <v/>
      </c>
      <c r="M1085" t="str">
        <f>IF(Table2[[#This Row],[date_to_pivot]]&lt;&gt;"",C1089,"")</f>
        <v/>
      </c>
      <c r="N1085" t="str">
        <f>IF(Table2[[#This Row],[date_to_pivot]]&lt;&gt;"",Table2[[#This Row],[Appoggio]],"")</f>
        <v/>
      </c>
      <c r="O1085" t="str">
        <f>IF(Table2[[#This Row],[date_to_pivot]]&lt;&gt;"",C1088,"")</f>
        <v/>
      </c>
      <c r="P1085" t="str">
        <f>IF(Table2[[#This Row],[date_to_pivot]]&lt;&gt;"",C1086,"")</f>
        <v/>
      </c>
    </row>
    <row r="1086" spans="2:16" x14ac:dyDescent="0.2">
      <c r="B1086" t="s">
        <v>472</v>
      </c>
      <c r="C1086" t="str" cm="1">
        <f t="array" ref="C10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86" t="str">
        <f>IF(ISNUMBER(SEARCH("start_date_local",Table2[[#This Row],[JSON]])),MID(Table2[[#This Row],[JSON]],SEARCH("start_date_local",Table2[[#This Row],[JSON]])+LEN("start_date_local")+4,10), "")</f>
        <v/>
      </c>
      <c r="E10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6" s="5" t="str">
        <f>IF(Table2[[#This Row],[moving_time]]&lt;&gt;"",FLOOR((Table2[[#This Row],[moving_time]]-(60*60*Table2[[#This Row],[Appoggio_ore]]))-(60*Table2[[#This Row],[Appoggio_ minuti]]),1),"")</f>
        <v/>
      </c>
      <c r="I1086" s="5" t="str">
        <f>IF(Table2[[#This Row],[moving_time]]&lt;&gt;"",FLOOR((Table2[[#This Row],[moving_time]]-(60*60*Table2[[#This Row],[Appoggio_ore]]))/60,1),"")</f>
        <v/>
      </c>
      <c r="J1086" s="5" t="str">
        <f>IF(Table2[[#This Row],[moving_time]]&lt;&gt;"",FLOOR(Table2[[#This Row],[moving_time]]/(60*60),1),"")</f>
        <v/>
      </c>
      <c r="K10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6" t="str">
        <f>IF(AND(Table2[[#This Row],[Appoggio]]&lt;&gt;"",C1096&lt;&gt;""),_xlfn.CONCAT("date",C1096,"moving_time",C1087,"distance",Table2[[#This Row],[Appoggio]],"elevation",C1089,"type",C1090),"")</f>
        <v/>
      </c>
      <c r="M1086" t="str">
        <f>IF(Table2[[#This Row],[date_to_pivot]]&lt;&gt;"",C1090,"")</f>
        <v/>
      </c>
      <c r="N1086" t="str">
        <f>IF(Table2[[#This Row],[date_to_pivot]]&lt;&gt;"",Table2[[#This Row],[Appoggio]],"")</f>
        <v/>
      </c>
      <c r="O1086" t="str">
        <f>IF(Table2[[#This Row],[date_to_pivot]]&lt;&gt;"",C1089,"")</f>
        <v/>
      </c>
      <c r="P1086" t="str">
        <f>IF(Table2[[#This Row],[date_to_pivot]]&lt;&gt;"",C1087,"")</f>
        <v/>
      </c>
    </row>
    <row r="1087" spans="2:16" x14ac:dyDescent="0.2">
      <c r="B1087" t="s">
        <v>473</v>
      </c>
      <c r="C1087" t="str" cm="1">
        <f t="array" ref="C10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87" t="str">
        <f>IF(ISNUMBER(SEARCH("start_date_local",Table2[[#This Row],[JSON]])),MID(Table2[[#This Row],[JSON]],SEARCH("start_date_local",Table2[[#This Row],[JSON]])+LEN("start_date_local")+4,10), "")</f>
        <v/>
      </c>
      <c r="E10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7" s="5" t="str">
        <f>IF(Table2[[#This Row],[moving_time]]&lt;&gt;"",FLOOR((Table2[[#This Row],[moving_time]]-(60*60*Table2[[#This Row],[Appoggio_ore]]))-(60*Table2[[#This Row],[Appoggio_ minuti]]),1),"")</f>
        <v/>
      </c>
      <c r="I1087" s="5" t="str">
        <f>IF(Table2[[#This Row],[moving_time]]&lt;&gt;"",FLOOR((Table2[[#This Row],[moving_time]]-(60*60*Table2[[#This Row],[Appoggio_ore]]))/60,1),"")</f>
        <v/>
      </c>
      <c r="J1087" s="5" t="str">
        <f>IF(Table2[[#This Row],[moving_time]]&lt;&gt;"",FLOOR(Table2[[#This Row],[moving_time]]/(60*60),1),"")</f>
        <v/>
      </c>
      <c r="K10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7" t="str">
        <f>IF(AND(Table2[[#This Row],[Appoggio]]&lt;&gt;"",C1097&lt;&gt;""),_xlfn.CONCAT("date",C1097,"moving_time",C1088,"distance",Table2[[#This Row],[Appoggio]],"elevation",C1090,"type",C1091),"")</f>
        <v/>
      </c>
      <c r="M1087" t="str">
        <f>IF(Table2[[#This Row],[date_to_pivot]]&lt;&gt;"",C1091,"")</f>
        <v/>
      </c>
      <c r="N1087" t="str">
        <f>IF(Table2[[#This Row],[date_to_pivot]]&lt;&gt;"",Table2[[#This Row],[Appoggio]],"")</f>
        <v/>
      </c>
      <c r="O1087" t="str">
        <f>IF(Table2[[#This Row],[date_to_pivot]]&lt;&gt;"",C1090,"")</f>
        <v/>
      </c>
      <c r="P1087" t="str">
        <f>IF(Table2[[#This Row],[date_to_pivot]]&lt;&gt;"",C1088,"")</f>
        <v/>
      </c>
    </row>
    <row r="1088" spans="2:16" x14ac:dyDescent="0.2">
      <c r="B1088" t="s">
        <v>474</v>
      </c>
      <c r="C1088" t="str" cm="1">
        <f t="array" ref="C10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88" t="str">
        <f>IF(ISNUMBER(SEARCH("start_date_local",Table2[[#This Row],[JSON]])),MID(Table2[[#This Row],[JSON]],SEARCH("start_date_local",Table2[[#This Row],[JSON]])+LEN("start_date_local")+4,10), "")</f>
        <v/>
      </c>
      <c r="E10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8" s="5" t="str">
        <f>IF(Table2[[#This Row],[moving_time]]&lt;&gt;"",FLOOR((Table2[[#This Row],[moving_time]]-(60*60*Table2[[#This Row],[Appoggio_ore]]))-(60*Table2[[#This Row],[Appoggio_ minuti]]),1),"")</f>
        <v/>
      </c>
      <c r="I1088" s="5" t="str">
        <f>IF(Table2[[#This Row],[moving_time]]&lt;&gt;"",FLOOR((Table2[[#This Row],[moving_time]]-(60*60*Table2[[#This Row],[Appoggio_ore]]))/60,1),"")</f>
        <v/>
      </c>
      <c r="J1088" s="5" t="str">
        <f>IF(Table2[[#This Row],[moving_time]]&lt;&gt;"",FLOOR(Table2[[#This Row],[moving_time]]/(60*60),1),"")</f>
        <v/>
      </c>
      <c r="K10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8" t="str">
        <f>IF(AND(Table2[[#This Row],[Appoggio]]&lt;&gt;"",C1098&lt;&gt;""),_xlfn.CONCAT("date",C1098,"moving_time",C1089,"distance",Table2[[#This Row],[Appoggio]],"elevation",C1091,"type",C1092),"")</f>
        <v/>
      </c>
      <c r="M1088" t="str">
        <f>IF(Table2[[#This Row],[date_to_pivot]]&lt;&gt;"",C1092,"")</f>
        <v/>
      </c>
      <c r="N1088" t="str">
        <f>IF(Table2[[#This Row],[date_to_pivot]]&lt;&gt;"",Table2[[#This Row],[Appoggio]],"")</f>
        <v/>
      </c>
      <c r="O1088" t="str">
        <f>IF(Table2[[#This Row],[date_to_pivot]]&lt;&gt;"",C1091,"")</f>
        <v/>
      </c>
      <c r="P1088" t="str">
        <f>IF(Table2[[#This Row],[date_to_pivot]]&lt;&gt;"",C1089,"")</f>
        <v/>
      </c>
    </row>
    <row r="1089" spans="2:16" x14ac:dyDescent="0.2">
      <c r="B1089" t="s">
        <v>475</v>
      </c>
      <c r="C1089" t="str" cm="1">
        <f t="array" ref="C10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2020-05-31</v>
      </c>
      <c r="D1089" t="str">
        <f>IF(ISNUMBER(SEARCH("start_date_local",Table2[[#This Row],[JSON]])),MID(Table2[[#This Row],[JSON]],SEARCH("start_date_local",Table2[[#This Row],[JSON]])+LEN("start_date_local")+4,10), "")</f>
        <v>2020-05-31</v>
      </c>
      <c r="E10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89" s="5" t="str">
        <f>IF(Table2[[#This Row],[moving_time]]&lt;&gt;"",FLOOR((Table2[[#This Row],[moving_time]]-(60*60*Table2[[#This Row],[Appoggio_ore]]))-(60*Table2[[#This Row],[Appoggio_ minuti]]),1),"")</f>
        <v/>
      </c>
      <c r="I1089" s="5" t="str">
        <f>IF(Table2[[#This Row],[moving_time]]&lt;&gt;"",FLOOR((Table2[[#This Row],[moving_time]]-(60*60*Table2[[#This Row],[Appoggio_ore]]))/60,1),"")</f>
        <v/>
      </c>
      <c r="J1089" s="5" t="str">
        <f>IF(Table2[[#This Row],[moving_time]]&lt;&gt;"",FLOOR(Table2[[#This Row],[moving_time]]/(60*60),1),"")</f>
        <v/>
      </c>
      <c r="K10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89" t="str">
        <f>IF(AND(Table2[[#This Row],[Appoggio]]&lt;&gt;"",C1099&lt;&gt;""),_xlfn.CONCAT("date",C1099,"moving_time",C1090,"distance",Table2[[#This Row],[Appoggio]],"elevation",C1092,"type",C1093),"")</f>
        <v/>
      </c>
      <c r="M1089" t="str">
        <f>IF(Table2[[#This Row],[date_to_pivot]]&lt;&gt;"",C1093,"")</f>
        <v/>
      </c>
      <c r="N1089" t="str">
        <f>IF(Table2[[#This Row],[date_to_pivot]]&lt;&gt;"",Table2[[#This Row],[Appoggio]],"")</f>
        <v/>
      </c>
      <c r="O1089" t="str">
        <f>IF(Table2[[#This Row],[date_to_pivot]]&lt;&gt;"",C1092,"")</f>
        <v/>
      </c>
      <c r="P1089" t="str">
        <f>IF(Table2[[#This Row],[date_to_pivot]]&lt;&gt;"",C1090,"")</f>
        <v/>
      </c>
    </row>
    <row r="1090" spans="2:16" x14ac:dyDescent="0.2">
      <c r="B1090" t="s">
        <v>19</v>
      </c>
      <c r="C1090" t="str" cm="1">
        <f t="array" ref="C10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90" t="str">
        <f>IF(ISNUMBER(SEARCH("start_date_local",Table2[[#This Row],[JSON]])),MID(Table2[[#This Row],[JSON]],SEARCH("start_date_local",Table2[[#This Row],[JSON]])+LEN("start_date_local")+4,10), "")</f>
        <v/>
      </c>
      <c r="E10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0" s="5" t="str">
        <f>IF(Table2[[#This Row],[moving_time]]&lt;&gt;"",FLOOR((Table2[[#This Row],[moving_time]]-(60*60*Table2[[#This Row],[Appoggio_ore]]))-(60*Table2[[#This Row],[Appoggio_ minuti]]),1),"")</f>
        <v/>
      </c>
      <c r="I1090" s="5" t="str">
        <f>IF(Table2[[#This Row],[moving_time]]&lt;&gt;"",FLOOR((Table2[[#This Row],[moving_time]]-(60*60*Table2[[#This Row],[Appoggio_ore]]))/60,1),"")</f>
        <v/>
      </c>
      <c r="J1090" s="5" t="str">
        <f>IF(Table2[[#This Row],[moving_time]]&lt;&gt;"",FLOOR(Table2[[#This Row],[moving_time]]/(60*60),1),"")</f>
        <v/>
      </c>
      <c r="K10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0" t="str">
        <f>IF(AND(Table2[[#This Row],[Appoggio]]&lt;&gt;"",C1100&lt;&gt;""),_xlfn.CONCAT("date",C1100,"moving_time",C1091,"distance",Table2[[#This Row],[Appoggio]],"elevation",C1093,"type",C1094),"")</f>
        <v/>
      </c>
      <c r="M1090" t="str">
        <f>IF(Table2[[#This Row],[date_to_pivot]]&lt;&gt;"",C1094,"")</f>
        <v/>
      </c>
      <c r="N1090" t="str">
        <f>IF(Table2[[#This Row],[date_to_pivot]]&lt;&gt;"",Table2[[#This Row],[Appoggio]],"")</f>
        <v/>
      </c>
      <c r="O1090" t="str">
        <f>IF(Table2[[#This Row],[date_to_pivot]]&lt;&gt;"",C1093,"")</f>
        <v/>
      </c>
      <c r="P1090" t="str">
        <f>IF(Table2[[#This Row],[date_to_pivot]]&lt;&gt;"",C1091,"")</f>
        <v/>
      </c>
    </row>
    <row r="1091" spans="2:16" x14ac:dyDescent="0.2">
      <c r="B1091" t="s">
        <v>20</v>
      </c>
      <c r="C1091" t="str" cm="1">
        <f t="array" ref="C10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91" t="str">
        <f>IF(ISNUMBER(SEARCH("start_date_local",Table2[[#This Row],[JSON]])),MID(Table2[[#This Row],[JSON]],SEARCH("start_date_local",Table2[[#This Row],[JSON]])+LEN("start_date_local")+4,10), "")</f>
        <v/>
      </c>
      <c r="E10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1" s="5" t="str">
        <f>IF(Table2[[#This Row],[moving_time]]&lt;&gt;"",FLOOR((Table2[[#This Row],[moving_time]]-(60*60*Table2[[#This Row],[Appoggio_ore]]))-(60*Table2[[#This Row],[Appoggio_ minuti]]),1),"")</f>
        <v/>
      </c>
      <c r="I1091" s="5" t="str">
        <f>IF(Table2[[#This Row],[moving_time]]&lt;&gt;"",FLOOR((Table2[[#This Row],[moving_time]]-(60*60*Table2[[#This Row],[Appoggio_ore]]))/60,1),"")</f>
        <v/>
      </c>
      <c r="J1091" s="5" t="str">
        <f>IF(Table2[[#This Row],[moving_time]]&lt;&gt;"",FLOOR(Table2[[#This Row],[moving_time]]/(60*60),1),"")</f>
        <v/>
      </c>
      <c r="K10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1" t="str">
        <f>IF(AND(Table2[[#This Row],[Appoggio]]&lt;&gt;"",C1101&lt;&gt;""),_xlfn.CONCAT("date",C1101,"moving_time",C1092,"distance",Table2[[#This Row],[Appoggio]],"elevation",C1094,"type",C1095),"")</f>
        <v/>
      </c>
      <c r="M1091" t="str">
        <f>IF(Table2[[#This Row],[date_to_pivot]]&lt;&gt;"",C1095,"")</f>
        <v/>
      </c>
      <c r="N1091" t="str">
        <f>IF(Table2[[#This Row],[date_to_pivot]]&lt;&gt;"",Table2[[#This Row],[Appoggio]],"")</f>
        <v/>
      </c>
      <c r="O1091" t="str">
        <f>IF(Table2[[#This Row],[date_to_pivot]]&lt;&gt;"",C1094,"")</f>
        <v/>
      </c>
      <c r="P1091" t="str">
        <f>IF(Table2[[#This Row],[date_to_pivot]]&lt;&gt;"",C1092,"")</f>
        <v/>
      </c>
    </row>
    <row r="1092" spans="2:16" x14ac:dyDescent="0.2">
      <c r="B1092" t="s">
        <v>21</v>
      </c>
      <c r="C1092" t="str" cm="1">
        <f t="array" ref="C10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92" t="str">
        <f>IF(ISNUMBER(SEARCH("start_date_local",Table2[[#This Row],[JSON]])),MID(Table2[[#This Row],[JSON]],SEARCH("start_date_local",Table2[[#This Row],[JSON]])+LEN("start_date_local")+4,10), "")</f>
        <v/>
      </c>
      <c r="E10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2" s="5" t="str">
        <f>IF(Table2[[#This Row],[moving_time]]&lt;&gt;"",FLOOR((Table2[[#This Row],[moving_time]]-(60*60*Table2[[#This Row],[Appoggio_ore]]))-(60*Table2[[#This Row],[Appoggio_ minuti]]),1),"")</f>
        <v/>
      </c>
      <c r="I1092" s="5" t="str">
        <f>IF(Table2[[#This Row],[moving_time]]&lt;&gt;"",FLOOR((Table2[[#This Row],[moving_time]]-(60*60*Table2[[#This Row],[Appoggio_ore]]))/60,1),"")</f>
        <v/>
      </c>
      <c r="J1092" s="5" t="str">
        <f>IF(Table2[[#This Row],[moving_time]]&lt;&gt;"",FLOOR(Table2[[#This Row],[moving_time]]/(60*60),1),"")</f>
        <v/>
      </c>
      <c r="K10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2" t="str">
        <f>IF(AND(Table2[[#This Row],[Appoggio]]&lt;&gt;"",C1102&lt;&gt;""),_xlfn.CONCAT("date",C1102,"moving_time",C1093,"distance",Table2[[#This Row],[Appoggio]],"elevation",C1095,"type",C1096),"")</f>
        <v/>
      </c>
      <c r="M1092" t="str">
        <f>IF(Table2[[#This Row],[date_to_pivot]]&lt;&gt;"",C1096,"")</f>
        <v/>
      </c>
      <c r="N1092" t="str">
        <f>IF(Table2[[#This Row],[date_to_pivot]]&lt;&gt;"",Table2[[#This Row],[Appoggio]],"")</f>
        <v/>
      </c>
      <c r="O1092" t="str">
        <f>IF(Table2[[#This Row],[date_to_pivot]]&lt;&gt;"",C1095,"")</f>
        <v/>
      </c>
      <c r="P1092" t="str">
        <f>IF(Table2[[#This Row],[date_to_pivot]]&lt;&gt;"",C1093,"")</f>
        <v/>
      </c>
    </row>
    <row r="1093" spans="2:16" x14ac:dyDescent="0.2">
      <c r="B1093" s="1">
        <v>45541432</v>
      </c>
      <c r="C1093" s="1" t="str" cm="1">
        <f t="array" ref="C10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93" t="str">
        <f>IF(ISNUMBER(SEARCH("start_date_local",Table2[[#This Row],[JSON]])),MID(Table2[[#This Row],[JSON]],SEARCH("start_date_local",Table2[[#This Row],[JSON]])+LEN("start_date_local")+4,10), "")</f>
        <v/>
      </c>
      <c r="E10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3" s="5" t="str">
        <f>IF(Table2[[#This Row],[moving_time]]&lt;&gt;"",FLOOR((Table2[[#This Row],[moving_time]]-(60*60*Table2[[#This Row],[Appoggio_ore]]))-(60*Table2[[#This Row],[Appoggio_ minuti]]),1),"")</f>
        <v/>
      </c>
      <c r="I1093" s="5" t="str">
        <f>IF(Table2[[#This Row],[moving_time]]&lt;&gt;"",FLOOR((Table2[[#This Row],[moving_time]]-(60*60*Table2[[#This Row],[Appoggio_ore]]))/60,1),"")</f>
        <v/>
      </c>
      <c r="J1093" s="5" t="str">
        <f>IF(Table2[[#This Row],[moving_time]]&lt;&gt;"",FLOOR(Table2[[#This Row],[moving_time]]/(60*60),1),"")</f>
        <v/>
      </c>
      <c r="K10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3" t="str">
        <f>IF(AND(Table2[[#This Row],[Appoggio]]&lt;&gt;"",C1103&lt;&gt;""),_xlfn.CONCAT("date",C1103,"moving_time",C1094,"distance",Table2[[#This Row],[Appoggio]],"elevation",C1096,"type",C1097),"")</f>
        <v/>
      </c>
      <c r="M1093" t="str">
        <f>IF(Table2[[#This Row],[date_to_pivot]]&lt;&gt;"",C1097,"")</f>
        <v/>
      </c>
      <c r="N1093" t="str">
        <f>IF(Table2[[#This Row],[date_to_pivot]]&lt;&gt;"",Table2[[#This Row],[Appoggio]],"")</f>
        <v/>
      </c>
      <c r="O1093" t="str">
        <f>IF(Table2[[#This Row],[date_to_pivot]]&lt;&gt;"",C1096,"")</f>
        <v/>
      </c>
      <c r="P1093" t="str">
        <f>IF(Table2[[#This Row],[date_to_pivot]]&lt;&gt;"",C1094,"")</f>
        <v/>
      </c>
    </row>
    <row r="1094" spans="2:16" x14ac:dyDescent="0.2">
      <c r="B1094" s="2">
        <v>10881625</v>
      </c>
      <c r="C1094" s="2" t="str" cm="1">
        <f t="array" ref="C10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94" t="str">
        <f>IF(ISNUMBER(SEARCH("start_date_local",Table2[[#This Row],[JSON]])),MID(Table2[[#This Row],[JSON]],SEARCH("start_date_local",Table2[[#This Row],[JSON]])+LEN("start_date_local")+4,10), "")</f>
        <v/>
      </c>
      <c r="E10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4" s="5" t="str">
        <f>IF(Table2[[#This Row],[moving_time]]&lt;&gt;"",FLOOR((Table2[[#This Row],[moving_time]]-(60*60*Table2[[#This Row],[Appoggio_ore]]))-(60*Table2[[#This Row],[Appoggio_ minuti]]),1),"")</f>
        <v/>
      </c>
      <c r="I1094" s="5" t="str">
        <f>IF(Table2[[#This Row],[moving_time]]&lt;&gt;"",FLOOR((Table2[[#This Row],[moving_time]]-(60*60*Table2[[#This Row],[Appoggio_ore]]))/60,1),"")</f>
        <v/>
      </c>
      <c r="J1094" s="5" t="str">
        <f>IF(Table2[[#This Row],[moving_time]]&lt;&gt;"",FLOOR(Table2[[#This Row],[moving_time]]/(60*60),1),"")</f>
        <v/>
      </c>
      <c r="K10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4" t="str">
        <f>IF(AND(Table2[[#This Row],[Appoggio]]&lt;&gt;"",C1104&lt;&gt;""),_xlfn.CONCAT("date",C1104,"moving_time",C1095,"distance",Table2[[#This Row],[Appoggio]],"elevation",C1097,"type",C1098),"")</f>
        <v/>
      </c>
      <c r="M1094" t="str">
        <f>IF(Table2[[#This Row],[date_to_pivot]]&lt;&gt;"",C1098,"")</f>
        <v/>
      </c>
      <c r="N1094" t="str">
        <f>IF(Table2[[#This Row],[date_to_pivot]]&lt;&gt;"",Table2[[#This Row],[Appoggio]],"")</f>
        <v/>
      </c>
      <c r="O1094" t="str">
        <f>IF(Table2[[#This Row],[date_to_pivot]]&lt;&gt;"",C1097,"")</f>
        <v/>
      </c>
      <c r="P1094" t="str">
        <f>IF(Table2[[#This Row],[date_to_pivot]]&lt;&gt;"",C1095,"")</f>
        <v/>
      </c>
    </row>
    <row r="1095" spans="2:16" x14ac:dyDescent="0.2">
      <c r="B1095" t="s">
        <v>22</v>
      </c>
      <c r="C1095" t="str" cm="1">
        <f t="array" ref="C10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95" t="str">
        <f>IF(ISNUMBER(SEARCH("start_date_local",Table2[[#This Row],[JSON]])),MID(Table2[[#This Row],[JSON]],SEARCH("start_date_local",Table2[[#This Row],[JSON]])+LEN("start_date_local")+4,10), "")</f>
        <v/>
      </c>
      <c r="E10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5" s="5" t="str">
        <f>IF(Table2[[#This Row],[moving_time]]&lt;&gt;"",FLOOR((Table2[[#This Row],[moving_time]]-(60*60*Table2[[#This Row],[Appoggio_ore]]))-(60*Table2[[#This Row],[Appoggio_ minuti]]),1),"")</f>
        <v/>
      </c>
      <c r="I1095" s="5" t="str">
        <f>IF(Table2[[#This Row],[moving_time]]&lt;&gt;"",FLOOR((Table2[[#This Row],[moving_time]]-(60*60*Table2[[#This Row],[Appoggio_ore]]))/60,1),"")</f>
        <v/>
      </c>
      <c r="J1095" s="5" t="str">
        <f>IF(Table2[[#This Row],[moving_time]]&lt;&gt;"",FLOOR(Table2[[#This Row],[moving_time]]/(60*60),1),"")</f>
        <v/>
      </c>
      <c r="K10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5" t="str">
        <f>IF(AND(Table2[[#This Row],[Appoggio]]&lt;&gt;"",C1105&lt;&gt;""),_xlfn.CONCAT("date",C1105,"moving_time",C1096,"distance",Table2[[#This Row],[Appoggio]],"elevation",C1098,"type",C1099),"")</f>
        <v/>
      </c>
      <c r="M1095" t="str">
        <f>IF(Table2[[#This Row],[date_to_pivot]]&lt;&gt;"",C1099,"")</f>
        <v/>
      </c>
      <c r="N1095" t="str">
        <f>IF(Table2[[#This Row],[date_to_pivot]]&lt;&gt;"",Table2[[#This Row],[Appoggio]],"")</f>
        <v/>
      </c>
      <c r="O1095" t="str">
        <f>IF(Table2[[#This Row],[date_to_pivot]]&lt;&gt;"",C1098,"")</f>
        <v/>
      </c>
      <c r="P1095" t="str">
        <f>IF(Table2[[#This Row],[date_to_pivot]]&lt;&gt;"",C1096,"")</f>
        <v/>
      </c>
    </row>
    <row r="1096" spans="2:16" x14ac:dyDescent="0.2">
      <c r="B1096" t="s">
        <v>23</v>
      </c>
      <c r="C1096" t="str" cm="1">
        <f t="array" ref="C10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96" t="str">
        <f>IF(ISNUMBER(SEARCH("start_date_local",Table2[[#This Row],[JSON]])),MID(Table2[[#This Row],[JSON]],SEARCH("start_date_local",Table2[[#This Row],[JSON]])+LEN("start_date_local")+4,10), "")</f>
        <v/>
      </c>
      <c r="E10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6" s="5" t="str">
        <f>IF(Table2[[#This Row],[moving_time]]&lt;&gt;"",FLOOR((Table2[[#This Row],[moving_time]]-(60*60*Table2[[#This Row],[Appoggio_ore]]))-(60*Table2[[#This Row],[Appoggio_ minuti]]),1),"")</f>
        <v/>
      </c>
      <c r="I1096" s="5" t="str">
        <f>IF(Table2[[#This Row],[moving_time]]&lt;&gt;"",FLOOR((Table2[[#This Row],[moving_time]]-(60*60*Table2[[#This Row],[Appoggio_ore]]))/60,1),"")</f>
        <v/>
      </c>
      <c r="J1096" s="5" t="str">
        <f>IF(Table2[[#This Row],[moving_time]]&lt;&gt;"",FLOOR(Table2[[#This Row],[moving_time]]/(60*60),1),"")</f>
        <v/>
      </c>
      <c r="K10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6" t="str">
        <f>IF(AND(Table2[[#This Row],[Appoggio]]&lt;&gt;"",C1106&lt;&gt;""),_xlfn.CONCAT("date",C1106,"moving_time",C1097,"distance",Table2[[#This Row],[Appoggio]],"elevation",C1099,"type",C1100),"")</f>
        <v/>
      </c>
      <c r="M1096" t="str">
        <f>IF(Table2[[#This Row],[date_to_pivot]]&lt;&gt;"",C1100,"")</f>
        <v/>
      </c>
      <c r="N1096" t="str">
        <f>IF(Table2[[#This Row],[date_to_pivot]]&lt;&gt;"",Table2[[#This Row],[Appoggio]],"")</f>
        <v/>
      </c>
      <c r="O1096" t="str">
        <f>IF(Table2[[#This Row],[date_to_pivot]]&lt;&gt;"",C1099,"")</f>
        <v/>
      </c>
      <c r="P1096" t="str">
        <f>IF(Table2[[#This Row],[date_to_pivot]]&lt;&gt;"",C1097,"")</f>
        <v/>
      </c>
    </row>
    <row r="1097" spans="2:16" x14ac:dyDescent="0.2">
      <c r="B1097" s="1">
        <v>45541528</v>
      </c>
      <c r="C1097" s="1" t="str" cm="1">
        <f t="array" ref="C10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97" t="str">
        <f>IF(ISNUMBER(SEARCH("start_date_local",Table2[[#This Row],[JSON]])),MID(Table2[[#This Row],[JSON]],SEARCH("start_date_local",Table2[[#This Row],[JSON]])+LEN("start_date_local")+4,10), "")</f>
        <v/>
      </c>
      <c r="E10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7" s="5" t="str">
        <f>IF(Table2[[#This Row],[moving_time]]&lt;&gt;"",FLOOR((Table2[[#This Row],[moving_time]]-(60*60*Table2[[#This Row],[Appoggio_ore]]))-(60*Table2[[#This Row],[Appoggio_ minuti]]),1),"")</f>
        <v/>
      </c>
      <c r="I1097" s="5" t="str">
        <f>IF(Table2[[#This Row],[moving_time]]&lt;&gt;"",FLOOR((Table2[[#This Row],[moving_time]]-(60*60*Table2[[#This Row],[Appoggio_ore]]))/60,1),"")</f>
        <v/>
      </c>
      <c r="J1097" s="5" t="str">
        <f>IF(Table2[[#This Row],[moving_time]]&lt;&gt;"",FLOOR(Table2[[#This Row],[moving_time]]/(60*60),1),"")</f>
        <v/>
      </c>
      <c r="K10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7" t="str">
        <f>IF(AND(Table2[[#This Row],[Appoggio]]&lt;&gt;"",C1107&lt;&gt;""),_xlfn.CONCAT("date",C1107,"moving_time",C1098,"distance",Table2[[#This Row],[Appoggio]],"elevation",C1100,"type",C1101),"")</f>
        <v/>
      </c>
      <c r="M1097" t="str">
        <f>IF(Table2[[#This Row],[date_to_pivot]]&lt;&gt;"",C1101,"")</f>
        <v/>
      </c>
      <c r="N1097" t="str">
        <f>IF(Table2[[#This Row],[date_to_pivot]]&lt;&gt;"",Table2[[#This Row],[Appoggio]],"")</f>
        <v/>
      </c>
      <c r="O1097" t="str">
        <f>IF(Table2[[#This Row],[date_to_pivot]]&lt;&gt;"",C1100,"")</f>
        <v/>
      </c>
      <c r="P1097" t="str">
        <f>IF(Table2[[#This Row],[date_to_pivot]]&lt;&gt;"",C1098,"")</f>
        <v/>
      </c>
    </row>
    <row r="1098" spans="2:16" x14ac:dyDescent="0.2">
      <c r="B1098" s="2">
        <v>10881698</v>
      </c>
      <c r="C1098" s="2" t="str" cm="1">
        <f t="array" ref="C10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98" t="str">
        <f>IF(ISNUMBER(SEARCH("start_date_local",Table2[[#This Row],[JSON]])),MID(Table2[[#This Row],[JSON]],SEARCH("start_date_local",Table2[[#This Row],[JSON]])+LEN("start_date_local")+4,10), "")</f>
        <v/>
      </c>
      <c r="E10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8" s="5" t="str">
        <f>IF(Table2[[#This Row],[moving_time]]&lt;&gt;"",FLOOR((Table2[[#This Row],[moving_time]]-(60*60*Table2[[#This Row],[Appoggio_ore]]))-(60*Table2[[#This Row],[Appoggio_ minuti]]),1),"")</f>
        <v/>
      </c>
      <c r="I1098" s="5" t="str">
        <f>IF(Table2[[#This Row],[moving_time]]&lt;&gt;"",FLOOR((Table2[[#This Row],[moving_time]]-(60*60*Table2[[#This Row],[Appoggio_ore]]))/60,1),"")</f>
        <v/>
      </c>
      <c r="J1098" s="5" t="str">
        <f>IF(Table2[[#This Row],[moving_time]]&lt;&gt;"",FLOOR(Table2[[#This Row],[moving_time]]/(60*60),1),"")</f>
        <v/>
      </c>
      <c r="K10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8" t="str">
        <f>IF(AND(Table2[[#This Row],[Appoggio]]&lt;&gt;"",C1108&lt;&gt;""),_xlfn.CONCAT("date",C1108,"moving_time",C1099,"distance",Table2[[#This Row],[Appoggio]],"elevation",C1101,"type",C1102),"")</f>
        <v/>
      </c>
      <c r="M1098" t="str">
        <f>IF(Table2[[#This Row],[date_to_pivot]]&lt;&gt;"",C1102,"")</f>
        <v/>
      </c>
      <c r="N1098" t="str">
        <f>IF(Table2[[#This Row],[date_to_pivot]]&lt;&gt;"",Table2[[#This Row],[Appoggio]],"")</f>
        <v/>
      </c>
      <c r="O1098" t="str">
        <f>IF(Table2[[#This Row],[date_to_pivot]]&lt;&gt;"",C1101,"")</f>
        <v/>
      </c>
      <c r="P1098" t="str">
        <f>IF(Table2[[#This Row],[date_to_pivot]]&lt;&gt;"",C1099,"")</f>
        <v/>
      </c>
    </row>
    <row r="1099" spans="2:16" x14ac:dyDescent="0.2">
      <c r="B1099" t="s">
        <v>22</v>
      </c>
      <c r="C1099" t="str" cm="1">
        <f t="array" ref="C10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099" t="str">
        <f>IF(ISNUMBER(SEARCH("start_date_local",Table2[[#This Row],[JSON]])),MID(Table2[[#This Row],[JSON]],SEARCH("start_date_local",Table2[[#This Row],[JSON]])+LEN("start_date_local")+4,10), "")</f>
        <v/>
      </c>
      <c r="E10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0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0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099" s="5" t="str">
        <f>IF(Table2[[#This Row],[moving_time]]&lt;&gt;"",FLOOR((Table2[[#This Row],[moving_time]]-(60*60*Table2[[#This Row],[Appoggio_ore]]))-(60*Table2[[#This Row],[Appoggio_ minuti]]),1),"")</f>
        <v/>
      </c>
      <c r="I1099" s="5" t="str">
        <f>IF(Table2[[#This Row],[moving_time]]&lt;&gt;"",FLOOR((Table2[[#This Row],[moving_time]]-(60*60*Table2[[#This Row],[Appoggio_ore]]))/60,1),"")</f>
        <v/>
      </c>
      <c r="J1099" s="5" t="str">
        <f>IF(Table2[[#This Row],[moving_time]]&lt;&gt;"",FLOOR(Table2[[#This Row],[moving_time]]/(60*60),1),"")</f>
        <v/>
      </c>
      <c r="K10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099" t="str">
        <f>IF(AND(Table2[[#This Row],[Appoggio]]&lt;&gt;"",C1109&lt;&gt;""),_xlfn.CONCAT("date",C1109,"moving_time",C1100,"distance",Table2[[#This Row],[Appoggio]],"elevation",C1102,"type",C1103),"")</f>
        <v/>
      </c>
      <c r="M1099" t="str">
        <f>IF(Table2[[#This Row],[date_to_pivot]]&lt;&gt;"",C1103,"")</f>
        <v/>
      </c>
      <c r="N1099" t="str">
        <f>IF(Table2[[#This Row],[date_to_pivot]]&lt;&gt;"",Table2[[#This Row],[Appoggio]],"")</f>
        <v/>
      </c>
      <c r="O1099" t="str">
        <f>IF(Table2[[#This Row],[date_to_pivot]]&lt;&gt;"",C1102,"")</f>
        <v/>
      </c>
      <c r="P1099" t="str">
        <f>IF(Table2[[#This Row],[date_to_pivot]]&lt;&gt;"",C1100,"")</f>
        <v/>
      </c>
    </row>
    <row r="1100" spans="2:16" x14ac:dyDescent="0.2">
      <c r="B1100" t="s">
        <v>24</v>
      </c>
      <c r="C1100" t="str" cm="1">
        <f t="array" ref="C11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00" t="str">
        <f>IF(ISNUMBER(SEARCH("start_date_local",Table2[[#This Row],[JSON]])),MID(Table2[[#This Row],[JSON]],SEARCH("start_date_local",Table2[[#This Row],[JSON]])+LEN("start_date_local")+4,10), "")</f>
        <v/>
      </c>
      <c r="E11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0" s="5" t="str">
        <f>IF(Table2[[#This Row],[moving_time]]&lt;&gt;"",FLOOR((Table2[[#This Row],[moving_time]]-(60*60*Table2[[#This Row],[Appoggio_ore]]))-(60*Table2[[#This Row],[Appoggio_ minuti]]),1),"")</f>
        <v/>
      </c>
      <c r="I1100" s="5" t="str">
        <f>IF(Table2[[#This Row],[moving_time]]&lt;&gt;"",FLOOR((Table2[[#This Row],[moving_time]]-(60*60*Table2[[#This Row],[Appoggio_ore]]))/60,1),"")</f>
        <v/>
      </c>
      <c r="J1100" s="5" t="str">
        <f>IF(Table2[[#This Row],[moving_time]]&lt;&gt;"",FLOOR(Table2[[#This Row],[moving_time]]/(60*60),1),"")</f>
        <v/>
      </c>
      <c r="K11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0" t="str">
        <f>IF(AND(Table2[[#This Row],[Appoggio]]&lt;&gt;"",C1110&lt;&gt;""),_xlfn.CONCAT("date",C1110,"moving_time",C1101,"distance",Table2[[#This Row],[Appoggio]],"elevation",C1103,"type",C1104),"")</f>
        <v/>
      </c>
      <c r="M1100" t="str">
        <f>IF(Table2[[#This Row],[date_to_pivot]]&lt;&gt;"",C1104,"")</f>
        <v/>
      </c>
      <c r="N1100" t="str">
        <f>IF(Table2[[#This Row],[date_to_pivot]]&lt;&gt;"",Table2[[#This Row],[Appoggio]],"")</f>
        <v/>
      </c>
      <c r="O1100" t="str">
        <f>IF(Table2[[#This Row],[date_to_pivot]]&lt;&gt;"",C1103,"")</f>
        <v/>
      </c>
      <c r="P1100" t="str">
        <f>IF(Table2[[#This Row],[date_to_pivot]]&lt;&gt;"",C1101,"")</f>
        <v/>
      </c>
    </row>
    <row r="1101" spans="2:16" x14ac:dyDescent="0.2">
      <c r="B1101" t="s">
        <v>25</v>
      </c>
      <c r="C1101" t="str" cm="1">
        <f t="array" ref="C11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01" t="str">
        <f>IF(ISNUMBER(SEARCH("start_date_local",Table2[[#This Row],[JSON]])),MID(Table2[[#This Row],[JSON]],SEARCH("start_date_local",Table2[[#This Row],[JSON]])+LEN("start_date_local")+4,10), "")</f>
        <v/>
      </c>
      <c r="E11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1" s="5" t="str">
        <f>IF(Table2[[#This Row],[moving_time]]&lt;&gt;"",FLOOR((Table2[[#This Row],[moving_time]]-(60*60*Table2[[#This Row],[Appoggio_ore]]))-(60*Table2[[#This Row],[Appoggio_ minuti]]),1),"")</f>
        <v/>
      </c>
      <c r="I1101" s="5" t="str">
        <f>IF(Table2[[#This Row],[moving_time]]&lt;&gt;"",FLOOR((Table2[[#This Row],[moving_time]]-(60*60*Table2[[#This Row],[Appoggio_ore]]))/60,1),"")</f>
        <v/>
      </c>
      <c r="J1101" s="5" t="str">
        <f>IF(Table2[[#This Row],[moving_time]]&lt;&gt;"",FLOOR(Table2[[#This Row],[moving_time]]/(60*60),1),"")</f>
        <v/>
      </c>
      <c r="K11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1" t="str">
        <f>IF(AND(Table2[[#This Row],[Appoggio]]&lt;&gt;"",C1111&lt;&gt;""),_xlfn.CONCAT("date",C1111,"moving_time",C1102,"distance",Table2[[#This Row],[Appoggio]],"elevation",C1104,"type",C1105),"")</f>
        <v/>
      </c>
      <c r="M1101" t="str">
        <f>IF(Table2[[#This Row],[date_to_pivot]]&lt;&gt;"",C1105,"")</f>
        <v/>
      </c>
      <c r="N1101" t="str">
        <f>IF(Table2[[#This Row],[date_to_pivot]]&lt;&gt;"",Table2[[#This Row],[Appoggio]],"")</f>
        <v/>
      </c>
      <c r="O1101" t="str">
        <f>IF(Table2[[#This Row],[date_to_pivot]]&lt;&gt;"",C1104,"")</f>
        <v/>
      </c>
      <c r="P1101" t="str">
        <f>IF(Table2[[#This Row],[date_to_pivot]]&lt;&gt;"",C1102,"")</f>
        <v/>
      </c>
    </row>
    <row r="1102" spans="2:16" x14ac:dyDescent="0.2">
      <c r="B1102" t="s">
        <v>26</v>
      </c>
      <c r="C1102" t="str" cm="1">
        <f t="array" ref="C11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02" t="str">
        <f>IF(ISNUMBER(SEARCH("start_date_local",Table2[[#This Row],[JSON]])),MID(Table2[[#This Row],[JSON]],SEARCH("start_date_local",Table2[[#This Row],[JSON]])+LEN("start_date_local")+4,10), "")</f>
        <v/>
      </c>
      <c r="E11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2" s="5" t="str">
        <f>IF(Table2[[#This Row],[moving_time]]&lt;&gt;"",FLOOR((Table2[[#This Row],[moving_time]]-(60*60*Table2[[#This Row],[Appoggio_ore]]))-(60*Table2[[#This Row],[Appoggio_ minuti]]),1),"")</f>
        <v/>
      </c>
      <c r="I1102" s="5" t="str">
        <f>IF(Table2[[#This Row],[moving_time]]&lt;&gt;"",FLOOR((Table2[[#This Row],[moving_time]]-(60*60*Table2[[#This Row],[Appoggio_ore]]))/60,1),"")</f>
        <v/>
      </c>
      <c r="J1102" s="5" t="str">
        <f>IF(Table2[[#This Row],[moving_time]]&lt;&gt;"",FLOOR(Table2[[#This Row],[moving_time]]/(60*60),1),"")</f>
        <v/>
      </c>
      <c r="K11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2" t="str">
        <f>IF(AND(Table2[[#This Row],[Appoggio]]&lt;&gt;"",C1112&lt;&gt;""),_xlfn.CONCAT("date",C1112,"moving_time",C1103,"distance",Table2[[#This Row],[Appoggio]],"elevation",C1105,"type",C1106),"")</f>
        <v/>
      </c>
      <c r="M1102" t="str">
        <f>IF(Table2[[#This Row],[date_to_pivot]]&lt;&gt;"",C1106,"")</f>
        <v/>
      </c>
      <c r="N1102" t="str">
        <f>IF(Table2[[#This Row],[date_to_pivot]]&lt;&gt;"",Table2[[#This Row],[Appoggio]],"")</f>
        <v/>
      </c>
      <c r="O1102" t="str">
        <f>IF(Table2[[#This Row],[date_to_pivot]]&lt;&gt;"",C1105,"")</f>
        <v/>
      </c>
      <c r="P1102" t="str">
        <f>IF(Table2[[#This Row],[date_to_pivot]]&lt;&gt;"",C1103,"")</f>
        <v/>
      </c>
    </row>
    <row r="1103" spans="2:16" x14ac:dyDescent="0.2">
      <c r="B1103" t="s">
        <v>476</v>
      </c>
      <c r="C1103" t="str" cm="1">
        <f t="array" ref="C11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03" t="str">
        <f>IF(ISNUMBER(SEARCH("start_date_local",Table2[[#This Row],[JSON]])),MID(Table2[[#This Row],[JSON]],SEARCH("start_date_local",Table2[[#This Row],[JSON]])+LEN("start_date_local")+4,10), "")</f>
        <v/>
      </c>
      <c r="E11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3" s="5" t="str">
        <f>IF(Table2[[#This Row],[moving_time]]&lt;&gt;"",FLOOR((Table2[[#This Row],[moving_time]]-(60*60*Table2[[#This Row],[Appoggio_ore]]))-(60*Table2[[#This Row],[Appoggio_ minuti]]),1),"")</f>
        <v/>
      </c>
      <c r="I1103" s="5" t="str">
        <f>IF(Table2[[#This Row],[moving_time]]&lt;&gt;"",FLOOR((Table2[[#This Row],[moving_time]]-(60*60*Table2[[#This Row],[Appoggio_ore]]))/60,1),"")</f>
        <v/>
      </c>
      <c r="J1103" s="5" t="str">
        <f>IF(Table2[[#This Row],[moving_time]]&lt;&gt;"",FLOOR(Table2[[#This Row],[moving_time]]/(60*60),1),"")</f>
        <v/>
      </c>
      <c r="K11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3" t="str">
        <f>IF(AND(Table2[[#This Row],[Appoggio]]&lt;&gt;"",C1113&lt;&gt;""),_xlfn.CONCAT("date",C1113,"moving_time",C1104,"distance",Table2[[#This Row],[Appoggio]],"elevation",C1106,"type",C1107),"")</f>
        <v/>
      </c>
      <c r="M1103" t="str">
        <f>IF(Table2[[#This Row],[date_to_pivot]]&lt;&gt;"",C1107,"")</f>
        <v/>
      </c>
      <c r="N1103" t="str">
        <f>IF(Table2[[#This Row],[date_to_pivot]]&lt;&gt;"",Table2[[#This Row],[Appoggio]],"")</f>
        <v/>
      </c>
      <c r="O1103" t="str">
        <f>IF(Table2[[#This Row],[date_to_pivot]]&lt;&gt;"",C1106,"")</f>
        <v/>
      </c>
      <c r="P1103" t="str">
        <f>IF(Table2[[#This Row],[date_to_pivot]]&lt;&gt;"",C1104,"")</f>
        <v/>
      </c>
    </row>
    <row r="1104" spans="2:16" x14ac:dyDescent="0.2">
      <c r="B1104" t="s">
        <v>477</v>
      </c>
      <c r="C1104" t="str" cm="1">
        <f t="array" ref="C11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04" t="str">
        <f>IF(ISNUMBER(SEARCH("start_date_local",Table2[[#This Row],[JSON]])),MID(Table2[[#This Row],[JSON]],SEARCH("start_date_local",Table2[[#This Row],[JSON]])+LEN("start_date_local")+4,10), "")</f>
        <v/>
      </c>
      <c r="E11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4" s="5" t="str">
        <f>IF(Table2[[#This Row],[moving_time]]&lt;&gt;"",FLOOR((Table2[[#This Row],[moving_time]]-(60*60*Table2[[#This Row],[Appoggio_ore]]))-(60*Table2[[#This Row],[Appoggio_ minuti]]),1),"")</f>
        <v/>
      </c>
      <c r="I1104" s="5" t="str">
        <f>IF(Table2[[#This Row],[moving_time]]&lt;&gt;"",FLOOR((Table2[[#This Row],[moving_time]]-(60*60*Table2[[#This Row],[Appoggio_ore]]))/60,1),"")</f>
        <v/>
      </c>
      <c r="J1104" s="5" t="str">
        <f>IF(Table2[[#This Row],[moving_time]]&lt;&gt;"",FLOOR(Table2[[#This Row],[moving_time]]/(60*60),1),"")</f>
        <v/>
      </c>
      <c r="K11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4" t="str">
        <f>IF(AND(Table2[[#This Row],[Appoggio]]&lt;&gt;"",C1114&lt;&gt;""),_xlfn.CONCAT("date",C1114,"moving_time",C1105,"distance",Table2[[#This Row],[Appoggio]],"elevation",C1107,"type",C1108),"")</f>
        <v/>
      </c>
      <c r="M1104" t="str">
        <f>IF(Table2[[#This Row],[date_to_pivot]]&lt;&gt;"",C1108,"")</f>
        <v/>
      </c>
      <c r="N1104" t="str">
        <f>IF(Table2[[#This Row],[date_to_pivot]]&lt;&gt;"",Table2[[#This Row],[Appoggio]],"")</f>
        <v/>
      </c>
      <c r="O1104" t="str">
        <f>IF(Table2[[#This Row],[date_to_pivot]]&lt;&gt;"",C1107,"")</f>
        <v/>
      </c>
      <c r="P1104" t="str">
        <f>IF(Table2[[#This Row],[date_to_pivot]]&lt;&gt;"",C1105,"")</f>
        <v/>
      </c>
    </row>
    <row r="1105" spans="2:16" x14ac:dyDescent="0.2">
      <c r="B1105" t="s">
        <v>82</v>
      </c>
      <c r="C1105" t="str" cm="1">
        <f t="array" ref="C11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05" t="str">
        <f>IF(ISNUMBER(SEARCH("start_date_local",Table2[[#This Row],[JSON]])),MID(Table2[[#This Row],[JSON]],SEARCH("start_date_local",Table2[[#This Row],[JSON]])+LEN("start_date_local")+4,10), "")</f>
        <v/>
      </c>
      <c r="E11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5" s="5" t="str">
        <f>IF(Table2[[#This Row],[moving_time]]&lt;&gt;"",FLOOR((Table2[[#This Row],[moving_time]]-(60*60*Table2[[#This Row],[Appoggio_ore]]))-(60*Table2[[#This Row],[Appoggio_ minuti]]),1),"")</f>
        <v/>
      </c>
      <c r="I1105" s="5" t="str">
        <f>IF(Table2[[#This Row],[moving_time]]&lt;&gt;"",FLOOR((Table2[[#This Row],[moving_time]]-(60*60*Table2[[#This Row],[Appoggio_ore]]))/60,1),"")</f>
        <v/>
      </c>
      <c r="J1105" s="5" t="str">
        <f>IF(Table2[[#This Row],[moving_time]]&lt;&gt;"",FLOOR(Table2[[#This Row],[moving_time]]/(60*60),1),"")</f>
        <v/>
      </c>
      <c r="K11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5" t="str">
        <f>IF(AND(Table2[[#This Row],[Appoggio]]&lt;&gt;"",C1115&lt;&gt;""),_xlfn.CONCAT("date",C1115,"moving_time",C1106,"distance",Table2[[#This Row],[Appoggio]],"elevation",C1108,"type",C1109),"")</f>
        <v/>
      </c>
      <c r="M1105" t="str">
        <f>IF(Table2[[#This Row],[date_to_pivot]]&lt;&gt;"",C1109,"")</f>
        <v/>
      </c>
      <c r="N1105" t="str">
        <f>IF(Table2[[#This Row],[date_to_pivot]]&lt;&gt;"",Table2[[#This Row],[Appoggio]],"")</f>
        <v/>
      </c>
      <c r="O1105" t="str">
        <f>IF(Table2[[#This Row],[date_to_pivot]]&lt;&gt;"",C1108,"")</f>
        <v/>
      </c>
      <c r="P1105" t="str">
        <f>IF(Table2[[#This Row],[date_to_pivot]]&lt;&gt;"",C1106,"")</f>
        <v/>
      </c>
    </row>
    <row r="1106" spans="2:16" x14ac:dyDescent="0.2">
      <c r="B1106" t="s">
        <v>204</v>
      </c>
      <c r="C1106" t="str" cm="1">
        <f t="array" ref="C11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06" t="str">
        <f>IF(ISNUMBER(SEARCH("start_date_local",Table2[[#This Row],[JSON]])),MID(Table2[[#This Row],[JSON]],SEARCH("start_date_local",Table2[[#This Row],[JSON]])+LEN("start_date_local")+4,10), "")</f>
        <v/>
      </c>
      <c r="E11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6" s="5" t="str">
        <f>IF(Table2[[#This Row],[moving_time]]&lt;&gt;"",FLOOR((Table2[[#This Row],[moving_time]]-(60*60*Table2[[#This Row],[Appoggio_ore]]))-(60*Table2[[#This Row],[Appoggio_ minuti]]),1),"")</f>
        <v/>
      </c>
      <c r="I1106" s="5" t="str">
        <f>IF(Table2[[#This Row],[moving_time]]&lt;&gt;"",FLOOR((Table2[[#This Row],[moving_time]]-(60*60*Table2[[#This Row],[Appoggio_ore]]))/60,1),"")</f>
        <v/>
      </c>
      <c r="J1106" s="5" t="str">
        <f>IF(Table2[[#This Row],[moving_time]]&lt;&gt;"",FLOOR(Table2[[#This Row],[moving_time]]/(60*60),1),"")</f>
        <v/>
      </c>
      <c r="K11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6" t="str">
        <f>IF(AND(Table2[[#This Row],[Appoggio]]&lt;&gt;"",C1116&lt;&gt;""),_xlfn.CONCAT("date",C1116,"moving_time",C1107,"distance",Table2[[#This Row],[Appoggio]],"elevation",C1109,"type",C1110),"")</f>
        <v/>
      </c>
      <c r="M1106" t="str">
        <f>IF(Table2[[#This Row],[date_to_pivot]]&lt;&gt;"",C1110,"")</f>
        <v/>
      </c>
      <c r="N1106" t="str">
        <f>IF(Table2[[#This Row],[date_to_pivot]]&lt;&gt;"",Table2[[#This Row],[Appoggio]],"")</f>
        <v/>
      </c>
      <c r="O1106" t="str">
        <f>IF(Table2[[#This Row],[date_to_pivot]]&lt;&gt;"",C1109,"")</f>
        <v/>
      </c>
      <c r="P1106" t="str">
        <f>IF(Table2[[#This Row],[date_to_pivot]]&lt;&gt;"",C1107,"")</f>
        <v/>
      </c>
    </row>
    <row r="1107" spans="2:16" x14ac:dyDescent="0.2">
      <c r="B1107" t="s">
        <v>31</v>
      </c>
      <c r="C1107" t="str" cm="1">
        <f t="array" ref="C11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07" t="str">
        <f>IF(ISNUMBER(SEARCH("start_date_local",Table2[[#This Row],[JSON]])),MID(Table2[[#This Row],[JSON]],SEARCH("start_date_local",Table2[[#This Row],[JSON]])+LEN("start_date_local")+4,10), "")</f>
        <v/>
      </c>
      <c r="E11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7" s="5" t="str">
        <f>IF(Table2[[#This Row],[moving_time]]&lt;&gt;"",FLOOR((Table2[[#This Row],[moving_time]]-(60*60*Table2[[#This Row],[Appoggio_ore]]))-(60*Table2[[#This Row],[Appoggio_ minuti]]),1),"")</f>
        <v/>
      </c>
      <c r="I1107" s="5" t="str">
        <f>IF(Table2[[#This Row],[moving_time]]&lt;&gt;"",FLOOR((Table2[[#This Row],[moving_time]]-(60*60*Table2[[#This Row],[Appoggio_ore]]))/60,1),"")</f>
        <v/>
      </c>
      <c r="J1107" s="5" t="str">
        <f>IF(Table2[[#This Row],[moving_time]]&lt;&gt;"",FLOOR(Table2[[#This Row],[moving_time]]/(60*60),1),"")</f>
        <v/>
      </c>
      <c r="K11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7" t="str">
        <f>IF(AND(Table2[[#This Row],[Appoggio]]&lt;&gt;"",C1117&lt;&gt;""),_xlfn.CONCAT("date",C1117,"moving_time",C1108,"distance",Table2[[#This Row],[Appoggio]],"elevation",C1110,"type",C1111),"")</f>
        <v/>
      </c>
      <c r="M1107" t="str">
        <f>IF(Table2[[#This Row],[date_to_pivot]]&lt;&gt;"",C1111,"")</f>
        <v/>
      </c>
      <c r="N1107" t="str">
        <f>IF(Table2[[#This Row],[date_to_pivot]]&lt;&gt;"",Table2[[#This Row],[Appoggio]],"")</f>
        <v/>
      </c>
      <c r="O1107" t="str">
        <f>IF(Table2[[#This Row],[date_to_pivot]]&lt;&gt;"",C1110,"")</f>
        <v/>
      </c>
      <c r="P1107" t="str">
        <f>IF(Table2[[#This Row],[date_to_pivot]]&lt;&gt;"",C1108,"")</f>
        <v/>
      </c>
    </row>
    <row r="1108" spans="2:16" x14ac:dyDescent="0.2">
      <c r="B1108" t="s">
        <v>143</v>
      </c>
      <c r="C1108" t="str" cm="1">
        <f t="array" ref="C11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08" t="str">
        <f>IF(ISNUMBER(SEARCH("start_date_local",Table2[[#This Row],[JSON]])),MID(Table2[[#This Row],[JSON]],SEARCH("start_date_local",Table2[[#This Row],[JSON]])+LEN("start_date_local")+4,10), "")</f>
        <v/>
      </c>
      <c r="E11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8" s="5" t="str">
        <f>IF(Table2[[#This Row],[moving_time]]&lt;&gt;"",FLOOR((Table2[[#This Row],[moving_time]]-(60*60*Table2[[#This Row],[Appoggio_ore]]))-(60*Table2[[#This Row],[Appoggio_ minuti]]),1),"")</f>
        <v/>
      </c>
      <c r="I1108" s="5" t="str">
        <f>IF(Table2[[#This Row],[moving_time]]&lt;&gt;"",FLOOR((Table2[[#This Row],[moving_time]]-(60*60*Table2[[#This Row],[Appoggio_ore]]))/60,1),"")</f>
        <v/>
      </c>
      <c r="J1108" s="5" t="str">
        <f>IF(Table2[[#This Row],[moving_time]]&lt;&gt;"",FLOOR(Table2[[#This Row],[moving_time]]/(60*60),1),"")</f>
        <v/>
      </c>
      <c r="K11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8" t="str">
        <f>IF(AND(Table2[[#This Row],[Appoggio]]&lt;&gt;"",C1118&lt;&gt;""),_xlfn.CONCAT("date",C1118,"moving_time",C1109,"distance",Table2[[#This Row],[Appoggio]],"elevation",C1111,"type",C1112),"")</f>
        <v/>
      </c>
      <c r="M1108" t="str">
        <f>IF(Table2[[#This Row],[date_to_pivot]]&lt;&gt;"",C1112,"")</f>
        <v/>
      </c>
      <c r="N1108" t="str">
        <f>IF(Table2[[#This Row],[date_to_pivot]]&lt;&gt;"",Table2[[#This Row],[Appoggio]],"")</f>
        <v/>
      </c>
      <c r="O1108" t="str">
        <f>IF(Table2[[#This Row],[date_to_pivot]]&lt;&gt;"",C1111,"")</f>
        <v/>
      </c>
      <c r="P1108" t="str">
        <f>IF(Table2[[#This Row],[date_to_pivot]]&lt;&gt;"",C1109,"")</f>
        <v/>
      </c>
    </row>
    <row r="1109" spans="2:16" x14ac:dyDescent="0.2">
      <c r="B1109" t="s">
        <v>33</v>
      </c>
      <c r="C1109" t="str" cm="1">
        <f t="array" ref="C11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09" t="str">
        <f>IF(ISNUMBER(SEARCH("start_date_local",Table2[[#This Row],[JSON]])),MID(Table2[[#This Row],[JSON]],SEARCH("start_date_local",Table2[[#This Row],[JSON]])+LEN("start_date_local")+4,10), "")</f>
        <v/>
      </c>
      <c r="E11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09" s="5" t="str">
        <f>IF(Table2[[#This Row],[moving_time]]&lt;&gt;"",FLOOR((Table2[[#This Row],[moving_time]]-(60*60*Table2[[#This Row],[Appoggio_ore]]))-(60*Table2[[#This Row],[Appoggio_ minuti]]),1),"")</f>
        <v/>
      </c>
      <c r="I1109" s="5" t="str">
        <f>IF(Table2[[#This Row],[moving_time]]&lt;&gt;"",FLOOR((Table2[[#This Row],[moving_time]]-(60*60*Table2[[#This Row],[Appoggio_ore]]))/60,1),"")</f>
        <v/>
      </c>
      <c r="J1109" s="5" t="str">
        <f>IF(Table2[[#This Row],[moving_time]]&lt;&gt;"",FLOOR(Table2[[#This Row],[moving_time]]/(60*60),1),"")</f>
        <v/>
      </c>
      <c r="K11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09" t="str">
        <f>IF(AND(Table2[[#This Row],[Appoggio]]&lt;&gt;"",C1119&lt;&gt;""),_xlfn.CONCAT("date",C1119,"moving_time",C1110,"distance",Table2[[#This Row],[Appoggio]],"elevation",C1112,"type",C1113),"")</f>
        <v/>
      </c>
      <c r="M1109" t="str">
        <f>IF(Table2[[#This Row],[date_to_pivot]]&lt;&gt;"",C1113,"")</f>
        <v/>
      </c>
      <c r="N1109" t="str">
        <f>IF(Table2[[#This Row],[date_to_pivot]]&lt;&gt;"",Table2[[#This Row],[Appoggio]],"")</f>
        <v/>
      </c>
      <c r="O1109" t="str">
        <f>IF(Table2[[#This Row],[date_to_pivot]]&lt;&gt;"",C1112,"")</f>
        <v/>
      </c>
      <c r="P1109" t="str">
        <f>IF(Table2[[#This Row],[date_to_pivot]]&lt;&gt;"",C1110,"")</f>
        <v/>
      </c>
    </row>
    <row r="1110" spans="2:16" x14ac:dyDescent="0.2">
      <c r="B1110" t="s">
        <v>34</v>
      </c>
      <c r="C1110" t="str" cm="1">
        <f t="array" ref="C11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10" t="str">
        <f>IF(ISNUMBER(SEARCH("start_date_local",Table2[[#This Row],[JSON]])),MID(Table2[[#This Row],[JSON]],SEARCH("start_date_local",Table2[[#This Row],[JSON]])+LEN("start_date_local")+4,10), "")</f>
        <v/>
      </c>
      <c r="E11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0" s="5" t="str">
        <f>IF(Table2[[#This Row],[moving_time]]&lt;&gt;"",FLOOR((Table2[[#This Row],[moving_time]]-(60*60*Table2[[#This Row],[Appoggio_ore]]))-(60*Table2[[#This Row],[Appoggio_ minuti]]),1),"")</f>
        <v/>
      </c>
      <c r="I1110" s="5" t="str">
        <f>IF(Table2[[#This Row],[moving_time]]&lt;&gt;"",FLOOR((Table2[[#This Row],[moving_time]]-(60*60*Table2[[#This Row],[Appoggio_ore]]))/60,1),"")</f>
        <v/>
      </c>
      <c r="J1110" s="5" t="str">
        <f>IF(Table2[[#This Row],[moving_time]]&lt;&gt;"",FLOOR(Table2[[#This Row],[moving_time]]/(60*60),1),"")</f>
        <v/>
      </c>
      <c r="K11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0" t="str">
        <f>IF(AND(Table2[[#This Row],[Appoggio]]&lt;&gt;"",C1120&lt;&gt;""),_xlfn.CONCAT("date",C1120,"moving_time",C1111,"distance",Table2[[#This Row],[Appoggio]],"elevation",C1113,"type",C1114),"")</f>
        <v/>
      </c>
      <c r="M1110" t="str">
        <f>IF(Table2[[#This Row],[date_to_pivot]]&lt;&gt;"",C1114,"")</f>
        <v/>
      </c>
      <c r="N1110" t="str">
        <f>IF(Table2[[#This Row],[date_to_pivot]]&lt;&gt;"",Table2[[#This Row],[Appoggio]],"")</f>
        <v/>
      </c>
      <c r="O1110" t="str">
        <f>IF(Table2[[#This Row],[date_to_pivot]]&lt;&gt;"",C1113,"")</f>
        <v/>
      </c>
      <c r="P1110" t="str">
        <f>IF(Table2[[#This Row],[date_to_pivot]]&lt;&gt;"",C1111,"")</f>
        <v/>
      </c>
    </row>
    <row r="1111" spans="2:16" x14ac:dyDescent="0.2">
      <c r="B1111" t="s">
        <v>478</v>
      </c>
      <c r="C1111" t="str" cm="1">
        <f t="array" ref="C11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11" t="str">
        <f>IF(ISNUMBER(SEARCH("start_date_local",Table2[[#This Row],[JSON]])),MID(Table2[[#This Row],[JSON]],SEARCH("start_date_local",Table2[[#This Row],[JSON]])+LEN("start_date_local")+4,10), "")</f>
        <v/>
      </c>
      <c r="E11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1" s="5" t="str">
        <f>IF(Table2[[#This Row],[moving_time]]&lt;&gt;"",FLOOR((Table2[[#This Row],[moving_time]]-(60*60*Table2[[#This Row],[Appoggio_ore]]))-(60*Table2[[#This Row],[Appoggio_ minuti]]),1),"")</f>
        <v/>
      </c>
      <c r="I1111" s="5" t="str">
        <f>IF(Table2[[#This Row],[moving_time]]&lt;&gt;"",FLOOR((Table2[[#This Row],[moving_time]]-(60*60*Table2[[#This Row],[Appoggio_ore]]))/60,1),"")</f>
        <v/>
      </c>
      <c r="J1111" s="5" t="str">
        <f>IF(Table2[[#This Row],[moving_time]]&lt;&gt;"",FLOOR(Table2[[#This Row],[moving_time]]/(60*60),1),"")</f>
        <v/>
      </c>
      <c r="K11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1" t="str">
        <f>IF(AND(Table2[[#This Row],[Appoggio]]&lt;&gt;"",C1121&lt;&gt;""),_xlfn.CONCAT("date",C1121,"moving_time",C1112,"distance",Table2[[#This Row],[Appoggio]],"elevation",C1114,"type",C1115),"")</f>
        <v/>
      </c>
      <c r="M1111" t="str">
        <f>IF(Table2[[#This Row],[date_to_pivot]]&lt;&gt;"",C1115,"")</f>
        <v/>
      </c>
      <c r="N1111" t="str">
        <f>IF(Table2[[#This Row],[date_to_pivot]]&lt;&gt;"",Table2[[#This Row],[Appoggio]],"")</f>
        <v/>
      </c>
      <c r="O1111" t="str">
        <f>IF(Table2[[#This Row],[date_to_pivot]]&lt;&gt;"",C1114,"")</f>
        <v/>
      </c>
      <c r="P1111" t="str">
        <f>IF(Table2[[#This Row],[date_to_pivot]]&lt;&gt;"",C1112,"")</f>
        <v/>
      </c>
    </row>
    <row r="1112" spans="2:16" x14ac:dyDescent="0.2">
      <c r="B1112" t="s">
        <v>479</v>
      </c>
      <c r="C1112" t="str" cm="1">
        <f t="array" ref="C11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12" t="str">
        <f>IF(ISNUMBER(SEARCH("start_date_local",Table2[[#This Row],[JSON]])),MID(Table2[[#This Row],[JSON]],SEARCH("start_date_local",Table2[[#This Row],[JSON]])+LEN("start_date_local")+4,10), "")</f>
        <v/>
      </c>
      <c r="E11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2" s="5" t="str">
        <f>IF(Table2[[#This Row],[moving_time]]&lt;&gt;"",FLOOR((Table2[[#This Row],[moving_time]]-(60*60*Table2[[#This Row],[Appoggio_ore]]))-(60*Table2[[#This Row],[Appoggio_ minuti]]),1),"")</f>
        <v/>
      </c>
      <c r="I1112" s="5" t="str">
        <f>IF(Table2[[#This Row],[moving_time]]&lt;&gt;"",FLOOR((Table2[[#This Row],[moving_time]]-(60*60*Table2[[#This Row],[Appoggio_ore]]))/60,1),"")</f>
        <v/>
      </c>
      <c r="J1112" s="5" t="str">
        <f>IF(Table2[[#This Row],[moving_time]]&lt;&gt;"",FLOOR(Table2[[#This Row],[moving_time]]/(60*60),1),"")</f>
        <v/>
      </c>
      <c r="K11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2" t="str">
        <f>IF(AND(Table2[[#This Row],[Appoggio]]&lt;&gt;"",C1122&lt;&gt;""),_xlfn.CONCAT("date",C1122,"moving_time",C1113,"distance",Table2[[#This Row],[Appoggio]],"elevation",C1115,"type",C1116),"")</f>
        <v/>
      </c>
      <c r="M1112" t="str">
        <f>IF(Table2[[#This Row],[date_to_pivot]]&lt;&gt;"",C1116,"")</f>
        <v/>
      </c>
      <c r="N1112" t="str">
        <f>IF(Table2[[#This Row],[date_to_pivot]]&lt;&gt;"",Table2[[#This Row],[Appoggio]],"")</f>
        <v/>
      </c>
      <c r="O1112" t="str">
        <f>IF(Table2[[#This Row],[date_to_pivot]]&lt;&gt;"",C1115,"")</f>
        <v/>
      </c>
      <c r="P1112" t="str">
        <f>IF(Table2[[#This Row],[date_to_pivot]]&lt;&gt;"",C1113,"")</f>
        <v/>
      </c>
    </row>
    <row r="1113" spans="2:16" x14ac:dyDescent="0.2">
      <c r="B1113" t="s">
        <v>37</v>
      </c>
      <c r="C1113" t="str" cm="1">
        <f t="array" ref="C11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13" t="str">
        <f>IF(ISNUMBER(SEARCH("start_date_local",Table2[[#This Row],[JSON]])),MID(Table2[[#This Row],[JSON]],SEARCH("start_date_local",Table2[[#This Row],[JSON]])+LEN("start_date_local")+4,10), "")</f>
        <v/>
      </c>
      <c r="E11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3" s="5" t="str">
        <f>IF(Table2[[#This Row],[moving_time]]&lt;&gt;"",FLOOR((Table2[[#This Row],[moving_time]]-(60*60*Table2[[#This Row],[Appoggio_ore]]))-(60*Table2[[#This Row],[Appoggio_ minuti]]),1),"")</f>
        <v/>
      </c>
      <c r="I1113" s="5" t="str">
        <f>IF(Table2[[#This Row],[moving_time]]&lt;&gt;"",FLOOR((Table2[[#This Row],[moving_time]]-(60*60*Table2[[#This Row],[Appoggio_ore]]))/60,1),"")</f>
        <v/>
      </c>
      <c r="J1113" s="5" t="str">
        <f>IF(Table2[[#This Row],[moving_time]]&lt;&gt;"",FLOOR(Table2[[#This Row],[moving_time]]/(60*60),1),"")</f>
        <v/>
      </c>
      <c r="K11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3" t="str">
        <f>IF(AND(Table2[[#This Row],[Appoggio]]&lt;&gt;"",C1123&lt;&gt;""),_xlfn.CONCAT("date",C1123,"moving_time",C1114,"distance",Table2[[#This Row],[Appoggio]],"elevation",C1116,"type",C1117),"")</f>
        <v/>
      </c>
      <c r="M1113" t="str">
        <f>IF(Table2[[#This Row],[date_to_pivot]]&lt;&gt;"",C1117,"")</f>
        <v/>
      </c>
      <c r="N1113" t="str">
        <f>IF(Table2[[#This Row],[date_to_pivot]]&lt;&gt;"",Table2[[#This Row],[Appoggio]],"")</f>
        <v/>
      </c>
      <c r="O1113" t="str">
        <f>IF(Table2[[#This Row],[date_to_pivot]]&lt;&gt;"",C1116,"")</f>
        <v/>
      </c>
      <c r="P1113" t="str">
        <f>IF(Table2[[#This Row],[date_to_pivot]]&lt;&gt;"",C1114,"")</f>
        <v/>
      </c>
    </row>
    <row r="1114" spans="2:16" x14ac:dyDescent="0.2">
      <c r="B1114" t="s">
        <v>6</v>
      </c>
      <c r="C1114" t="str" cm="1">
        <f t="array" ref="C11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14" t="str">
        <f>IF(ISNUMBER(SEARCH("start_date_local",Table2[[#This Row],[JSON]])),MID(Table2[[#This Row],[JSON]],SEARCH("start_date_local",Table2[[#This Row],[JSON]])+LEN("start_date_local")+4,10), "")</f>
        <v/>
      </c>
      <c r="E11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4" s="5" t="str">
        <f>IF(Table2[[#This Row],[moving_time]]&lt;&gt;"",FLOOR((Table2[[#This Row],[moving_time]]-(60*60*Table2[[#This Row],[Appoggio_ore]]))-(60*Table2[[#This Row],[Appoggio_ minuti]]),1),"")</f>
        <v/>
      </c>
      <c r="I1114" s="5" t="str">
        <f>IF(Table2[[#This Row],[moving_time]]&lt;&gt;"",FLOOR((Table2[[#This Row],[moving_time]]-(60*60*Table2[[#This Row],[Appoggio_ore]]))/60,1),"")</f>
        <v/>
      </c>
      <c r="J1114" s="5" t="str">
        <f>IF(Table2[[#This Row],[moving_time]]&lt;&gt;"",FLOOR(Table2[[#This Row],[moving_time]]/(60*60),1),"")</f>
        <v/>
      </c>
      <c r="K11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4" t="str">
        <f>IF(AND(Table2[[#This Row],[Appoggio]]&lt;&gt;"",C1124&lt;&gt;""),_xlfn.CONCAT("date",C1124,"moving_time",C1115,"distance",Table2[[#This Row],[Appoggio]],"elevation",C1117,"type",C1118),"")</f>
        <v/>
      </c>
      <c r="M1114" t="str">
        <f>IF(Table2[[#This Row],[date_to_pivot]]&lt;&gt;"",C1118,"")</f>
        <v/>
      </c>
      <c r="N1114" t="str">
        <f>IF(Table2[[#This Row],[date_to_pivot]]&lt;&gt;"",Table2[[#This Row],[Appoggio]],"")</f>
        <v/>
      </c>
      <c r="O1114" t="str">
        <f>IF(Table2[[#This Row],[date_to_pivot]]&lt;&gt;"",C1117,"")</f>
        <v/>
      </c>
      <c r="P1114" t="str">
        <f>IF(Table2[[#This Row],[date_to_pivot]]&lt;&gt;"",C1115,"")</f>
        <v/>
      </c>
    </row>
    <row r="1115" spans="2:16" x14ac:dyDescent="0.2">
      <c r="B1115" t="s">
        <v>38</v>
      </c>
      <c r="C1115" t="str" cm="1">
        <f t="array" ref="C11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15" t="str">
        <f>IF(ISNUMBER(SEARCH("start_date_local",Table2[[#This Row],[JSON]])),MID(Table2[[#This Row],[JSON]],SEARCH("start_date_local",Table2[[#This Row],[JSON]])+LEN("start_date_local")+4,10), "")</f>
        <v/>
      </c>
      <c r="E11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5" s="5" t="str">
        <f>IF(Table2[[#This Row],[moving_time]]&lt;&gt;"",FLOOR((Table2[[#This Row],[moving_time]]-(60*60*Table2[[#This Row],[Appoggio_ore]]))-(60*Table2[[#This Row],[Appoggio_ minuti]]),1),"")</f>
        <v/>
      </c>
      <c r="I1115" s="5" t="str">
        <f>IF(Table2[[#This Row],[moving_time]]&lt;&gt;"",FLOOR((Table2[[#This Row],[moving_time]]-(60*60*Table2[[#This Row],[Appoggio_ore]]))/60,1),"")</f>
        <v/>
      </c>
      <c r="J1115" s="5" t="str">
        <f>IF(Table2[[#This Row],[moving_time]]&lt;&gt;"",FLOOR(Table2[[#This Row],[moving_time]]/(60*60),1),"")</f>
        <v/>
      </c>
      <c r="K11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5" t="str">
        <f>IF(AND(Table2[[#This Row],[Appoggio]]&lt;&gt;"",C1125&lt;&gt;""),_xlfn.CONCAT("date",C1125,"moving_time",C1116,"distance",Table2[[#This Row],[Appoggio]],"elevation",C1118,"type",C1119),"")</f>
        <v/>
      </c>
      <c r="M1115" t="str">
        <f>IF(Table2[[#This Row],[date_to_pivot]]&lt;&gt;"",C1119,"")</f>
        <v/>
      </c>
      <c r="N1115" t="str">
        <f>IF(Table2[[#This Row],[date_to_pivot]]&lt;&gt;"",Table2[[#This Row],[Appoggio]],"")</f>
        <v/>
      </c>
      <c r="O1115" t="str">
        <f>IF(Table2[[#This Row],[date_to_pivot]]&lt;&gt;"",C1118,"")</f>
        <v/>
      </c>
      <c r="P1115" t="str">
        <f>IF(Table2[[#This Row],[date_to_pivot]]&lt;&gt;"",C1116,"")</f>
        <v/>
      </c>
    </row>
    <row r="1116" spans="2:16" x14ac:dyDescent="0.2">
      <c r="B1116" t="s">
        <v>39</v>
      </c>
      <c r="C1116" t="str" cm="1">
        <f t="array" ref="C11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16" t="str">
        <f>IF(ISNUMBER(SEARCH("start_date_local",Table2[[#This Row],[JSON]])),MID(Table2[[#This Row],[JSON]],SEARCH("start_date_local",Table2[[#This Row],[JSON]])+LEN("start_date_local")+4,10), "")</f>
        <v/>
      </c>
      <c r="E11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6" s="5" t="str">
        <f>IF(Table2[[#This Row],[moving_time]]&lt;&gt;"",FLOOR((Table2[[#This Row],[moving_time]]-(60*60*Table2[[#This Row],[Appoggio_ore]]))-(60*Table2[[#This Row],[Appoggio_ minuti]]),1),"")</f>
        <v/>
      </c>
      <c r="I1116" s="5" t="str">
        <f>IF(Table2[[#This Row],[moving_time]]&lt;&gt;"",FLOOR((Table2[[#This Row],[moving_time]]-(60*60*Table2[[#This Row],[Appoggio_ore]]))/60,1),"")</f>
        <v/>
      </c>
      <c r="J1116" s="5" t="str">
        <f>IF(Table2[[#This Row],[moving_time]]&lt;&gt;"",FLOOR(Table2[[#This Row],[moving_time]]/(60*60),1),"")</f>
        <v/>
      </c>
      <c r="K11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6" t="str">
        <f>IF(AND(Table2[[#This Row],[Appoggio]]&lt;&gt;"",C1126&lt;&gt;""),_xlfn.CONCAT("date",C1126,"moving_time",C1117,"distance",Table2[[#This Row],[Appoggio]],"elevation",C1119,"type",C1120),"")</f>
        <v/>
      </c>
      <c r="M1116" t="str">
        <f>IF(Table2[[#This Row],[date_to_pivot]]&lt;&gt;"",C1120,"")</f>
        <v/>
      </c>
      <c r="N1116" t="str">
        <f>IF(Table2[[#This Row],[date_to_pivot]]&lt;&gt;"",Table2[[#This Row],[Appoggio]],"")</f>
        <v/>
      </c>
      <c r="O1116" t="str">
        <f>IF(Table2[[#This Row],[date_to_pivot]]&lt;&gt;"",C1119,"")</f>
        <v/>
      </c>
      <c r="P1116" t="str">
        <f>IF(Table2[[#This Row],[date_to_pivot]]&lt;&gt;"",C1117,"")</f>
        <v/>
      </c>
    </row>
    <row r="1117" spans="2:16" x14ac:dyDescent="0.2">
      <c r="B1117" t="s">
        <v>40</v>
      </c>
      <c r="C1117" t="str" cm="1">
        <f t="array" ref="C11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17" t="str">
        <f>IF(ISNUMBER(SEARCH("start_date_local",Table2[[#This Row],[JSON]])),MID(Table2[[#This Row],[JSON]],SEARCH("start_date_local",Table2[[#This Row],[JSON]])+LEN("start_date_local")+4,10), "")</f>
        <v/>
      </c>
      <c r="E11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7" s="5" t="str">
        <f>IF(Table2[[#This Row],[moving_time]]&lt;&gt;"",FLOOR((Table2[[#This Row],[moving_time]]-(60*60*Table2[[#This Row],[Appoggio_ore]]))-(60*Table2[[#This Row],[Appoggio_ minuti]]),1),"")</f>
        <v/>
      </c>
      <c r="I1117" s="5" t="str">
        <f>IF(Table2[[#This Row],[moving_time]]&lt;&gt;"",FLOOR((Table2[[#This Row],[moving_time]]-(60*60*Table2[[#This Row],[Appoggio_ore]]))/60,1),"")</f>
        <v/>
      </c>
      <c r="J1117" s="5" t="str">
        <f>IF(Table2[[#This Row],[moving_time]]&lt;&gt;"",FLOOR(Table2[[#This Row],[moving_time]]/(60*60),1),"")</f>
        <v/>
      </c>
      <c r="K11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7" t="str">
        <f>IF(AND(Table2[[#This Row],[Appoggio]]&lt;&gt;"",C1127&lt;&gt;""),_xlfn.CONCAT("date",C1127,"moving_time",C1118,"distance",Table2[[#This Row],[Appoggio]],"elevation",C1120,"type",C1121),"")</f>
        <v/>
      </c>
      <c r="M1117" t="str">
        <f>IF(Table2[[#This Row],[date_to_pivot]]&lt;&gt;"",C1121,"")</f>
        <v/>
      </c>
      <c r="N1117" t="str">
        <f>IF(Table2[[#This Row],[date_to_pivot]]&lt;&gt;"",Table2[[#This Row],[Appoggio]],"")</f>
        <v/>
      </c>
      <c r="O1117" t="str">
        <f>IF(Table2[[#This Row],[date_to_pivot]]&lt;&gt;"",C1120,"")</f>
        <v/>
      </c>
      <c r="P1117" t="str">
        <f>IF(Table2[[#This Row],[date_to_pivot]]&lt;&gt;"",C1118,"")</f>
        <v/>
      </c>
    </row>
    <row r="1118" spans="2:16" x14ac:dyDescent="0.2">
      <c r="B1118" t="s">
        <v>41</v>
      </c>
      <c r="C1118" t="str" cm="1">
        <f t="array" ref="C11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18" t="str">
        <f>IF(ISNUMBER(SEARCH("start_date_local",Table2[[#This Row],[JSON]])),MID(Table2[[#This Row],[JSON]],SEARCH("start_date_local",Table2[[#This Row],[JSON]])+LEN("start_date_local")+4,10), "")</f>
        <v/>
      </c>
      <c r="E11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8" s="5" t="str">
        <f>IF(Table2[[#This Row],[moving_time]]&lt;&gt;"",FLOOR((Table2[[#This Row],[moving_time]]-(60*60*Table2[[#This Row],[Appoggio_ore]]))-(60*Table2[[#This Row],[Appoggio_ minuti]]),1),"")</f>
        <v/>
      </c>
      <c r="I1118" s="5" t="str">
        <f>IF(Table2[[#This Row],[moving_time]]&lt;&gt;"",FLOOR((Table2[[#This Row],[moving_time]]-(60*60*Table2[[#This Row],[Appoggio_ore]]))/60,1),"")</f>
        <v/>
      </c>
      <c r="J1118" s="5" t="str">
        <f>IF(Table2[[#This Row],[moving_time]]&lt;&gt;"",FLOOR(Table2[[#This Row],[moving_time]]/(60*60),1),"")</f>
        <v/>
      </c>
      <c r="K11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8" t="str">
        <f>IF(AND(Table2[[#This Row],[Appoggio]]&lt;&gt;"",C1128&lt;&gt;""),_xlfn.CONCAT("date",C1128,"moving_time",C1119,"distance",Table2[[#This Row],[Appoggio]],"elevation",C1121,"type",C1122),"")</f>
        <v/>
      </c>
      <c r="M1118" t="str">
        <f>IF(Table2[[#This Row],[date_to_pivot]]&lt;&gt;"",C1122,"")</f>
        <v/>
      </c>
      <c r="N1118" t="str">
        <f>IF(Table2[[#This Row],[date_to_pivot]]&lt;&gt;"",Table2[[#This Row],[Appoggio]],"")</f>
        <v/>
      </c>
      <c r="O1118" t="str">
        <f>IF(Table2[[#This Row],[date_to_pivot]]&lt;&gt;"",C1121,"")</f>
        <v/>
      </c>
      <c r="P1118" t="str">
        <f>IF(Table2[[#This Row],[date_to_pivot]]&lt;&gt;"",C1119,"")</f>
        <v/>
      </c>
    </row>
    <row r="1119" spans="2:16" x14ac:dyDescent="0.2">
      <c r="B1119" t="s">
        <v>42</v>
      </c>
      <c r="C1119" t="str" cm="1">
        <f t="array" ref="C11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19" t="str">
        <f>IF(ISNUMBER(SEARCH("start_date_local",Table2[[#This Row],[JSON]])),MID(Table2[[#This Row],[JSON]],SEARCH("start_date_local",Table2[[#This Row],[JSON]])+LEN("start_date_local")+4,10), "")</f>
        <v/>
      </c>
      <c r="E11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19" s="5" t="str">
        <f>IF(Table2[[#This Row],[moving_time]]&lt;&gt;"",FLOOR((Table2[[#This Row],[moving_time]]-(60*60*Table2[[#This Row],[Appoggio_ore]]))-(60*Table2[[#This Row],[Appoggio_ minuti]]),1),"")</f>
        <v/>
      </c>
      <c r="I1119" s="5" t="str">
        <f>IF(Table2[[#This Row],[moving_time]]&lt;&gt;"",FLOOR((Table2[[#This Row],[moving_time]]-(60*60*Table2[[#This Row],[Appoggio_ore]]))/60,1),"")</f>
        <v/>
      </c>
      <c r="J1119" s="5" t="str">
        <f>IF(Table2[[#This Row],[moving_time]]&lt;&gt;"",FLOOR(Table2[[#This Row],[moving_time]]/(60*60),1),"")</f>
        <v/>
      </c>
      <c r="K11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19" t="str">
        <f>IF(AND(Table2[[#This Row],[Appoggio]]&lt;&gt;"",C1129&lt;&gt;""),_xlfn.CONCAT("date",C1129,"moving_time",C1120,"distance",Table2[[#This Row],[Appoggio]],"elevation",C1122,"type",C1123),"")</f>
        <v/>
      </c>
      <c r="M1119" t="str">
        <f>IF(Table2[[#This Row],[date_to_pivot]]&lt;&gt;"",C1123,"")</f>
        <v/>
      </c>
      <c r="N1119" t="str">
        <f>IF(Table2[[#This Row],[date_to_pivot]]&lt;&gt;"",Table2[[#This Row],[Appoggio]],"")</f>
        <v/>
      </c>
      <c r="O1119" t="str">
        <f>IF(Table2[[#This Row],[date_to_pivot]]&lt;&gt;"",C1122,"")</f>
        <v/>
      </c>
      <c r="P1119" t="str">
        <f>IF(Table2[[#This Row],[date_to_pivot]]&lt;&gt;"",C1120,"")</f>
        <v/>
      </c>
    </row>
    <row r="1120" spans="2:16" x14ac:dyDescent="0.2">
      <c r="B1120" t="s">
        <v>43</v>
      </c>
      <c r="C1120" t="str" cm="1">
        <f t="array" ref="C11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20" t="str">
        <f>IF(ISNUMBER(SEARCH("start_date_local",Table2[[#This Row],[JSON]])),MID(Table2[[#This Row],[JSON]],SEARCH("start_date_local",Table2[[#This Row],[JSON]])+LEN("start_date_local")+4,10), "")</f>
        <v/>
      </c>
      <c r="E11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0" s="5" t="str">
        <f>IF(Table2[[#This Row],[moving_time]]&lt;&gt;"",FLOOR((Table2[[#This Row],[moving_time]]-(60*60*Table2[[#This Row],[Appoggio_ore]]))-(60*Table2[[#This Row],[Appoggio_ minuti]]),1),"")</f>
        <v/>
      </c>
      <c r="I1120" s="5" t="str">
        <f>IF(Table2[[#This Row],[moving_time]]&lt;&gt;"",FLOOR((Table2[[#This Row],[moving_time]]-(60*60*Table2[[#This Row],[Appoggio_ore]]))/60,1),"")</f>
        <v/>
      </c>
      <c r="J1120" s="5" t="str">
        <f>IF(Table2[[#This Row],[moving_time]]&lt;&gt;"",FLOOR(Table2[[#This Row],[moving_time]]/(60*60),1),"")</f>
        <v/>
      </c>
      <c r="K11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0" t="str">
        <f>IF(AND(Table2[[#This Row],[Appoggio]]&lt;&gt;"",C1130&lt;&gt;""),_xlfn.CONCAT("date",C1130,"moving_time",C1121,"distance",Table2[[#This Row],[Appoggio]],"elevation",C1123,"type",C1124),"")</f>
        <v/>
      </c>
      <c r="M1120" t="str">
        <f>IF(Table2[[#This Row],[date_to_pivot]]&lt;&gt;"",C1124,"")</f>
        <v/>
      </c>
      <c r="N1120" t="str">
        <f>IF(Table2[[#This Row],[date_to_pivot]]&lt;&gt;"",Table2[[#This Row],[Appoggio]],"")</f>
        <v/>
      </c>
      <c r="O1120" t="str">
        <f>IF(Table2[[#This Row],[date_to_pivot]]&lt;&gt;"",C1123,"")</f>
        <v/>
      </c>
      <c r="P1120" t="str">
        <f>IF(Table2[[#This Row],[date_to_pivot]]&lt;&gt;"",C1121,"")</f>
        <v/>
      </c>
    </row>
    <row r="1121" spans="2:16" x14ac:dyDescent="0.2">
      <c r="B1121" t="s">
        <v>44</v>
      </c>
      <c r="C1121" t="str" cm="1">
        <f t="array" ref="C11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21" t="str">
        <f>IF(ISNUMBER(SEARCH("start_date_local",Table2[[#This Row],[JSON]])),MID(Table2[[#This Row],[JSON]],SEARCH("start_date_local",Table2[[#This Row],[JSON]])+LEN("start_date_local")+4,10), "")</f>
        <v/>
      </c>
      <c r="E11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1" s="5" t="str">
        <f>IF(Table2[[#This Row],[moving_time]]&lt;&gt;"",FLOOR((Table2[[#This Row],[moving_time]]-(60*60*Table2[[#This Row],[Appoggio_ore]]))-(60*Table2[[#This Row],[Appoggio_ minuti]]),1),"")</f>
        <v/>
      </c>
      <c r="I1121" s="5" t="str">
        <f>IF(Table2[[#This Row],[moving_time]]&lt;&gt;"",FLOOR((Table2[[#This Row],[moving_time]]-(60*60*Table2[[#This Row],[Appoggio_ore]]))/60,1),"")</f>
        <v/>
      </c>
      <c r="J1121" s="5" t="str">
        <f>IF(Table2[[#This Row],[moving_time]]&lt;&gt;"",FLOOR(Table2[[#This Row],[moving_time]]/(60*60),1),"")</f>
        <v/>
      </c>
      <c r="K11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1" t="str">
        <f>IF(AND(Table2[[#This Row],[Appoggio]]&lt;&gt;"",C1131&lt;&gt;""),_xlfn.CONCAT("date",C1131,"moving_time",C1122,"distance",Table2[[#This Row],[Appoggio]],"elevation",C1124,"type",C1125),"")</f>
        <v/>
      </c>
      <c r="M1121" t="str">
        <f>IF(Table2[[#This Row],[date_to_pivot]]&lt;&gt;"",C1125,"")</f>
        <v/>
      </c>
      <c r="N1121" t="str">
        <f>IF(Table2[[#This Row],[date_to_pivot]]&lt;&gt;"",Table2[[#This Row],[Appoggio]],"")</f>
        <v/>
      </c>
      <c r="O1121" t="str">
        <f>IF(Table2[[#This Row],[date_to_pivot]]&lt;&gt;"",C1124,"")</f>
        <v/>
      </c>
      <c r="P1121" t="str">
        <f>IF(Table2[[#This Row],[date_to_pivot]]&lt;&gt;"",C1122,"")</f>
        <v/>
      </c>
    </row>
    <row r="1122" spans="2:16" x14ac:dyDescent="0.2">
      <c r="B1122" t="s">
        <v>45</v>
      </c>
      <c r="C1122" t="str" cm="1">
        <f t="array" ref="C11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22" t="str">
        <f>IF(ISNUMBER(SEARCH("start_date_local",Table2[[#This Row],[JSON]])),MID(Table2[[#This Row],[JSON]],SEARCH("start_date_local",Table2[[#This Row],[JSON]])+LEN("start_date_local")+4,10), "")</f>
        <v/>
      </c>
      <c r="E11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2" s="5" t="str">
        <f>IF(Table2[[#This Row],[moving_time]]&lt;&gt;"",FLOOR((Table2[[#This Row],[moving_time]]-(60*60*Table2[[#This Row],[Appoggio_ore]]))-(60*Table2[[#This Row],[Appoggio_ minuti]]),1),"")</f>
        <v/>
      </c>
      <c r="I1122" s="5" t="str">
        <f>IF(Table2[[#This Row],[moving_time]]&lt;&gt;"",FLOOR((Table2[[#This Row],[moving_time]]-(60*60*Table2[[#This Row],[Appoggio_ore]]))/60,1),"")</f>
        <v/>
      </c>
      <c r="J1122" s="5" t="str">
        <f>IF(Table2[[#This Row],[moving_time]]&lt;&gt;"",FLOOR(Table2[[#This Row],[moving_time]]/(60*60),1),"")</f>
        <v/>
      </c>
      <c r="K11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2" t="str">
        <f>IF(AND(Table2[[#This Row],[Appoggio]]&lt;&gt;"",C1132&lt;&gt;""),_xlfn.CONCAT("date",C1132,"moving_time",C1123,"distance",Table2[[#This Row],[Appoggio]],"elevation",C1125,"type",C1126),"")</f>
        <v/>
      </c>
      <c r="M1122" t="str">
        <f>IF(Table2[[#This Row],[date_to_pivot]]&lt;&gt;"",C1126,"")</f>
        <v/>
      </c>
      <c r="N1122" t="str">
        <f>IF(Table2[[#This Row],[date_to_pivot]]&lt;&gt;"",Table2[[#This Row],[Appoggio]],"")</f>
        <v/>
      </c>
      <c r="O1122" t="str">
        <f>IF(Table2[[#This Row],[date_to_pivot]]&lt;&gt;"",C1125,"")</f>
        <v/>
      </c>
      <c r="P1122" t="str">
        <f>IF(Table2[[#This Row],[date_to_pivot]]&lt;&gt;"",C1123,"")</f>
        <v/>
      </c>
    </row>
    <row r="1123" spans="2:16" x14ac:dyDescent="0.2">
      <c r="B1123" t="s">
        <v>480</v>
      </c>
      <c r="C1123" t="str" cm="1">
        <f t="array" ref="C11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23" t="str">
        <f>IF(ISNUMBER(SEARCH("start_date_local",Table2[[#This Row],[JSON]])),MID(Table2[[#This Row],[JSON]],SEARCH("start_date_local",Table2[[#This Row],[JSON]])+LEN("start_date_local")+4,10), "")</f>
        <v/>
      </c>
      <c r="E11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3" s="5" t="str">
        <f>IF(Table2[[#This Row],[moving_time]]&lt;&gt;"",FLOOR((Table2[[#This Row],[moving_time]]-(60*60*Table2[[#This Row],[Appoggio_ore]]))-(60*Table2[[#This Row],[Appoggio_ minuti]]),1),"")</f>
        <v/>
      </c>
      <c r="I1123" s="5" t="str">
        <f>IF(Table2[[#This Row],[moving_time]]&lt;&gt;"",FLOOR((Table2[[#This Row],[moving_time]]-(60*60*Table2[[#This Row],[Appoggio_ore]]))/60,1),"")</f>
        <v/>
      </c>
      <c r="J1123" s="5" t="str">
        <f>IF(Table2[[#This Row],[moving_time]]&lt;&gt;"",FLOOR(Table2[[#This Row],[moving_time]]/(60*60),1),"")</f>
        <v/>
      </c>
      <c r="K11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3" t="str">
        <f>IF(AND(Table2[[#This Row],[Appoggio]]&lt;&gt;"",C1133&lt;&gt;""),_xlfn.CONCAT("date",C1133,"moving_time",C1124,"distance",Table2[[#This Row],[Appoggio]],"elevation",C1126,"type",C1127),"")</f>
        <v/>
      </c>
      <c r="M1123" t="str">
        <f>IF(Table2[[#This Row],[date_to_pivot]]&lt;&gt;"",C1127,"")</f>
        <v/>
      </c>
      <c r="N1123" t="str">
        <f>IF(Table2[[#This Row],[date_to_pivot]]&lt;&gt;"",Table2[[#This Row],[Appoggio]],"")</f>
        <v/>
      </c>
      <c r="O1123" t="str">
        <f>IF(Table2[[#This Row],[date_to_pivot]]&lt;&gt;"",C1126,"")</f>
        <v/>
      </c>
      <c r="P1123" t="str">
        <f>IF(Table2[[#This Row],[date_to_pivot]]&lt;&gt;"",C1124,"")</f>
        <v/>
      </c>
    </row>
    <row r="1124" spans="2:16" x14ac:dyDescent="0.2">
      <c r="B1124" t="s">
        <v>481</v>
      </c>
      <c r="C1124" t="str" cm="1">
        <f t="array" ref="C11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24" t="str">
        <f>IF(ISNUMBER(SEARCH("start_date_local",Table2[[#This Row],[JSON]])),MID(Table2[[#This Row],[JSON]],SEARCH("start_date_local",Table2[[#This Row],[JSON]])+LEN("start_date_local")+4,10), "")</f>
        <v/>
      </c>
      <c r="E11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4" s="5" t="str">
        <f>IF(Table2[[#This Row],[moving_time]]&lt;&gt;"",FLOOR((Table2[[#This Row],[moving_time]]-(60*60*Table2[[#This Row],[Appoggio_ore]]))-(60*Table2[[#This Row],[Appoggio_ minuti]]),1),"")</f>
        <v/>
      </c>
      <c r="I1124" s="5" t="str">
        <f>IF(Table2[[#This Row],[moving_time]]&lt;&gt;"",FLOOR((Table2[[#This Row],[moving_time]]-(60*60*Table2[[#This Row],[Appoggio_ore]]))/60,1),"")</f>
        <v/>
      </c>
      <c r="J1124" s="5" t="str">
        <f>IF(Table2[[#This Row],[moving_time]]&lt;&gt;"",FLOOR(Table2[[#This Row],[moving_time]]/(60*60),1),"")</f>
        <v/>
      </c>
      <c r="K11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4" t="str">
        <f>IF(AND(Table2[[#This Row],[Appoggio]]&lt;&gt;"",C1134&lt;&gt;""),_xlfn.CONCAT("date",C1134,"moving_time",C1125,"distance",Table2[[#This Row],[Appoggio]],"elevation",C1127,"type",C1128),"")</f>
        <v/>
      </c>
      <c r="M1124" t="str">
        <f>IF(Table2[[#This Row],[date_to_pivot]]&lt;&gt;"",C1128,"")</f>
        <v/>
      </c>
      <c r="N1124" t="str">
        <f>IF(Table2[[#This Row],[date_to_pivot]]&lt;&gt;"",Table2[[#This Row],[Appoggio]],"")</f>
        <v/>
      </c>
      <c r="O1124" t="str">
        <f>IF(Table2[[#This Row],[date_to_pivot]]&lt;&gt;"",C1127,"")</f>
        <v/>
      </c>
      <c r="P1124" t="str">
        <f>IF(Table2[[#This Row],[date_to_pivot]]&lt;&gt;"",C1125,"")</f>
        <v/>
      </c>
    </row>
    <row r="1125" spans="2:16" x14ac:dyDescent="0.2">
      <c r="B1125" t="s">
        <v>482</v>
      </c>
      <c r="C1125" t="str" cm="1">
        <f t="array" ref="C11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25" t="str">
        <f>IF(ISNUMBER(SEARCH("start_date_local",Table2[[#This Row],[JSON]])),MID(Table2[[#This Row],[JSON]],SEARCH("start_date_local",Table2[[#This Row],[JSON]])+LEN("start_date_local")+4,10), "")</f>
        <v/>
      </c>
      <c r="E11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5" s="5" t="str">
        <f>IF(Table2[[#This Row],[moving_time]]&lt;&gt;"",FLOOR((Table2[[#This Row],[moving_time]]-(60*60*Table2[[#This Row],[Appoggio_ore]]))-(60*Table2[[#This Row],[Appoggio_ minuti]]),1),"")</f>
        <v/>
      </c>
      <c r="I1125" s="5" t="str">
        <f>IF(Table2[[#This Row],[moving_time]]&lt;&gt;"",FLOOR((Table2[[#This Row],[moving_time]]-(60*60*Table2[[#This Row],[Appoggio_ore]]))/60,1),"")</f>
        <v/>
      </c>
      <c r="J1125" s="5" t="str">
        <f>IF(Table2[[#This Row],[moving_time]]&lt;&gt;"",FLOOR(Table2[[#This Row],[moving_time]]/(60*60),1),"")</f>
        <v/>
      </c>
      <c r="K11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5" t="str">
        <f>IF(AND(Table2[[#This Row],[Appoggio]]&lt;&gt;"",C1135&lt;&gt;""),_xlfn.CONCAT("date",C1135,"moving_time",C1126,"distance",Table2[[#This Row],[Appoggio]],"elevation",C1128,"type",C1129),"")</f>
        <v/>
      </c>
      <c r="M1125" t="str">
        <f>IF(Table2[[#This Row],[date_to_pivot]]&lt;&gt;"",C1129,"")</f>
        <v/>
      </c>
      <c r="N1125" t="str">
        <f>IF(Table2[[#This Row],[date_to_pivot]]&lt;&gt;"",Table2[[#This Row],[Appoggio]],"")</f>
        <v/>
      </c>
      <c r="O1125" t="str">
        <f>IF(Table2[[#This Row],[date_to_pivot]]&lt;&gt;"",C1128,"")</f>
        <v/>
      </c>
      <c r="P1125" t="str">
        <f>IF(Table2[[#This Row],[date_to_pivot]]&lt;&gt;"",C1126,"")</f>
        <v/>
      </c>
    </row>
    <row r="1126" spans="2:16" x14ac:dyDescent="0.2">
      <c r="B1126" t="s">
        <v>483</v>
      </c>
      <c r="C1126" t="str" cm="1">
        <f t="array" ref="C11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26" t="str">
        <f>IF(ISNUMBER(SEARCH("start_date_local",Table2[[#This Row],[JSON]])),MID(Table2[[#This Row],[JSON]],SEARCH("start_date_local",Table2[[#This Row],[JSON]])+LEN("start_date_local")+4,10), "")</f>
        <v/>
      </c>
      <c r="E11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6" s="5" t="str">
        <f>IF(Table2[[#This Row],[moving_time]]&lt;&gt;"",FLOOR((Table2[[#This Row],[moving_time]]-(60*60*Table2[[#This Row],[Appoggio_ore]]))-(60*Table2[[#This Row],[Appoggio_ minuti]]),1),"")</f>
        <v/>
      </c>
      <c r="I1126" s="5" t="str">
        <f>IF(Table2[[#This Row],[moving_time]]&lt;&gt;"",FLOOR((Table2[[#This Row],[moving_time]]-(60*60*Table2[[#This Row],[Appoggio_ore]]))/60,1),"")</f>
        <v/>
      </c>
      <c r="J1126" s="5" t="str">
        <f>IF(Table2[[#This Row],[moving_time]]&lt;&gt;"",FLOOR(Table2[[#This Row],[moving_time]]/(60*60),1),"")</f>
        <v/>
      </c>
      <c r="K11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6" t="str">
        <f>IF(AND(Table2[[#This Row],[Appoggio]]&lt;&gt;"",C1136&lt;&gt;""),_xlfn.CONCAT("date",C1136,"moving_time",C1127,"distance",Table2[[#This Row],[Appoggio]],"elevation",C1129,"type",C1130),"")</f>
        <v/>
      </c>
      <c r="M1126" t="str">
        <f>IF(Table2[[#This Row],[date_to_pivot]]&lt;&gt;"",C1130,"")</f>
        <v/>
      </c>
      <c r="N1126" t="str">
        <f>IF(Table2[[#This Row],[date_to_pivot]]&lt;&gt;"",Table2[[#This Row],[Appoggio]],"")</f>
        <v/>
      </c>
      <c r="O1126" t="str">
        <f>IF(Table2[[#This Row],[date_to_pivot]]&lt;&gt;"",C1129,"")</f>
        <v/>
      </c>
      <c r="P1126" t="str">
        <f>IF(Table2[[#This Row],[date_to_pivot]]&lt;&gt;"",C1127,"")</f>
        <v/>
      </c>
    </row>
    <row r="1127" spans="2:16" x14ac:dyDescent="0.2">
      <c r="B1127" t="s">
        <v>315</v>
      </c>
      <c r="C1127" t="str" cm="1">
        <f t="array" ref="C11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27" t="str">
        <f>IF(ISNUMBER(SEARCH("start_date_local",Table2[[#This Row],[JSON]])),MID(Table2[[#This Row],[JSON]],SEARCH("start_date_local",Table2[[#This Row],[JSON]])+LEN("start_date_local")+4,10), "")</f>
        <v/>
      </c>
      <c r="E11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7" s="5" t="str">
        <f>IF(Table2[[#This Row],[moving_time]]&lt;&gt;"",FLOOR((Table2[[#This Row],[moving_time]]-(60*60*Table2[[#This Row],[Appoggio_ore]]))-(60*Table2[[#This Row],[Appoggio_ minuti]]),1),"")</f>
        <v/>
      </c>
      <c r="I1127" s="5" t="str">
        <f>IF(Table2[[#This Row],[moving_time]]&lt;&gt;"",FLOOR((Table2[[#This Row],[moving_time]]-(60*60*Table2[[#This Row],[Appoggio_ore]]))/60,1),"")</f>
        <v/>
      </c>
      <c r="J1127" s="5" t="str">
        <f>IF(Table2[[#This Row],[moving_time]]&lt;&gt;"",FLOOR(Table2[[#This Row],[moving_time]]/(60*60),1),"")</f>
        <v/>
      </c>
      <c r="K11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7" t="str">
        <f>IF(AND(Table2[[#This Row],[Appoggio]]&lt;&gt;"",C1137&lt;&gt;""),_xlfn.CONCAT("date",C1137,"moving_time",C1128,"distance",Table2[[#This Row],[Appoggio]],"elevation",C1130,"type",C1131),"")</f>
        <v/>
      </c>
      <c r="M1127" t="str">
        <f>IF(Table2[[#This Row],[date_to_pivot]]&lt;&gt;"",C1131,"")</f>
        <v/>
      </c>
      <c r="N1127" t="str">
        <f>IF(Table2[[#This Row],[date_to_pivot]]&lt;&gt;"",Table2[[#This Row],[Appoggio]],"")</f>
        <v/>
      </c>
      <c r="O1127" t="str">
        <f>IF(Table2[[#This Row],[date_to_pivot]]&lt;&gt;"",C1130,"")</f>
        <v/>
      </c>
      <c r="P1127" t="str">
        <f>IF(Table2[[#This Row],[date_to_pivot]]&lt;&gt;"",C1128,"")</f>
        <v/>
      </c>
    </row>
    <row r="1128" spans="2:16" x14ac:dyDescent="0.2">
      <c r="B1128" t="s">
        <v>484</v>
      </c>
      <c r="C1128" t="str" cm="1">
        <f t="array" ref="C11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28" t="str">
        <f>IF(ISNUMBER(SEARCH("start_date_local",Table2[[#This Row],[JSON]])),MID(Table2[[#This Row],[JSON]],SEARCH("start_date_local",Table2[[#This Row],[JSON]])+LEN("start_date_local")+4,10), "")</f>
        <v/>
      </c>
      <c r="E11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8" s="5" t="str">
        <f>IF(Table2[[#This Row],[moving_time]]&lt;&gt;"",FLOOR((Table2[[#This Row],[moving_time]]-(60*60*Table2[[#This Row],[Appoggio_ore]]))-(60*Table2[[#This Row],[Appoggio_ minuti]]),1),"")</f>
        <v/>
      </c>
      <c r="I1128" s="5" t="str">
        <f>IF(Table2[[#This Row],[moving_time]]&lt;&gt;"",FLOOR((Table2[[#This Row],[moving_time]]-(60*60*Table2[[#This Row],[Appoggio_ore]]))/60,1),"")</f>
        <v/>
      </c>
      <c r="J1128" s="5" t="str">
        <f>IF(Table2[[#This Row],[moving_time]]&lt;&gt;"",FLOOR(Table2[[#This Row],[moving_time]]/(60*60),1),"")</f>
        <v/>
      </c>
      <c r="K11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8" t="str">
        <f>IF(AND(Table2[[#This Row],[Appoggio]]&lt;&gt;"",C1138&lt;&gt;""),_xlfn.CONCAT("date",C1138,"moving_time",C1129,"distance",Table2[[#This Row],[Appoggio]],"elevation",C1131,"type",C1132),"")</f>
        <v/>
      </c>
      <c r="M1128" t="str">
        <f>IF(Table2[[#This Row],[date_to_pivot]]&lt;&gt;"",C1132,"")</f>
        <v/>
      </c>
      <c r="N1128" t="str">
        <f>IF(Table2[[#This Row],[date_to_pivot]]&lt;&gt;"",Table2[[#This Row],[Appoggio]],"")</f>
        <v/>
      </c>
      <c r="O1128" t="str">
        <f>IF(Table2[[#This Row],[date_to_pivot]]&lt;&gt;"",C1131,"")</f>
        <v/>
      </c>
      <c r="P1128" t="str">
        <f>IF(Table2[[#This Row],[date_to_pivot]]&lt;&gt;"",C1129,"")</f>
        <v/>
      </c>
    </row>
    <row r="1129" spans="2:16" x14ac:dyDescent="0.2">
      <c r="B1129" t="s">
        <v>485</v>
      </c>
      <c r="C1129" t="str" cm="1">
        <f t="array" ref="C11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29" t="str">
        <f>IF(ISNUMBER(SEARCH("start_date_local",Table2[[#This Row],[JSON]])),MID(Table2[[#This Row],[JSON]],SEARCH("start_date_local",Table2[[#This Row],[JSON]])+LEN("start_date_local")+4,10), "")</f>
        <v/>
      </c>
      <c r="E11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29" s="5" t="str">
        <f>IF(Table2[[#This Row],[moving_time]]&lt;&gt;"",FLOOR((Table2[[#This Row],[moving_time]]-(60*60*Table2[[#This Row],[Appoggio_ore]]))-(60*Table2[[#This Row],[Appoggio_ minuti]]),1),"")</f>
        <v/>
      </c>
      <c r="I1129" s="5" t="str">
        <f>IF(Table2[[#This Row],[moving_time]]&lt;&gt;"",FLOOR((Table2[[#This Row],[moving_time]]-(60*60*Table2[[#This Row],[Appoggio_ore]]))/60,1),"")</f>
        <v/>
      </c>
      <c r="J1129" s="5" t="str">
        <f>IF(Table2[[#This Row],[moving_time]]&lt;&gt;"",FLOOR(Table2[[#This Row],[moving_time]]/(60*60),1),"")</f>
        <v/>
      </c>
      <c r="K11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29" t="str">
        <f>IF(AND(Table2[[#This Row],[Appoggio]]&lt;&gt;"",C1139&lt;&gt;""),_xlfn.CONCAT("date",C1139,"moving_time",C1130,"distance",Table2[[#This Row],[Appoggio]],"elevation",C1132,"type",C1133),"")</f>
        <v/>
      </c>
      <c r="M1129" t="str">
        <f>IF(Table2[[#This Row],[date_to_pivot]]&lt;&gt;"",C1133,"")</f>
        <v/>
      </c>
      <c r="N1129" t="str">
        <f>IF(Table2[[#This Row],[date_to_pivot]]&lt;&gt;"",Table2[[#This Row],[Appoggio]],"")</f>
        <v/>
      </c>
      <c r="O1129" t="str">
        <f>IF(Table2[[#This Row],[date_to_pivot]]&lt;&gt;"",C1132,"")</f>
        <v/>
      </c>
      <c r="P1129" t="str">
        <f>IF(Table2[[#This Row],[date_to_pivot]]&lt;&gt;"",C1130,"")</f>
        <v/>
      </c>
    </row>
    <row r="1130" spans="2:16" x14ac:dyDescent="0.2">
      <c r="B1130" t="s">
        <v>486</v>
      </c>
      <c r="C1130" t="str" cm="1">
        <f t="array" ref="C11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30" t="str">
        <f>IF(ISNUMBER(SEARCH("start_date_local",Table2[[#This Row],[JSON]])),MID(Table2[[#This Row],[JSON]],SEARCH("start_date_local",Table2[[#This Row],[JSON]])+LEN("start_date_local")+4,10), "")</f>
        <v/>
      </c>
      <c r="E11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0" s="5" t="str">
        <f>IF(Table2[[#This Row],[moving_time]]&lt;&gt;"",FLOOR((Table2[[#This Row],[moving_time]]-(60*60*Table2[[#This Row],[Appoggio_ore]]))-(60*Table2[[#This Row],[Appoggio_ minuti]]),1),"")</f>
        <v/>
      </c>
      <c r="I1130" s="5" t="str">
        <f>IF(Table2[[#This Row],[moving_time]]&lt;&gt;"",FLOOR((Table2[[#This Row],[moving_time]]-(60*60*Table2[[#This Row],[Appoggio_ore]]))/60,1),"")</f>
        <v/>
      </c>
      <c r="J1130" s="5" t="str">
        <f>IF(Table2[[#This Row],[moving_time]]&lt;&gt;"",FLOOR(Table2[[#This Row],[moving_time]]/(60*60),1),"")</f>
        <v/>
      </c>
      <c r="K11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0" t="str">
        <f>IF(AND(Table2[[#This Row],[Appoggio]]&lt;&gt;"",C1140&lt;&gt;""),_xlfn.CONCAT("date",C1140,"moving_time",C1131,"distance",Table2[[#This Row],[Appoggio]],"elevation",C1133,"type",C1134),"")</f>
        <v/>
      </c>
      <c r="M1130" t="str">
        <f>IF(Table2[[#This Row],[date_to_pivot]]&lt;&gt;"",C1134,"")</f>
        <v/>
      </c>
      <c r="N1130" t="str">
        <f>IF(Table2[[#This Row],[date_to_pivot]]&lt;&gt;"",Table2[[#This Row],[Appoggio]],"")</f>
        <v/>
      </c>
      <c r="O1130" t="str">
        <f>IF(Table2[[#This Row],[date_to_pivot]]&lt;&gt;"",C1133,"")</f>
        <v/>
      </c>
      <c r="P1130" t="str">
        <f>IF(Table2[[#This Row],[date_to_pivot]]&lt;&gt;"",C1131,"")</f>
        <v/>
      </c>
    </row>
    <row r="1131" spans="2:16" x14ac:dyDescent="0.2">
      <c r="B1131" t="s">
        <v>54</v>
      </c>
      <c r="C1131" t="str" cm="1">
        <f t="array" ref="C11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31" t="str">
        <f>IF(ISNUMBER(SEARCH("start_date_local",Table2[[#This Row],[JSON]])),MID(Table2[[#This Row],[JSON]],SEARCH("start_date_local",Table2[[#This Row],[JSON]])+LEN("start_date_local")+4,10), "")</f>
        <v/>
      </c>
      <c r="E11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1" s="5" t="str">
        <f>IF(Table2[[#This Row],[moving_time]]&lt;&gt;"",FLOOR((Table2[[#This Row],[moving_time]]-(60*60*Table2[[#This Row],[Appoggio_ore]]))-(60*Table2[[#This Row],[Appoggio_ minuti]]),1),"")</f>
        <v/>
      </c>
      <c r="I1131" s="5" t="str">
        <f>IF(Table2[[#This Row],[moving_time]]&lt;&gt;"",FLOOR((Table2[[#This Row],[moving_time]]-(60*60*Table2[[#This Row],[Appoggio_ore]]))/60,1),"")</f>
        <v/>
      </c>
      <c r="J1131" s="5" t="str">
        <f>IF(Table2[[#This Row],[moving_time]]&lt;&gt;"",FLOOR(Table2[[#This Row],[moving_time]]/(60*60),1),"")</f>
        <v/>
      </c>
      <c r="K11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1" t="str">
        <f>IF(AND(Table2[[#This Row],[Appoggio]]&lt;&gt;"",C1141&lt;&gt;""),_xlfn.CONCAT("date",C1141,"moving_time",C1132,"distance",Table2[[#This Row],[Appoggio]],"elevation",C1134,"type",C1135),"")</f>
        <v/>
      </c>
      <c r="M1131" t="str">
        <f>IF(Table2[[#This Row],[date_to_pivot]]&lt;&gt;"",C1135,"")</f>
        <v/>
      </c>
      <c r="N1131" t="str">
        <f>IF(Table2[[#This Row],[date_to_pivot]]&lt;&gt;"",Table2[[#This Row],[Appoggio]],"")</f>
        <v/>
      </c>
      <c r="O1131" t="str">
        <f>IF(Table2[[#This Row],[date_to_pivot]]&lt;&gt;"",C1134,"")</f>
        <v/>
      </c>
      <c r="P1131" t="str">
        <f>IF(Table2[[#This Row],[date_to_pivot]]&lt;&gt;"",C1132,"")</f>
        <v/>
      </c>
    </row>
    <row r="1132" spans="2:16" x14ac:dyDescent="0.2">
      <c r="B1132" t="s">
        <v>55</v>
      </c>
      <c r="C1132" t="str" cm="1">
        <f t="array" ref="C11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32" t="str">
        <f>IF(ISNUMBER(SEARCH("start_date_local",Table2[[#This Row],[JSON]])),MID(Table2[[#This Row],[JSON]],SEARCH("start_date_local",Table2[[#This Row],[JSON]])+LEN("start_date_local")+4,10), "")</f>
        <v/>
      </c>
      <c r="E11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2" s="5" t="str">
        <f>IF(Table2[[#This Row],[moving_time]]&lt;&gt;"",FLOOR((Table2[[#This Row],[moving_time]]-(60*60*Table2[[#This Row],[Appoggio_ore]]))-(60*Table2[[#This Row],[Appoggio_ minuti]]),1),"")</f>
        <v/>
      </c>
      <c r="I1132" s="5" t="str">
        <f>IF(Table2[[#This Row],[moving_time]]&lt;&gt;"",FLOOR((Table2[[#This Row],[moving_time]]-(60*60*Table2[[#This Row],[Appoggio_ore]]))/60,1),"")</f>
        <v/>
      </c>
      <c r="J1132" s="5" t="str">
        <f>IF(Table2[[#This Row],[moving_time]]&lt;&gt;"",FLOOR(Table2[[#This Row],[moving_time]]/(60*60),1),"")</f>
        <v/>
      </c>
      <c r="K11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2" t="str">
        <f>IF(AND(Table2[[#This Row],[Appoggio]]&lt;&gt;"",C1142&lt;&gt;""),_xlfn.CONCAT("date",C1142,"moving_time",C1133,"distance",Table2[[#This Row],[Appoggio]],"elevation",C1135,"type",C1136),"")</f>
        <v/>
      </c>
      <c r="M1132" t="str">
        <f>IF(Table2[[#This Row],[date_to_pivot]]&lt;&gt;"",C1136,"")</f>
        <v/>
      </c>
      <c r="N1132" t="str">
        <f>IF(Table2[[#This Row],[date_to_pivot]]&lt;&gt;"",Table2[[#This Row],[Appoggio]],"")</f>
        <v/>
      </c>
      <c r="O1132" t="str">
        <f>IF(Table2[[#This Row],[date_to_pivot]]&lt;&gt;"",C1135,"")</f>
        <v/>
      </c>
      <c r="P1132" t="str">
        <f>IF(Table2[[#This Row],[date_to_pivot]]&lt;&gt;"",C1133,"")</f>
        <v/>
      </c>
    </row>
    <row r="1133" spans="2:16" x14ac:dyDescent="0.2">
      <c r="B1133" t="s">
        <v>487</v>
      </c>
      <c r="C1133" t="str" cm="1">
        <f t="array" ref="C11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33" t="str">
        <f>IF(ISNUMBER(SEARCH("start_date_local",Table2[[#This Row],[JSON]])),MID(Table2[[#This Row],[JSON]],SEARCH("start_date_local",Table2[[#This Row],[JSON]])+LEN("start_date_local")+4,10), "")</f>
        <v/>
      </c>
      <c r="E11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3" s="5" t="str">
        <f>IF(Table2[[#This Row],[moving_time]]&lt;&gt;"",FLOOR((Table2[[#This Row],[moving_time]]-(60*60*Table2[[#This Row],[Appoggio_ore]]))-(60*Table2[[#This Row],[Appoggio_ minuti]]),1),"")</f>
        <v/>
      </c>
      <c r="I1133" s="5" t="str">
        <f>IF(Table2[[#This Row],[moving_time]]&lt;&gt;"",FLOOR((Table2[[#This Row],[moving_time]]-(60*60*Table2[[#This Row],[Appoggio_ore]]))/60,1),"")</f>
        <v/>
      </c>
      <c r="J1133" s="5" t="str">
        <f>IF(Table2[[#This Row],[moving_time]]&lt;&gt;"",FLOOR(Table2[[#This Row],[moving_time]]/(60*60),1),"")</f>
        <v/>
      </c>
      <c r="K11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3" t="str">
        <f>IF(AND(Table2[[#This Row],[Appoggio]]&lt;&gt;"",C1143&lt;&gt;""),_xlfn.CONCAT("date",C1143,"moving_time",C1134,"distance",Table2[[#This Row],[Appoggio]],"elevation",C1136,"type",C1137),"")</f>
        <v/>
      </c>
      <c r="M1133" t="str">
        <f>IF(Table2[[#This Row],[date_to_pivot]]&lt;&gt;"",C1137,"")</f>
        <v/>
      </c>
      <c r="N1133" t="str">
        <f>IF(Table2[[#This Row],[date_to_pivot]]&lt;&gt;"",Table2[[#This Row],[Appoggio]],"")</f>
        <v/>
      </c>
      <c r="O1133" t="str">
        <f>IF(Table2[[#This Row],[date_to_pivot]]&lt;&gt;"",C1136,"")</f>
        <v/>
      </c>
      <c r="P1133" t="str">
        <f>IF(Table2[[#This Row],[date_to_pivot]]&lt;&gt;"",C1134,"")</f>
        <v/>
      </c>
    </row>
    <row r="1134" spans="2:16" x14ac:dyDescent="0.2">
      <c r="B1134" t="s">
        <v>373</v>
      </c>
      <c r="C1134" t="str" cm="1">
        <f t="array" ref="C11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34" t="str">
        <f>IF(ISNUMBER(SEARCH("start_date_local",Table2[[#This Row],[JSON]])),MID(Table2[[#This Row],[JSON]],SEARCH("start_date_local",Table2[[#This Row],[JSON]])+LEN("start_date_local")+4,10), "")</f>
        <v/>
      </c>
      <c r="E11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4" s="5" t="str">
        <f>IF(Table2[[#This Row],[moving_time]]&lt;&gt;"",FLOOR((Table2[[#This Row],[moving_time]]-(60*60*Table2[[#This Row],[Appoggio_ore]]))-(60*Table2[[#This Row],[Appoggio_ minuti]]),1),"")</f>
        <v/>
      </c>
      <c r="I1134" s="5" t="str">
        <f>IF(Table2[[#This Row],[moving_time]]&lt;&gt;"",FLOOR((Table2[[#This Row],[moving_time]]-(60*60*Table2[[#This Row],[Appoggio_ore]]))/60,1),"")</f>
        <v/>
      </c>
      <c r="J1134" s="5" t="str">
        <f>IF(Table2[[#This Row],[moving_time]]&lt;&gt;"",FLOOR(Table2[[#This Row],[moving_time]]/(60*60),1),"")</f>
        <v/>
      </c>
      <c r="K11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4" t="str">
        <f>IF(AND(Table2[[#This Row],[Appoggio]]&lt;&gt;"",C1144&lt;&gt;""),_xlfn.CONCAT("date",C1144,"moving_time",C1135,"distance",Table2[[#This Row],[Appoggio]],"elevation",C1137,"type",C1138),"")</f>
        <v/>
      </c>
      <c r="M1134" t="str">
        <f>IF(Table2[[#This Row],[date_to_pivot]]&lt;&gt;"",C1138,"")</f>
        <v/>
      </c>
      <c r="N1134" t="str">
        <f>IF(Table2[[#This Row],[date_to_pivot]]&lt;&gt;"",Table2[[#This Row],[Appoggio]],"")</f>
        <v/>
      </c>
      <c r="O1134" t="str">
        <f>IF(Table2[[#This Row],[date_to_pivot]]&lt;&gt;"",C1137,"")</f>
        <v/>
      </c>
      <c r="P1134" t="str">
        <f>IF(Table2[[#This Row],[date_to_pivot]]&lt;&gt;"",C1135,"")</f>
        <v/>
      </c>
    </row>
    <row r="1135" spans="2:16" x14ac:dyDescent="0.2">
      <c r="B1135" t="s">
        <v>58</v>
      </c>
      <c r="C1135" t="str" cm="1">
        <f t="array" ref="C11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35" t="str">
        <f>IF(ISNUMBER(SEARCH("start_date_local",Table2[[#This Row],[JSON]])),MID(Table2[[#This Row],[JSON]],SEARCH("start_date_local",Table2[[#This Row],[JSON]])+LEN("start_date_local")+4,10), "")</f>
        <v/>
      </c>
      <c r="E11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5" s="5" t="str">
        <f>IF(Table2[[#This Row],[moving_time]]&lt;&gt;"",FLOOR((Table2[[#This Row],[moving_time]]-(60*60*Table2[[#This Row],[Appoggio_ore]]))-(60*Table2[[#This Row],[Appoggio_ minuti]]),1),"")</f>
        <v/>
      </c>
      <c r="I1135" s="5" t="str">
        <f>IF(Table2[[#This Row],[moving_time]]&lt;&gt;"",FLOOR((Table2[[#This Row],[moving_time]]-(60*60*Table2[[#This Row],[Appoggio_ore]]))/60,1),"")</f>
        <v/>
      </c>
      <c r="J1135" s="5" t="str">
        <f>IF(Table2[[#This Row],[moving_time]]&lt;&gt;"",FLOOR(Table2[[#This Row],[moving_time]]/(60*60),1),"")</f>
        <v/>
      </c>
      <c r="K11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5" t="str">
        <f>IF(AND(Table2[[#This Row],[Appoggio]]&lt;&gt;"",C1145&lt;&gt;""),_xlfn.CONCAT("date",C1145,"moving_time",C1136,"distance",Table2[[#This Row],[Appoggio]],"elevation",C1138,"type",C1139),"")</f>
        <v/>
      </c>
      <c r="M1135" t="str">
        <f>IF(Table2[[#This Row],[date_to_pivot]]&lt;&gt;"",C1139,"")</f>
        <v/>
      </c>
      <c r="N1135" t="str">
        <f>IF(Table2[[#This Row],[date_to_pivot]]&lt;&gt;"",Table2[[#This Row],[Appoggio]],"")</f>
        <v/>
      </c>
      <c r="O1135" t="str">
        <f>IF(Table2[[#This Row],[date_to_pivot]]&lt;&gt;"",C1138,"")</f>
        <v/>
      </c>
      <c r="P1135" t="str">
        <f>IF(Table2[[#This Row],[date_to_pivot]]&lt;&gt;"",C1136,"")</f>
        <v/>
      </c>
    </row>
    <row r="1136" spans="2:16" x14ac:dyDescent="0.2">
      <c r="B1136" t="s">
        <v>59</v>
      </c>
      <c r="C1136" t="str" cm="1">
        <f t="array" ref="C11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36" t="str">
        <f>IF(ISNUMBER(SEARCH("start_date_local",Table2[[#This Row],[JSON]])),MID(Table2[[#This Row],[JSON]],SEARCH("start_date_local",Table2[[#This Row],[JSON]])+LEN("start_date_local")+4,10), "")</f>
        <v/>
      </c>
      <c r="E11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6" s="5" t="str">
        <f>IF(Table2[[#This Row],[moving_time]]&lt;&gt;"",FLOOR((Table2[[#This Row],[moving_time]]-(60*60*Table2[[#This Row],[Appoggio_ore]]))-(60*Table2[[#This Row],[Appoggio_ minuti]]),1),"")</f>
        <v/>
      </c>
      <c r="I1136" s="5" t="str">
        <f>IF(Table2[[#This Row],[moving_time]]&lt;&gt;"",FLOOR((Table2[[#This Row],[moving_time]]-(60*60*Table2[[#This Row],[Appoggio_ore]]))/60,1),"")</f>
        <v/>
      </c>
      <c r="J1136" s="5" t="str">
        <f>IF(Table2[[#This Row],[moving_time]]&lt;&gt;"",FLOOR(Table2[[#This Row],[moving_time]]/(60*60),1),"")</f>
        <v/>
      </c>
      <c r="K11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6" t="str">
        <f>IF(AND(Table2[[#This Row],[Appoggio]]&lt;&gt;"",C1146&lt;&gt;""),_xlfn.CONCAT("date",C1146,"moving_time",C1137,"distance",Table2[[#This Row],[Appoggio]],"elevation",C1139,"type",C1140),"")</f>
        <v/>
      </c>
      <c r="M1136" t="str">
        <f>IF(Table2[[#This Row],[date_to_pivot]]&lt;&gt;"",C1140,"")</f>
        <v/>
      </c>
      <c r="N1136" t="str">
        <f>IF(Table2[[#This Row],[date_to_pivot]]&lt;&gt;"",Table2[[#This Row],[Appoggio]],"")</f>
        <v/>
      </c>
      <c r="O1136" t="str">
        <f>IF(Table2[[#This Row],[date_to_pivot]]&lt;&gt;"",C1139,"")</f>
        <v/>
      </c>
      <c r="P1136" t="str">
        <f>IF(Table2[[#This Row],[date_to_pivot]]&lt;&gt;"",C1137,"")</f>
        <v/>
      </c>
    </row>
    <row r="1137" spans="2:16" x14ac:dyDescent="0.2">
      <c r="B1137" t="s">
        <v>488</v>
      </c>
      <c r="C1137" t="str" cm="1">
        <f t="array" ref="C11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37" t="str">
        <f>IF(ISNUMBER(SEARCH("start_date_local",Table2[[#This Row],[JSON]])),MID(Table2[[#This Row],[JSON]],SEARCH("start_date_local",Table2[[#This Row],[JSON]])+LEN("start_date_local")+4,10), "")</f>
        <v/>
      </c>
      <c r="E11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7" s="5" t="str">
        <f>IF(Table2[[#This Row],[moving_time]]&lt;&gt;"",FLOOR((Table2[[#This Row],[moving_time]]-(60*60*Table2[[#This Row],[Appoggio_ore]]))-(60*Table2[[#This Row],[Appoggio_ minuti]]),1),"")</f>
        <v/>
      </c>
      <c r="I1137" s="5" t="str">
        <f>IF(Table2[[#This Row],[moving_time]]&lt;&gt;"",FLOOR((Table2[[#This Row],[moving_time]]-(60*60*Table2[[#This Row],[Appoggio_ore]]))/60,1),"")</f>
        <v/>
      </c>
      <c r="J1137" s="5" t="str">
        <f>IF(Table2[[#This Row],[moving_time]]&lt;&gt;"",FLOOR(Table2[[#This Row],[moving_time]]/(60*60),1),"")</f>
        <v/>
      </c>
      <c r="K11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7" t="str">
        <f>IF(AND(Table2[[#This Row],[Appoggio]]&lt;&gt;"",C1147&lt;&gt;""),_xlfn.CONCAT("date",C1147,"moving_time",C1138,"distance",Table2[[#This Row],[Appoggio]],"elevation",C1140,"type",C1141),"")</f>
        <v/>
      </c>
      <c r="M1137" t="str">
        <f>IF(Table2[[#This Row],[date_to_pivot]]&lt;&gt;"",C1141,"")</f>
        <v/>
      </c>
      <c r="N1137" t="str">
        <f>IF(Table2[[#This Row],[date_to_pivot]]&lt;&gt;"",Table2[[#This Row],[Appoggio]],"")</f>
        <v/>
      </c>
      <c r="O1137" t="str">
        <f>IF(Table2[[#This Row],[date_to_pivot]]&lt;&gt;"",C1140,"")</f>
        <v/>
      </c>
      <c r="P1137" t="str">
        <f>IF(Table2[[#This Row],[date_to_pivot]]&lt;&gt;"",C1138,"")</f>
        <v/>
      </c>
    </row>
    <row r="1138" spans="2:16" x14ac:dyDescent="0.2">
      <c r="B1138" t="s">
        <v>489</v>
      </c>
      <c r="C1138" t="str" cm="1">
        <f t="array" ref="C11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38" t="str">
        <f>IF(ISNUMBER(SEARCH("start_date_local",Table2[[#This Row],[JSON]])),MID(Table2[[#This Row],[JSON]],SEARCH("start_date_local",Table2[[#This Row],[JSON]])+LEN("start_date_local")+4,10), "")</f>
        <v/>
      </c>
      <c r="E11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8" s="5" t="str">
        <f>IF(Table2[[#This Row],[moving_time]]&lt;&gt;"",FLOOR((Table2[[#This Row],[moving_time]]-(60*60*Table2[[#This Row],[Appoggio_ore]]))-(60*Table2[[#This Row],[Appoggio_ minuti]]),1),"")</f>
        <v/>
      </c>
      <c r="I1138" s="5" t="str">
        <f>IF(Table2[[#This Row],[moving_time]]&lt;&gt;"",FLOOR((Table2[[#This Row],[moving_time]]-(60*60*Table2[[#This Row],[Appoggio_ore]]))/60,1),"")</f>
        <v/>
      </c>
      <c r="J1138" s="5" t="str">
        <f>IF(Table2[[#This Row],[moving_time]]&lt;&gt;"",FLOOR(Table2[[#This Row],[moving_time]]/(60*60),1),"")</f>
        <v/>
      </c>
      <c r="K11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8" t="str">
        <f>IF(AND(Table2[[#This Row],[Appoggio]]&lt;&gt;"",C1148&lt;&gt;""),_xlfn.CONCAT("date",C1148,"moving_time",C1139,"distance",Table2[[#This Row],[Appoggio]],"elevation",C1141,"type",C1142),"")</f>
        <v/>
      </c>
      <c r="M1138" t="str">
        <f>IF(Table2[[#This Row],[date_to_pivot]]&lt;&gt;"",C1142,"")</f>
        <v/>
      </c>
      <c r="N1138" t="str">
        <f>IF(Table2[[#This Row],[date_to_pivot]]&lt;&gt;"",Table2[[#This Row],[Appoggio]],"")</f>
        <v/>
      </c>
      <c r="O1138" t="str">
        <f>IF(Table2[[#This Row],[date_to_pivot]]&lt;&gt;"",C1141,"")</f>
        <v/>
      </c>
      <c r="P1138" t="str">
        <f>IF(Table2[[#This Row],[date_to_pivot]]&lt;&gt;"",C1139,"")</f>
        <v/>
      </c>
    </row>
    <row r="1139" spans="2:16" x14ac:dyDescent="0.2">
      <c r="B1139" t="s">
        <v>490</v>
      </c>
      <c r="C1139" t="str" cm="1">
        <f t="array" ref="C11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39" t="str">
        <f>IF(ISNUMBER(SEARCH("start_date_local",Table2[[#This Row],[JSON]])),MID(Table2[[#This Row],[JSON]],SEARCH("start_date_local",Table2[[#This Row],[JSON]])+LEN("start_date_local")+4,10), "")</f>
        <v/>
      </c>
      <c r="E11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39" s="5" t="str">
        <f>IF(Table2[[#This Row],[moving_time]]&lt;&gt;"",FLOOR((Table2[[#This Row],[moving_time]]-(60*60*Table2[[#This Row],[Appoggio_ore]]))-(60*Table2[[#This Row],[Appoggio_ minuti]]),1),"")</f>
        <v/>
      </c>
      <c r="I1139" s="5" t="str">
        <f>IF(Table2[[#This Row],[moving_time]]&lt;&gt;"",FLOOR((Table2[[#This Row],[moving_time]]-(60*60*Table2[[#This Row],[Appoggio_ore]]))/60,1),"")</f>
        <v/>
      </c>
      <c r="J1139" s="5" t="str">
        <f>IF(Table2[[#This Row],[moving_time]]&lt;&gt;"",FLOOR(Table2[[#This Row],[moving_time]]/(60*60),1),"")</f>
        <v/>
      </c>
      <c r="K11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39" t="str">
        <f>IF(AND(Table2[[#This Row],[Appoggio]]&lt;&gt;"",C1149&lt;&gt;""),_xlfn.CONCAT("date",C1149,"moving_time",C1140,"distance",Table2[[#This Row],[Appoggio]],"elevation",C1142,"type",C1143),"")</f>
        <v/>
      </c>
      <c r="M1139" t="str">
        <f>IF(Table2[[#This Row],[date_to_pivot]]&lt;&gt;"",C1143,"")</f>
        <v/>
      </c>
      <c r="N1139" t="str">
        <f>IF(Table2[[#This Row],[date_to_pivot]]&lt;&gt;"",Table2[[#This Row],[Appoggio]],"")</f>
        <v/>
      </c>
      <c r="O1139" t="str">
        <f>IF(Table2[[#This Row],[date_to_pivot]]&lt;&gt;"",C1142,"")</f>
        <v/>
      </c>
      <c r="P1139" t="str">
        <f>IF(Table2[[#This Row],[date_to_pivot]]&lt;&gt;"",C1140,"")</f>
        <v/>
      </c>
    </row>
    <row r="1140" spans="2:16" x14ac:dyDescent="0.2">
      <c r="B1140" t="s">
        <v>127</v>
      </c>
      <c r="C1140" t="str" cm="1">
        <f t="array" ref="C11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40" t="str">
        <f>IF(ISNUMBER(SEARCH("start_date_local",Table2[[#This Row],[JSON]])),MID(Table2[[#This Row],[JSON]],SEARCH("start_date_local",Table2[[#This Row],[JSON]])+LEN("start_date_local")+4,10), "")</f>
        <v/>
      </c>
      <c r="E11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0" s="5" t="str">
        <f>IF(Table2[[#This Row],[moving_time]]&lt;&gt;"",FLOOR((Table2[[#This Row],[moving_time]]-(60*60*Table2[[#This Row],[Appoggio_ore]]))-(60*Table2[[#This Row],[Appoggio_ minuti]]),1),"")</f>
        <v/>
      </c>
      <c r="I1140" s="5" t="str">
        <f>IF(Table2[[#This Row],[moving_time]]&lt;&gt;"",FLOOR((Table2[[#This Row],[moving_time]]-(60*60*Table2[[#This Row],[Appoggio_ore]]))/60,1),"")</f>
        <v/>
      </c>
      <c r="J1140" s="5" t="str">
        <f>IF(Table2[[#This Row],[moving_time]]&lt;&gt;"",FLOOR(Table2[[#This Row],[moving_time]]/(60*60),1),"")</f>
        <v/>
      </c>
      <c r="K11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0" t="str">
        <f>IF(AND(Table2[[#This Row],[Appoggio]]&lt;&gt;"",C1150&lt;&gt;""),_xlfn.CONCAT("date",C1150,"moving_time",C1141,"distance",Table2[[#This Row],[Appoggio]],"elevation",C1143,"type",C1144),"")</f>
        <v/>
      </c>
      <c r="M1140" t="str">
        <f>IF(Table2[[#This Row],[date_to_pivot]]&lt;&gt;"",C1144,"")</f>
        <v/>
      </c>
      <c r="N1140" t="str">
        <f>IF(Table2[[#This Row],[date_to_pivot]]&lt;&gt;"",Table2[[#This Row],[Appoggio]],"")</f>
        <v/>
      </c>
      <c r="O1140" t="str">
        <f>IF(Table2[[#This Row],[date_to_pivot]]&lt;&gt;"",C1143,"")</f>
        <v/>
      </c>
      <c r="P1140" t="str">
        <f>IF(Table2[[#This Row],[date_to_pivot]]&lt;&gt;"",C1141,"")</f>
        <v/>
      </c>
    </row>
    <row r="1141" spans="2:16" x14ac:dyDescent="0.2">
      <c r="B1141" t="s">
        <v>218</v>
      </c>
      <c r="C1141" t="str" cm="1">
        <f t="array" ref="C11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41" t="str">
        <f>IF(ISNUMBER(SEARCH("start_date_local",Table2[[#This Row],[JSON]])),MID(Table2[[#This Row],[JSON]],SEARCH("start_date_local",Table2[[#This Row],[JSON]])+LEN("start_date_local")+4,10), "")</f>
        <v/>
      </c>
      <c r="E11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1" s="5" t="str">
        <f>IF(Table2[[#This Row],[moving_time]]&lt;&gt;"",FLOOR((Table2[[#This Row],[moving_time]]-(60*60*Table2[[#This Row],[Appoggio_ore]]))-(60*Table2[[#This Row],[Appoggio_ minuti]]),1),"")</f>
        <v/>
      </c>
      <c r="I1141" s="5" t="str">
        <f>IF(Table2[[#This Row],[moving_time]]&lt;&gt;"",FLOOR((Table2[[#This Row],[moving_time]]-(60*60*Table2[[#This Row],[Appoggio_ore]]))/60,1),"")</f>
        <v/>
      </c>
      <c r="J1141" s="5" t="str">
        <f>IF(Table2[[#This Row],[moving_time]]&lt;&gt;"",FLOOR(Table2[[#This Row],[moving_time]]/(60*60),1),"")</f>
        <v/>
      </c>
      <c r="K11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1" t="str">
        <f>IF(AND(Table2[[#This Row],[Appoggio]]&lt;&gt;"",C1151&lt;&gt;""),_xlfn.CONCAT("date",C1151,"moving_time",C1142,"distance",Table2[[#This Row],[Appoggio]],"elevation",C1144,"type",C1145),"")</f>
        <v/>
      </c>
      <c r="M1141" t="str">
        <f>IF(Table2[[#This Row],[date_to_pivot]]&lt;&gt;"",C1145,"")</f>
        <v/>
      </c>
      <c r="N1141" t="str">
        <f>IF(Table2[[#This Row],[date_to_pivot]]&lt;&gt;"",Table2[[#This Row],[Appoggio]],"")</f>
        <v/>
      </c>
      <c r="O1141" t="str">
        <f>IF(Table2[[#This Row],[date_to_pivot]]&lt;&gt;"",C1144,"")</f>
        <v/>
      </c>
      <c r="P1141" t="str">
        <f>IF(Table2[[#This Row],[date_to_pivot]]&lt;&gt;"",C1142,"")</f>
        <v/>
      </c>
    </row>
    <row r="1142" spans="2:16" x14ac:dyDescent="0.2">
      <c r="B1142" t="s">
        <v>65</v>
      </c>
      <c r="C1142" t="str" cm="1">
        <f t="array" ref="C11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42" t="str">
        <f>IF(ISNUMBER(SEARCH("start_date_local",Table2[[#This Row],[JSON]])),MID(Table2[[#This Row],[JSON]],SEARCH("start_date_local",Table2[[#This Row],[JSON]])+LEN("start_date_local")+4,10), "")</f>
        <v/>
      </c>
      <c r="E11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2" s="5" t="str">
        <f>IF(Table2[[#This Row],[moving_time]]&lt;&gt;"",FLOOR((Table2[[#This Row],[moving_time]]-(60*60*Table2[[#This Row],[Appoggio_ore]]))-(60*Table2[[#This Row],[Appoggio_ minuti]]),1),"")</f>
        <v/>
      </c>
      <c r="I1142" s="5" t="str">
        <f>IF(Table2[[#This Row],[moving_time]]&lt;&gt;"",FLOOR((Table2[[#This Row],[moving_time]]-(60*60*Table2[[#This Row],[Appoggio_ore]]))/60,1),"")</f>
        <v/>
      </c>
      <c r="J1142" s="5" t="str">
        <f>IF(Table2[[#This Row],[moving_time]]&lt;&gt;"",FLOOR(Table2[[#This Row],[moving_time]]/(60*60),1),"")</f>
        <v/>
      </c>
      <c r="K11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2" t="str">
        <f>IF(AND(Table2[[#This Row],[Appoggio]]&lt;&gt;"",C1152&lt;&gt;""),_xlfn.CONCAT("date",C1152,"moving_time",C1143,"distance",Table2[[#This Row],[Appoggio]],"elevation",C1145,"type",C1146),"")</f>
        <v/>
      </c>
      <c r="M1142" t="str">
        <f>IF(Table2[[#This Row],[date_to_pivot]]&lt;&gt;"",C1146,"")</f>
        <v/>
      </c>
      <c r="N1142" t="str">
        <f>IF(Table2[[#This Row],[date_to_pivot]]&lt;&gt;"",Table2[[#This Row],[Appoggio]],"")</f>
        <v/>
      </c>
      <c r="O1142" t="str">
        <f>IF(Table2[[#This Row],[date_to_pivot]]&lt;&gt;"",C1145,"")</f>
        <v/>
      </c>
      <c r="P1142" t="str">
        <f>IF(Table2[[#This Row],[date_to_pivot]]&lt;&gt;"",C1143,"")</f>
        <v/>
      </c>
    </row>
    <row r="1143" spans="2:16" x14ac:dyDescent="0.2">
      <c r="B1143" t="s">
        <v>491</v>
      </c>
      <c r="C1143" t="str" cm="1">
        <f t="array" ref="C11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43" t="str">
        <f>IF(ISNUMBER(SEARCH("start_date_local",Table2[[#This Row],[JSON]])),MID(Table2[[#This Row],[JSON]],SEARCH("start_date_local",Table2[[#This Row],[JSON]])+LEN("start_date_local")+4,10), "")</f>
        <v/>
      </c>
      <c r="E11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3" s="5" t="str">
        <f>IF(Table2[[#This Row],[moving_time]]&lt;&gt;"",FLOOR((Table2[[#This Row],[moving_time]]-(60*60*Table2[[#This Row],[Appoggio_ore]]))-(60*Table2[[#This Row],[Appoggio_ minuti]]),1),"")</f>
        <v/>
      </c>
      <c r="I1143" s="5" t="str">
        <f>IF(Table2[[#This Row],[moving_time]]&lt;&gt;"",FLOOR((Table2[[#This Row],[moving_time]]-(60*60*Table2[[#This Row],[Appoggio_ore]]))/60,1),"")</f>
        <v/>
      </c>
      <c r="J1143" s="5" t="str">
        <f>IF(Table2[[#This Row],[moving_time]]&lt;&gt;"",FLOOR(Table2[[#This Row],[moving_time]]/(60*60),1),"")</f>
        <v/>
      </c>
      <c r="K11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3" t="str">
        <f>IF(AND(Table2[[#This Row],[Appoggio]]&lt;&gt;"",C1153&lt;&gt;""),_xlfn.CONCAT("date",C1153,"moving_time",C1144,"distance",Table2[[#This Row],[Appoggio]],"elevation",C1146,"type",C1147),"")</f>
        <v/>
      </c>
      <c r="M1143" t="str">
        <f>IF(Table2[[#This Row],[date_to_pivot]]&lt;&gt;"",C1147,"")</f>
        <v/>
      </c>
      <c r="N1143" t="str">
        <f>IF(Table2[[#This Row],[date_to_pivot]]&lt;&gt;"",Table2[[#This Row],[Appoggio]],"")</f>
        <v/>
      </c>
      <c r="O1143" t="str">
        <f>IF(Table2[[#This Row],[date_to_pivot]]&lt;&gt;"",C1146,"")</f>
        <v/>
      </c>
      <c r="P1143" t="str">
        <f>IF(Table2[[#This Row],[date_to_pivot]]&lt;&gt;"",C1144,"")</f>
        <v/>
      </c>
    </row>
    <row r="1144" spans="2:16" x14ac:dyDescent="0.2">
      <c r="B1144" t="s">
        <v>67</v>
      </c>
      <c r="C1144" t="str" cm="1">
        <f t="array" ref="C11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44" t="str">
        <f>IF(ISNUMBER(SEARCH("start_date_local",Table2[[#This Row],[JSON]])),MID(Table2[[#This Row],[JSON]],SEARCH("start_date_local",Table2[[#This Row],[JSON]])+LEN("start_date_local")+4,10), "")</f>
        <v/>
      </c>
      <c r="E11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4" s="5" t="str">
        <f>IF(Table2[[#This Row],[moving_time]]&lt;&gt;"",FLOOR((Table2[[#This Row],[moving_time]]-(60*60*Table2[[#This Row],[Appoggio_ore]]))-(60*Table2[[#This Row],[Appoggio_ minuti]]),1),"")</f>
        <v/>
      </c>
      <c r="I1144" s="5" t="str">
        <f>IF(Table2[[#This Row],[moving_time]]&lt;&gt;"",FLOOR((Table2[[#This Row],[moving_time]]-(60*60*Table2[[#This Row],[Appoggio_ore]]))/60,1),"")</f>
        <v/>
      </c>
      <c r="J1144" s="5" t="str">
        <f>IF(Table2[[#This Row],[moving_time]]&lt;&gt;"",FLOOR(Table2[[#This Row],[moving_time]]/(60*60),1),"")</f>
        <v/>
      </c>
      <c r="K11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4" t="str">
        <f>IF(AND(Table2[[#This Row],[Appoggio]]&lt;&gt;"",C1154&lt;&gt;""),_xlfn.CONCAT("date",C1154,"moving_time",C1145,"distance",Table2[[#This Row],[Appoggio]],"elevation",C1147,"type",C1148),"")</f>
        <v/>
      </c>
      <c r="M1144" t="str">
        <f>IF(Table2[[#This Row],[date_to_pivot]]&lt;&gt;"",C1148,"")</f>
        <v/>
      </c>
      <c r="N1144" t="str">
        <f>IF(Table2[[#This Row],[date_to_pivot]]&lt;&gt;"",Table2[[#This Row],[Appoggio]],"")</f>
        <v/>
      </c>
      <c r="O1144" t="str">
        <f>IF(Table2[[#This Row],[date_to_pivot]]&lt;&gt;"",C1147,"")</f>
        <v/>
      </c>
      <c r="P1144" t="str">
        <f>IF(Table2[[#This Row],[date_to_pivot]]&lt;&gt;"",C1145,"")</f>
        <v/>
      </c>
    </row>
    <row r="1145" spans="2:16" x14ac:dyDescent="0.2">
      <c r="B1145" t="s">
        <v>1</v>
      </c>
      <c r="C1145" t="str" cm="1">
        <f t="array" ref="C11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45" t="str">
        <f>IF(ISNUMBER(SEARCH("start_date_local",Table2[[#This Row],[JSON]])),MID(Table2[[#This Row],[JSON]],SEARCH("start_date_local",Table2[[#This Row],[JSON]])+LEN("start_date_local")+4,10), "")</f>
        <v/>
      </c>
      <c r="E11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5" s="5" t="str">
        <f>IF(Table2[[#This Row],[moving_time]]&lt;&gt;"",FLOOR((Table2[[#This Row],[moving_time]]-(60*60*Table2[[#This Row],[Appoggio_ore]]))-(60*Table2[[#This Row],[Appoggio_ minuti]]),1),"")</f>
        <v/>
      </c>
      <c r="I1145" s="5" t="str">
        <f>IF(Table2[[#This Row],[moving_time]]&lt;&gt;"",FLOOR((Table2[[#This Row],[moving_time]]-(60*60*Table2[[#This Row],[Appoggio_ore]]))/60,1),"")</f>
        <v/>
      </c>
      <c r="J1145" s="5" t="str">
        <f>IF(Table2[[#This Row],[moving_time]]&lt;&gt;"",FLOOR(Table2[[#This Row],[moving_time]]/(60*60),1),"")</f>
        <v/>
      </c>
      <c r="K11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5" t="str">
        <f>IF(AND(Table2[[#This Row],[Appoggio]]&lt;&gt;"",C1155&lt;&gt;""),_xlfn.CONCAT("date",C1155,"moving_time",C1146,"distance",Table2[[#This Row],[Appoggio]],"elevation",C1148,"type",C1149),"")</f>
        <v/>
      </c>
      <c r="M1145" t="str">
        <f>IF(Table2[[#This Row],[date_to_pivot]]&lt;&gt;"",C1149,"")</f>
        <v/>
      </c>
      <c r="N1145" t="str">
        <f>IF(Table2[[#This Row],[date_to_pivot]]&lt;&gt;"",Table2[[#This Row],[Appoggio]],"")</f>
        <v/>
      </c>
      <c r="O1145" t="str">
        <f>IF(Table2[[#This Row],[date_to_pivot]]&lt;&gt;"",C1148,"")</f>
        <v/>
      </c>
      <c r="P1145" t="str">
        <f>IF(Table2[[#This Row],[date_to_pivot]]&lt;&gt;"",C1146,"")</f>
        <v/>
      </c>
    </row>
    <row r="1146" spans="2:16" x14ac:dyDescent="0.2">
      <c r="B1146" t="s">
        <v>2</v>
      </c>
      <c r="C1146" t="str" cm="1">
        <f t="array" ref="C11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46" t="str">
        <f>IF(ISNUMBER(SEARCH("start_date_local",Table2[[#This Row],[JSON]])),MID(Table2[[#This Row],[JSON]],SEARCH("start_date_local",Table2[[#This Row],[JSON]])+LEN("start_date_local")+4,10), "")</f>
        <v/>
      </c>
      <c r="E11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6" s="5" t="str">
        <f>IF(Table2[[#This Row],[moving_time]]&lt;&gt;"",FLOOR((Table2[[#This Row],[moving_time]]-(60*60*Table2[[#This Row],[Appoggio_ore]]))-(60*Table2[[#This Row],[Appoggio_ minuti]]),1),"")</f>
        <v/>
      </c>
      <c r="I1146" s="5" t="str">
        <f>IF(Table2[[#This Row],[moving_time]]&lt;&gt;"",FLOOR((Table2[[#This Row],[moving_time]]-(60*60*Table2[[#This Row],[Appoggio_ore]]))/60,1),"")</f>
        <v/>
      </c>
      <c r="J1146" s="5" t="str">
        <f>IF(Table2[[#This Row],[moving_time]]&lt;&gt;"",FLOOR(Table2[[#This Row],[moving_time]]/(60*60),1),"")</f>
        <v/>
      </c>
      <c r="K11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6" t="str">
        <f>IF(AND(Table2[[#This Row],[Appoggio]]&lt;&gt;"",C1156&lt;&gt;""),_xlfn.CONCAT("date",C1156,"moving_time",C1147,"distance",Table2[[#This Row],[Appoggio]],"elevation",C1149,"type",C1150),"")</f>
        <v/>
      </c>
      <c r="M1146" t="str">
        <f>IF(Table2[[#This Row],[date_to_pivot]]&lt;&gt;"",C1150,"")</f>
        <v/>
      </c>
      <c r="N1146" t="str">
        <f>IF(Table2[[#This Row],[date_to_pivot]]&lt;&gt;"",Table2[[#This Row],[Appoggio]],"")</f>
        <v/>
      </c>
      <c r="O1146" t="str">
        <f>IF(Table2[[#This Row],[date_to_pivot]]&lt;&gt;"",C1149,"")</f>
        <v/>
      </c>
      <c r="P1146" t="str">
        <f>IF(Table2[[#This Row],[date_to_pivot]]&lt;&gt;"",C1147,"")</f>
        <v/>
      </c>
    </row>
    <row r="1147" spans="2:16" x14ac:dyDescent="0.2">
      <c r="B1147" t="s">
        <v>3</v>
      </c>
      <c r="C1147" t="str" cm="1">
        <f t="array" ref="C11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47" t="str">
        <f>IF(ISNUMBER(SEARCH("start_date_local",Table2[[#This Row],[JSON]])),MID(Table2[[#This Row],[JSON]],SEARCH("start_date_local",Table2[[#This Row],[JSON]])+LEN("start_date_local")+4,10), "")</f>
        <v/>
      </c>
      <c r="E11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7" s="5" t="str">
        <f>IF(Table2[[#This Row],[moving_time]]&lt;&gt;"",FLOOR((Table2[[#This Row],[moving_time]]-(60*60*Table2[[#This Row],[Appoggio_ore]]))-(60*Table2[[#This Row],[Appoggio_ minuti]]),1),"")</f>
        <v/>
      </c>
      <c r="I1147" s="5" t="str">
        <f>IF(Table2[[#This Row],[moving_time]]&lt;&gt;"",FLOOR((Table2[[#This Row],[moving_time]]-(60*60*Table2[[#This Row],[Appoggio_ore]]))/60,1),"")</f>
        <v/>
      </c>
      <c r="J1147" s="5" t="str">
        <f>IF(Table2[[#This Row],[moving_time]]&lt;&gt;"",FLOOR(Table2[[#This Row],[moving_time]]/(60*60),1),"")</f>
        <v/>
      </c>
      <c r="K11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7" t="str">
        <f>IF(AND(Table2[[#This Row],[Appoggio]]&lt;&gt;"",C1157&lt;&gt;""),_xlfn.CONCAT("date",C1157,"moving_time",C1148,"distance",Table2[[#This Row],[Appoggio]],"elevation",C1150,"type",C1151),"")</f>
        <v/>
      </c>
      <c r="M1147" t="str">
        <f>IF(Table2[[#This Row],[date_to_pivot]]&lt;&gt;"",C1151,"")</f>
        <v/>
      </c>
      <c r="N1147" t="str">
        <f>IF(Table2[[#This Row],[date_to_pivot]]&lt;&gt;"",Table2[[#This Row],[Appoggio]],"")</f>
        <v/>
      </c>
      <c r="O1147" t="str">
        <f>IF(Table2[[#This Row],[date_to_pivot]]&lt;&gt;"",C1150,"")</f>
        <v/>
      </c>
      <c r="P1147" t="str">
        <f>IF(Table2[[#This Row],[date_to_pivot]]&lt;&gt;"",C1148,"")</f>
        <v/>
      </c>
    </row>
    <row r="1148" spans="2:16" x14ac:dyDescent="0.2">
      <c r="B1148" t="s">
        <v>4</v>
      </c>
      <c r="C1148" t="str" cm="1">
        <f t="array" ref="C11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48" t="str">
        <f>IF(ISNUMBER(SEARCH("start_date_local",Table2[[#This Row],[JSON]])),MID(Table2[[#This Row],[JSON]],SEARCH("start_date_local",Table2[[#This Row],[JSON]])+LEN("start_date_local")+4,10), "")</f>
        <v/>
      </c>
      <c r="E11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8" s="5" t="str">
        <f>IF(Table2[[#This Row],[moving_time]]&lt;&gt;"",FLOOR((Table2[[#This Row],[moving_time]]-(60*60*Table2[[#This Row],[Appoggio_ore]]))-(60*Table2[[#This Row],[Appoggio_ minuti]]),1),"")</f>
        <v/>
      </c>
      <c r="I1148" s="5" t="str">
        <f>IF(Table2[[#This Row],[moving_time]]&lt;&gt;"",FLOOR((Table2[[#This Row],[moving_time]]-(60*60*Table2[[#This Row],[Appoggio_ore]]))/60,1),"")</f>
        <v/>
      </c>
      <c r="J1148" s="5" t="str">
        <f>IF(Table2[[#This Row],[moving_time]]&lt;&gt;"",FLOOR(Table2[[#This Row],[moving_time]]/(60*60),1),"")</f>
        <v/>
      </c>
      <c r="K11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8" t="str">
        <f>IF(AND(Table2[[#This Row],[Appoggio]]&lt;&gt;"",C1158&lt;&gt;""),_xlfn.CONCAT("date",C1158,"moving_time",C1149,"distance",Table2[[#This Row],[Appoggio]],"elevation",C1151,"type",C1152),"")</f>
        <v/>
      </c>
      <c r="M1148" t="str">
        <f>IF(Table2[[#This Row],[date_to_pivot]]&lt;&gt;"",C1152,"")</f>
        <v/>
      </c>
      <c r="N1148" t="str">
        <f>IF(Table2[[#This Row],[date_to_pivot]]&lt;&gt;"",Table2[[#This Row],[Appoggio]],"")</f>
        <v/>
      </c>
      <c r="O1148" t="str">
        <f>IF(Table2[[#This Row],[date_to_pivot]]&lt;&gt;"",C1151,"")</f>
        <v/>
      </c>
      <c r="P1148" t="str">
        <f>IF(Table2[[#This Row],[date_to_pivot]]&lt;&gt;"",C1149,"")</f>
        <v/>
      </c>
    </row>
    <row r="1149" spans="2:16" x14ac:dyDescent="0.2">
      <c r="B1149" t="s">
        <v>5</v>
      </c>
      <c r="C1149" t="str" cm="1">
        <f t="array" ref="C11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49" t="str">
        <f>IF(ISNUMBER(SEARCH("start_date_local",Table2[[#This Row],[JSON]])),MID(Table2[[#This Row],[JSON]],SEARCH("start_date_local",Table2[[#This Row],[JSON]])+LEN("start_date_local")+4,10), "")</f>
        <v/>
      </c>
      <c r="E11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49" s="5" t="str">
        <f>IF(Table2[[#This Row],[moving_time]]&lt;&gt;"",FLOOR((Table2[[#This Row],[moving_time]]-(60*60*Table2[[#This Row],[Appoggio_ore]]))-(60*Table2[[#This Row],[Appoggio_ minuti]]),1),"")</f>
        <v/>
      </c>
      <c r="I1149" s="5" t="str">
        <f>IF(Table2[[#This Row],[moving_time]]&lt;&gt;"",FLOOR((Table2[[#This Row],[moving_time]]-(60*60*Table2[[#This Row],[Appoggio_ore]]))/60,1),"")</f>
        <v/>
      </c>
      <c r="J1149" s="5" t="str">
        <f>IF(Table2[[#This Row],[moving_time]]&lt;&gt;"",FLOOR(Table2[[#This Row],[moving_time]]/(60*60),1),"")</f>
        <v/>
      </c>
      <c r="K11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49" t="str">
        <f>IF(AND(Table2[[#This Row],[Appoggio]]&lt;&gt;"",C1159&lt;&gt;""),_xlfn.CONCAT("date",C1159,"moving_time",C1150,"distance",Table2[[#This Row],[Appoggio]],"elevation",C1152,"type",C1153),"")</f>
        <v/>
      </c>
      <c r="M1149" t="str">
        <f>IF(Table2[[#This Row],[date_to_pivot]]&lt;&gt;"",C1153,"")</f>
        <v/>
      </c>
      <c r="N1149" t="str">
        <f>IF(Table2[[#This Row],[date_to_pivot]]&lt;&gt;"",Table2[[#This Row],[Appoggio]],"")</f>
        <v/>
      </c>
      <c r="O1149" t="str">
        <f>IF(Table2[[#This Row],[date_to_pivot]]&lt;&gt;"",C1152,"")</f>
        <v/>
      </c>
      <c r="P1149" t="str">
        <f>IF(Table2[[#This Row],[date_to_pivot]]&lt;&gt;"",C1150,"")</f>
        <v/>
      </c>
    </row>
    <row r="1150" spans="2:16" x14ac:dyDescent="0.2">
      <c r="B1150" t="s">
        <v>6</v>
      </c>
      <c r="C1150" t="str" cm="1">
        <f t="array" ref="C11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50" t="str">
        <f>IF(ISNUMBER(SEARCH("start_date_local",Table2[[#This Row],[JSON]])),MID(Table2[[#This Row],[JSON]],SEARCH("start_date_local",Table2[[#This Row],[JSON]])+LEN("start_date_local")+4,10), "")</f>
        <v/>
      </c>
      <c r="E11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0" s="5" t="str">
        <f>IF(Table2[[#This Row],[moving_time]]&lt;&gt;"",FLOOR((Table2[[#This Row],[moving_time]]-(60*60*Table2[[#This Row],[Appoggio_ore]]))-(60*Table2[[#This Row],[Appoggio_ minuti]]),1),"")</f>
        <v/>
      </c>
      <c r="I1150" s="5" t="str">
        <f>IF(Table2[[#This Row],[moving_time]]&lt;&gt;"",FLOOR((Table2[[#This Row],[moving_time]]-(60*60*Table2[[#This Row],[Appoggio_ore]]))/60,1),"")</f>
        <v/>
      </c>
      <c r="J1150" s="5" t="str">
        <f>IF(Table2[[#This Row],[moving_time]]&lt;&gt;"",FLOOR(Table2[[#This Row],[moving_time]]/(60*60),1),"")</f>
        <v/>
      </c>
      <c r="K11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0" t="str">
        <f>IF(AND(Table2[[#This Row],[Appoggio]]&lt;&gt;"",C1160&lt;&gt;""),_xlfn.CONCAT("date",C1160,"moving_time",C1151,"distance",Table2[[#This Row],[Appoggio]],"elevation",C1153,"type",C1154),"")</f>
        <v/>
      </c>
      <c r="M1150" t="str">
        <f>IF(Table2[[#This Row],[date_to_pivot]]&lt;&gt;"",C1154,"")</f>
        <v/>
      </c>
      <c r="N1150" t="str">
        <f>IF(Table2[[#This Row],[date_to_pivot]]&lt;&gt;"",Table2[[#This Row],[Appoggio]],"")</f>
        <v/>
      </c>
      <c r="O1150" t="str">
        <f>IF(Table2[[#This Row],[date_to_pivot]]&lt;&gt;"",C1153,"")</f>
        <v/>
      </c>
      <c r="P1150" t="str">
        <f>IF(Table2[[#This Row],[date_to_pivot]]&lt;&gt;"",C1151,"")</f>
        <v/>
      </c>
    </row>
    <row r="1151" spans="2:16" x14ac:dyDescent="0.2">
      <c r="B1151" t="s">
        <v>492</v>
      </c>
      <c r="C1151" t="str" cm="1">
        <f t="array" ref="C11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51" t="str">
        <f>IF(ISNUMBER(SEARCH("start_date_local",Table2[[#This Row],[JSON]])),MID(Table2[[#This Row],[JSON]],SEARCH("start_date_local",Table2[[#This Row],[JSON]])+LEN("start_date_local")+4,10), "")</f>
        <v/>
      </c>
      <c r="E11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1" s="5" t="str">
        <f>IF(Table2[[#This Row],[moving_time]]&lt;&gt;"",FLOOR((Table2[[#This Row],[moving_time]]-(60*60*Table2[[#This Row],[Appoggio_ore]]))-(60*Table2[[#This Row],[Appoggio_ minuti]]),1),"")</f>
        <v/>
      </c>
      <c r="I1151" s="5" t="str">
        <f>IF(Table2[[#This Row],[moving_time]]&lt;&gt;"",FLOOR((Table2[[#This Row],[moving_time]]-(60*60*Table2[[#This Row],[Appoggio_ore]]))/60,1),"")</f>
        <v/>
      </c>
      <c r="J1151" s="5" t="str">
        <f>IF(Table2[[#This Row],[moving_time]]&lt;&gt;"",FLOOR(Table2[[#This Row],[moving_time]]/(60*60),1),"")</f>
        <v/>
      </c>
      <c r="K11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1" t="str">
        <f>IF(AND(Table2[[#This Row],[Appoggio]]&lt;&gt;"",C1161&lt;&gt;""),_xlfn.CONCAT("date",C1161,"moving_time",C1152,"distance",Table2[[#This Row],[Appoggio]],"elevation",C1154,"type",C1155),"")</f>
        <v/>
      </c>
      <c r="M1151" t="str">
        <f>IF(Table2[[#This Row],[date_to_pivot]]&lt;&gt;"",C1155,"")</f>
        <v/>
      </c>
      <c r="N1151" t="str">
        <f>IF(Table2[[#This Row],[date_to_pivot]]&lt;&gt;"",Table2[[#This Row],[Appoggio]],"")</f>
        <v/>
      </c>
      <c r="O1151" t="str">
        <f>IF(Table2[[#This Row],[date_to_pivot]]&lt;&gt;"",C1154,"")</f>
        <v/>
      </c>
      <c r="P1151" t="str">
        <f>IF(Table2[[#This Row],[date_to_pivot]]&lt;&gt;"",C1152,"")</f>
        <v/>
      </c>
    </row>
    <row r="1152" spans="2:16" x14ac:dyDescent="0.2">
      <c r="B1152" t="s">
        <v>493</v>
      </c>
      <c r="C1152" t="str" cm="1">
        <f t="array" ref="C11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115523.0</v>
      </c>
      <c r="D1152" t="str">
        <f>IF(ISNUMBER(SEARCH("start_date_local",Table2[[#This Row],[JSON]])),MID(Table2[[#This Row],[JSON]],SEARCH("start_date_local",Table2[[#This Row],[JSON]])+LEN("start_date_local")+4,10), "")</f>
        <v/>
      </c>
      <c r="E11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115523.0</v>
      </c>
      <c r="G11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2" s="5" t="str">
        <f>IF(Table2[[#This Row],[moving_time]]&lt;&gt;"",FLOOR((Table2[[#This Row],[moving_time]]-(60*60*Table2[[#This Row],[Appoggio_ore]]))-(60*Table2[[#This Row],[Appoggio_ minuti]]),1),"")</f>
        <v/>
      </c>
      <c r="I1152" s="5" t="str">
        <f>IF(Table2[[#This Row],[moving_time]]&lt;&gt;"",FLOOR((Table2[[#This Row],[moving_time]]-(60*60*Table2[[#This Row],[Appoggio_ore]]))/60,1),"")</f>
        <v/>
      </c>
      <c r="J1152" s="5" t="str">
        <f>IF(Table2[[#This Row],[moving_time]]&lt;&gt;"",FLOOR(Table2[[#This Row],[moving_time]]/(60*60),1),"")</f>
        <v/>
      </c>
      <c r="K11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2" t="str">
        <f>IF(AND(Table2[[#This Row],[Appoggio]]&lt;&gt;"",C1162&lt;&gt;""),_xlfn.CONCAT("date",C1162,"moving_time",C1153,"distance",Table2[[#This Row],[Appoggio]],"elevation",C1155,"type",C1156),"")</f>
        <v>date2020-05-30moving_time04:23:56distance115523.0elevation2289.0typeRide</v>
      </c>
      <c r="M1152" t="str">
        <f>IF(Table2[[#This Row],[date_to_pivot]]&lt;&gt;"",C1156,"")</f>
        <v>Ride</v>
      </c>
      <c r="N1152" t="str">
        <f>IF(Table2[[#This Row],[date_to_pivot]]&lt;&gt;"",Table2[[#This Row],[Appoggio]],"")</f>
        <v>115523.0</v>
      </c>
      <c r="O1152" t="str">
        <f>IF(Table2[[#This Row],[date_to_pivot]]&lt;&gt;"",C1155,"")</f>
        <v>2289.0</v>
      </c>
      <c r="P1152" t="str">
        <f>IF(Table2[[#This Row],[date_to_pivot]]&lt;&gt;"",C1153,"")</f>
        <v>04:23:56</v>
      </c>
    </row>
    <row r="1153" spans="2:16" x14ac:dyDescent="0.2">
      <c r="B1153" t="s">
        <v>494</v>
      </c>
      <c r="C1153" t="str" cm="1">
        <f t="array" ref="C11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04:23:56</v>
      </c>
      <c r="D1153" t="str">
        <f>IF(ISNUMBER(SEARCH("start_date_local",Table2[[#This Row],[JSON]])),MID(Table2[[#This Row],[JSON]],SEARCH("start_date_local",Table2[[#This Row],[JSON]])+LEN("start_date_local")+4,10), "")</f>
        <v/>
      </c>
      <c r="E11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15836</v>
      </c>
      <c r="H1153" s="5">
        <f>IF(Table2[[#This Row],[moving_time]]&lt;&gt;"",FLOOR((Table2[[#This Row],[moving_time]]-(60*60*Table2[[#This Row],[Appoggio_ore]]))-(60*Table2[[#This Row],[Appoggio_ minuti]]),1),"")</f>
        <v>56</v>
      </c>
      <c r="I1153" s="5">
        <f>IF(Table2[[#This Row],[moving_time]]&lt;&gt;"",FLOOR((Table2[[#This Row],[moving_time]]-(60*60*Table2[[#This Row],[Appoggio_ore]]))/60,1),"")</f>
        <v>23</v>
      </c>
      <c r="J1153" s="5">
        <f>IF(Table2[[#This Row],[moving_time]]&lt;&gt;"",FLOOR(Table2[[#This Row],[moving_time]]/(60*60),1),"")</f>
        <v>4</v>
      </c>
      <c r="K11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3" t="str">
        <f>IF(AND(Table2[[#This Row],[Appoggio]]&lt;&gt;"",C1163&lt;&gt;""),_xlfn.CONCAT("date",C1163,"moving_time",C1154,"distance",Table2[[#This Row],[Appoggio]],"elevation",C1156,"type",C1157),"")</f>
        <v/>
      </c>
      <c r="M1153" t="str">
        <f>IF(Table2[[#This Row],[date_to_pivot]]&lt;&gt;"",C1157,"")</f>
        <v/>
      </c>
      <c r="N1153" t="str">
        <f>IF(Table2[[#This Row],[date_to_pivot]]&lt;&gt;"",Table2[[#This Row],[Appoggio]],"")</f>
        <v/>
      </c>
      <c r="O1153" t="str">
        <f>IF(Table2[[#This Row],[date_to_pivot]]&lt;&gt;"",C1156,"")</f>
        <v/>
      </c>
      <c r="P1153" t="str">
        <f>IF(Table2[[#This Row],[date_to_pivot]]&lt;&gt;"",C1154,"")</f>
        <v/>
      </c>
    </row>
    <row r="1154" spans="2:16" x14ac:dyDescent="0.2">
      <c r="B1154" t="s">
        <v>495</v>
      </c>
      <c r="C1154" t="str" cm="1">
        <f t="array" ref="C11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54" t="str">
        <f>IF(ISNUMBER(SEARCH("start_date_local",Table2[[#This Row],[JSON]])),MID(Table2[[#This Row],[JSON]],SEARCH("start_date_local",Table2[[#This Row],[JSON]])+LEN("start_date_local")+4,10), "")</f>
        <v/>
      </c>
      <c r="E11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4" s="5" t="str">
        <f>IF(Table2[[#This Row],[moving_time]]&lt;&gt;"",FLOOR((Table2[[#This Row],[moving_time]]-(60*60*Table2[[#This Row],[Appoggio_ore]]))-(60*Table2[[#This Row],[Appoggio_ minuti]]),1),"")</f>
        <v/>
      </c>
      <c r="I1154" s="5" t="str">
        <f>IF(Table2[[#This Row],[moving_time]]&lt;&gt;"",FLOOR((Table2[[#This Row],[moving_time]]-(60*60*Table2[[#This Row],[Appoggio_ore]]))/60,1),"")</f>
        <v/>
      </c>
      <c r="J1154" s="5" t="str">
        <f>IF(Table2[[#This Row],[moving_time]]&lt;&gt;"",FLOOR(Table2[[#This Row],[moving_time]]/(60*60),1),"")</f>
        <v/>
      </c>
      <c r="K11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4" t="str">
        <f>IF(AND(Table2[[#This Row],[Appoggio]]&lt;&gt;"",C1164&lt;&gt;""),_xlfn.CONCAT("date",C1164,"moving_time",C1155,"distance",Table2[[#This Row],[Appoggio]],"elevation",C1157,"type",C1158),"")</f>
        <v/>
      </c>
      <c r="M1154" t="str">
        <f>IF(Table2[[#This Row],[date_to_pivot]]&lt;&gt;"",C1158,"")</f>
        <v/>
      </c>
      <c r="N1154" t="str">
        <f>IF(Table2[[#This Row],[date_to_pivot]]&lt;&gt;"",Table2[[#This Row],[Appoggio]],"")</f>
        <v/>
      </c>
      <c r="O1154" t="str">
        <f>IF(Table2[[#This Row],[date_to_pivot]]&lt;&gt;"",C1157,"")</f>
        <v/>
      </c>
      <c r="P1154" t="str">
        <f>IF(Table2[[#This Row],[date_to_pivot]]&lt;&gt;"",C1155,"")</f>
        <v/>
      </c>
    </row>
    <row r="1155" spans="2:16" x14ac:dyDescent="0.2">
      <c r="B1155" t="s">
        <v>496</v>
      </c>
      <c r="C1155" t="str" cm="1">
        <f t="array" ref="C11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2289.0</v>
      </c>
      <c r="D1155" t="str">
        <f>IF(ISNUMBER(SEARCH("start_date_local",Table2[[#This Row],[JSON]])),MID(Table2[[#This Row],[JSON]],SEARCH("start_date_local",Table2[[#This Row],[JSON]])+LEN("start_date_local")+4,10), "")</f>
        <v/>
      </c>
      <c r="E11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5" s="5" t="str">
        <f>IF(Table2[[#This Row],[moving_time]]&lt;&gt;"",FLOOR((Table2[[#This Row],[moving_time]]-(60*60*Table2[[#This Row],[Appoggio_ore]]))-(60*Table2[[#This Row],[Appoggio_ minuti]]),1),"")</f>
        <v/>
      </c>
      <c r="I1155" s="5" t="str">
        <f>IF(Table2[[#This Row],[moving_time]]&lt;&gt;"",FLOOR((Table2[[#This Row],[moving_time]]-(60*60*Table2[[#This Row],[Appoggio_ore]]))/60,1),"")</f>
        <v/>
      </c>
      <c r="J1155" s="5" t="str">
        <f>IF(Table2[[#This Row],[moving_time]]&lt;&gt;"",FLOOR(Table2[[#This Row],[moving_time]]/(60*60),1),"")</f>
        <v/>
      </c>
      <c r="K11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2289.0</v>
      </c>
      <c r="L1155" t="str">
        <f>IF(AND(Table2[[#This Row],[Appoggio]]&lt;&gt;"",C1165&lt;&gt;""),_xlfn.CONCAT("date",C1165,"moving_time",C1156,"distance",Table2[[#This Row],[Appoggio]],"elevation",C1158,"type",C1159),"")</f>
        <v/>
      </c>
      <c r="M1155" t="str">
        <f>IF(Table2[[#This Row],[date_to_pivot]]&lt;&gt;"",C1159,"")</f>
        <v/>
      </c>
      <c r="N1155" t="str">
        <f>IF(Table2[[#This Row],[date_to_pivot]]&lt;&gt;"",Table2[[#This Row],[Appoggio]],"")</f>
        <v/>
      </c>
      <c r="O1155" t="str">
        <f>IF(Table2[[#This Row],[date_to_pivot]]&lt;&gt;"",C1158,"")</f>
        <v/>
      </c>
      <c r="P1155" t="str">
        <f>IF(Table2[[#This Row],[date_to_pivot]]&lt;&gt;"",C1156,"")</f>
        <v/>
      </c>
    </row>
    <row r="1156" spans="2:16" x14ac:dyDescent="0.2">
      <c r="B1156" t="s">
        <v>12</v>
      </c>
      <c r="C1156" t="str" cm="1">
        <f t="array" ref="C11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1156" t="str">
        <f>IF(ISNUMBER(SEARCH("start_date_local",Table2[[#This Row],[JSON]])),MID(Table2[[#This Row],[JSON]],SEARCH("start_date_local",Table2[[#This Row],[JSON]])+LEN("start_date_local")+4,10), "")</f>
        <v/>
      </c>
      <c r="E11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1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6" s="5" t="str">
        <f>IF(Table2[[#This Row],[moving_time]]&lt;&gt;"",FLOOR((Table2[[#This Row],[moving_time]]-(60*60*Table2[[#This Row],[Appoggio_ore]]))-(60*Table2[[#This Row],[Appoggio_ minuti]]),1),"")</f>
        <v/>
      </c>
      <c r="I1156" s="5" t="str">
        <f>IF(Table2[[#This Row],[moving_time]]&lt;&gt;"",FLOOR((Table2[[#This Row],[moving_time]]-(60*60*Table2[[#This Row],[Appoggio_ore]]))/60,1),"")</f>
        <v/>
      </c>
      <c r="J1156" s="5" t="str">
        <f>IF(Table2[[#This Row],[moving_time]]&lt;&gt;"",FLOOR(Table2[[#This Row],[moving_time]]/(60*60),1),"")</f>
        <v/>
      </c>
      <c r="K11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6" t="str">
        <f>IF(AND(Table2[[#This Row],[Appoggio]]&lt;&gt;"",C1166&lt;&gt;""),_xlfn.CONCAT("date",C1166,"moving_time",C1157,"distance",Table2[[#This Row],[Appoggio]],"elevation",C1159,"type",C1160),"")</f>
        <v/>
      </c>
      <c r="M1156" t="str">
        <f>IF(Table2[[#This Row],[date_to_pivot]]&lt;&gt;"",C1160,"")</f>
        <v/>
      </c>
      <c r="N1156" t="str">
        <f>IF(Table2[[#This Row],[date_to_pivot]]&lt;&gt;"",Table2[[#This Row],[Appoggio]],"")</f>
        <v/>
      </c>
      <c r="O1156" t="str">
        <f>IF(Table2[[#This Row],[date_to_pivot]]&lt;&gt;"",C1159,"")</f>
        <v/>
      </c>
      <c r="P1156" t="str">
        <f>IF(Table2[[#This Row],[date_to_pivot]]&lt;&gt;"",C1157,"")</f>
        <v/>
      </c>
    </row>
    <row r="1157" spans="2:16" x14ac:dyDescent="0.2">
      <c r="B1157" t="s">
        <v>13</v>
      </c>
      <c r="C1157" t="str" cm="1">
        <f t="array" ref="C11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57" t="str">
        <f>IF(ISNUMBER(SEARCH("start_date_local",Table2[[#This Row],[JSON]])),MID(Table2[[#This Row],[JSON]],SEARCH("start_date_local",Table2[[#This Row],[JSON]])+LEN("start_date_local")+4,10), "")</f>
        <v/>
      </c>
      <c r="E11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7" s="5" t="str">
        <f>IF(Table2[[#This Row],[moving_time]]&lt;&gt;"",FLOOR((Table2[[#This Row],[moving_time]]-(60*60*Table2[[#This Row],[Appoggio_ore]]))-(60*Table2[[#This Row],[Appoggio_ minuti]]),1),"")</f>
        <v/>
      </c>
      <c r="I1157" s="5" t="str">
        <f>IF(Table2[[#This Row],[moving_time]]&lt;&gt;"",FLOOR((Table2[[#This Row],[moving_time]]-(60*60*Table2[[#This Row],[Appoggio_ore]]))/60,1),"")</f>
        <v/>
      </c>
      <c r="J1157" s="5" t="str">
        <f>IF(Table2[[#This Row],[moving_time]]&lt;&gt;"",FLOOR(Table2[[#This Row],[moving_time]]/(60*60),1),"")</f>
        <v/>
      </c>
      <c r="K11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7" t="str">
        <f>IF(AND(Table2[[#This Row],[Appoggio]]&lt;&gt;"",C1167&lt;&gt;""),_xlfn.CONCAT("date",C1167,"moving_time",C1158,"distance",Table2[[#This Row],[Appoggio]],"elevation",C1160,"type",C1161),"")</f>
        <v/>
      </c>
      <c r="M1157" t="str">
        <f>IF(Table2[[#This Row],[date_to_pivot]]&lt;&gt;"",C1161,"")</f>
        <v/>
      </c>
      <c r="N1157" t="str">
        <f>IF(Table2[[#This Row],[date_to_pivot]]&lt;&gt;"",Table2[[#This Row],[Appoggio]],"")</f>
        <v/>
      </c>
      <c r="O1157" t="str">
        <f>IF(Table2[[#This Row],[date_to_pivot]]&lt;&gt;"",C1160,"")</f>
        <v/>
      </c>
      <c r="P1157" t="str">
        <f>IF(Table2[[#This Row],[date_to_pivot]]&lt;&gt;"",C1158,"")</f>
        <v/>
      </c>
    </row>
    <row r="1158" spans="2:16" x14ac:dyDescent="0.2">
      <c r="B1158" t="s">
        <v>497</v>
      </c>
      <c r="C1158" t="str" cm="1">
        <f t="array" ref="C11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58" t="str">
        <f>IF(ISNUMBER(SEARCH("start_date_local",Table2[[#This Row],[JSON]])),MID(Table2[[#This Row],[JSON]],SEARCH("start_date_local",Table2[[#This Row],[JSON]])+LEN("start_date_local")+4,10), "")</f>
        <v/>
      </c>
      <c r="E11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8" s="5" t="str">
        <f>IF(Table2[[#This Row],[moving_time]]&lt;&gt;"",FLOOR((Table2[[#This Row],[moving_time]]-(60*60*Table2[[#This Row],[Appoggio_ore]]))-(60*Table2[[#This Row],[Appoggio_ minuti]]),1),"")</f>
        <v/>
      </c>
      <c r="I1158" s="5" t="str">
        <f>IF(Table2[[#This Row],[moving_time]]&lt;&gt;"",FLOOR((Table2[[#This Row],[moving_time]]-(60*60*Table2[[#This Row],[Appoggio_ore]]))/60,1),"")</f>
        <v/>
      </c>
      <c r="J1158" s="5" t="str">
        <f>IF(Table2[[#This Row],[moving_time]]&lt;&gt;"",FLOOR(Table2[[#This Row],[moving_time]]/(60*60),1),"")</f>
        <v/>
      </c>
      <c r="K11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8" t="str">
        <f>IF(AND(Table2[[#This Row],[Appoggio]]&lt;&gt;"",C1168&lt;&gt;""),_xlfn.CONCAT("date",C1168,"moving_time",C1159,"distance",Table2[[#This Row],[Appoggio]],"elevation",C1161,"type",C1162),"")</f>
        <v/>
      </c>
      <c r="M1158" t="str">
        <f>IF(Table2[[#This Row],[date_to_pivot]]&lt;&gt;"",C1162,"")</f>
        <v/>
      </c>
      <c r="N1158" t="str">
        <f>IF(Table2[[#This Row],[date_to_pivot]]&lt;&gt;"",Table2[[#This Row],[Appoggio]],"")</f>
        <v/>
      </c>
      <c r="O1158" t="str">
        <f>IF(Table2[[#This Row],[date_to_pivot]]&lt;&gt;"",C1161,"")</f>
        <v/>
      </c>
      <c r="P1158" t="str">
        <f>IF(Table2[[#This Row],[date_to_pivot]]&lt;&gt;"",C1159,"")</f>
        <v/>
      </c>
    </row>
    <row r="1159" spans="2:16" x14ac:dyDescent="0.2">
      <c r="B1159" t="s">
        <v>498</v>
      </c>
      <c r="C1159" t="str" cm="1">
        <f t="array" ref="C11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59" t="str">
        <f>IF(ISNUMBER(SEARCH("start_date_local",Table2[[#This Row],[JSON]])),MID(Table2[[#This Row],[JSON]],SEARCH("start_date_local",Table2[[#This Row],[JSON]])+LEN("start_date_local")+4,10), "")</f>
        <v/>
      </c>
      <c r="E11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59" s="5" t="str">
        <f>IF(Table2[[#This Row],[moving_time]]&lt;&gt;"",FLOOR((Table2[[#This Row],[moving_time]]-(60*60*Table2[[#This Row],[Appoggio_ore]]))-(60*Table2[[#This Row],[Appoggio_ minuti]]),1),"")</f>
        <v/>
      </c>
      <c r="I1159" s="5" t="str">
        <f>IF(Table2[[#This Row],[moving_time]]&lt;&gt;"",FLOOR((Table2[[#This Row],[moving_time]]-(60*60*Table2[[#This Row],[Appoggio_ore]]))/60,1),"")</f>
        <v/>
      </c>
      <c r="J1159" s="5" t="str">
        <f>IF(Table2[[#This Row],[moving_time]]&lt;&gt;"",FLOOR(Table2[[#This Row],[moving_time]]/(60*60),1),"")</f>
        <v/>
      </c>
      <c r="K11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59" t="str">
        <f>IF(AND(Table2[[#This Row],[Appoggio]]&lt;&gt;"",C1169&lt;&gt;""),_xlfn.CONCAT("date",C1169,"moving_time",C1160,"distance",Table2[[#This Row],[Appoggio]],"elevation",C1162,"type",C1163),"")</f>
        <v/>
      </c>
      <c r="M1159" t="str">
        <f>IF(Table2[[#This Row],[date_to_pivot]]&lt;&gt;"",C1163,"")</f>
        <v/>
      </c>
      <c r="N1159" t="str">
        <f>IF(Table2[[#This Row],[date_to_pivot]]&lt;&gt;"",Table2[[#This Row],[Appoggio]],"")</f>
        <v/>
      </c>
      <c r="O1159" t="str">
        <f>IF(Table2[[#This Row],[date_to_pivot]]&lt;&gt;"",C1162,"")</f>
        <v/>
      </c>
      <c r="P1159" t="str">
        <f>IF(Table2[[#This Row],[date_to_pivot]]&lt;&gt;"",C1160,"")</f>
        <v/>
      </c>
    </row>
    <row r="1160" spans="2:16" x14ac:dyDescent="0.2">
      <c r="B1160" t="s">
        <v>499</v>
      </c>
      <c r="C1160" t="str" cm="1">
        <f t="array" ref="C11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60" t="str">
        <f>IF(ISNUMBER(SEARCH("start_date_local",Table2[[#This Row],[JSON]])),MID(Table2[[#This Row],[JSON]],SEARCH("start_date_local",Table2[[#This Row],[JSON]])+LEN("start_date_local")+4,10), "")</f>
        <v/>
      </c>
      <c r="E11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0" s="5" t="str">
        <f>IF(Table2[[#This Row],[moving_time]]&lt;&gt;"",FLOOR((Table2[[#This Row],[moving_time]]-(60*60*Table2[[#This Row],[Appoggio_ore]]))-(60*Table2[[#This Row],[Appoggio_ minuti]]),1),"")</f>
        <v/>
      </c>
      <c r="I1160" s="5" t="str">
        <f>IF(Table2[[#This Row],[moving_time]]&lt;&gt;"",FLOOR((Table2[[#This Row],[moving_time]]-(60*60*Table2[[#This Row],[Appoggio_ore]]))/60,1),"")</f>
        <v/>
      </c>
      <c r="J1160" s="5" t="str">
        <f>IF(Table2[[#This Row],[moving_time]]&lt;&gt;"",FLOOR(Table2[[#This Row],[moving_time]]/(60*60),1),"")</f>
        <v/>
      </c>
      <c r="K11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0" t="str">
        <f>IF(AND(Table2[[#This Row],[Appoggio]]&lt;&gt;"",C1170&lt;&gt;""),_xlfn.CONCAT("date",C1170,"moving_time",C1161,"distance",Table2[[#This Row],[Appoggio]],"elevation",C1163,"type",C1164),"")</f>
        <v/>
      </c>
      <c r="M1160" t="str">
        <f>IF(Table2[[#This Row],[date_to_pivot]]&lt;&gt;"",C1164,"")</f>
        <v/>
      </c>
      <c r="N1160" t="str">
        <f>IF(Table2[[#This Row],[date_to_pivot]]&lt;&gt;"",Table2[[#This Row],[Appoggio]],"")</f>
        <v/>
      </c>
      <c r="O1160" t="str">
        <f>IF(Table2[[#This Row],[date_to_pivot]]&lt;&gt;"",C1163,"")</f>
        <v/>
      </c>
      <c r="P1160" t="str">
        <f>IF(Table2[[#This Row],[date_to_pivot]]&lt;&gt;"",C1161,"")</f>
        <v/>
      </c>
    </row>
    <row r="1161" spans="2:16" x14ac:dyDescent="0.2">
      <c r="B1161" t="s">
        <v>500</v>
      </c>
      <c r="C1161" t="str" cm="1">
        <f t="array" ref="C11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61" t="str">
        <f>IF(ISNUMBER(SEARCH("start_date_local",Table2[[#This Row],[JSON]])),MID(Table2[[#This Row],[JSON]],SEARCH("start_date_local",Table2[[#This Row],[JSON]])+LEN("start_date_local")+4,10), "")</f>
        <v/>
      </c>
      <c r="E11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1" s="5" t="str">
        <f>IF(Table2[[#This Row],[moving_time]]&lt;&gt;"",FLOOR((Table2[[#This Row],[moving_time]]-(60*60*Table2[[#This Row],[Appoggio_ore]]))-(60*Table2[[#This Row],[Appoggio_ minuti]]),1),"")</f>
        <v/>
      </c>
      <c r="I1161" s="5" t="str">
        <f>IF(Table2[[#This Row],[moving_time]]&lt;&gt;"",FLOOR((Table2[[#This Row],[moving_time]]-(60*60*Table2[[#This Row],[Appoggio_ore]]))/60,1),"")</f>
        <v/>
      </c>
      <c r="J1161" s="5" t="str">
        <f>IF(Table2[[#This Row],[moving_time]]&lt;&gt;"",FLOOR(Table2[[#This Row],[moving_time]]/(60*60),1),"")</f>
        <v/>
      </c>
      <c r="K11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1" t="str">
        <f>IF(AND(Table2[[#This Row],[Appoggio]]&lt;&gt;"",C1171&lt;&gt;""),_xlfn.CONCAT("date",C1171,"moving_time",C1162,"distance",Table2[[#This Row],[Appoggio]],"elevation",C1164,"type",C1165),"")</f>
        <v/>
      </c>
      <c r="M1161" t="str">
        <f>IF(Table2[[#This Row],[date_to_pivot]]&lt;&gt;"",C1165,"")</f>
        <v/>
      </c>
      <c r="N1161" t="str">
        <f>IF(Table2[[#This Row],[date_to_pivot]]&lt;&gt;"",Table2[[#This Row],[Appoggio]],"")</f>
        <v/>
      </c>
      <c r="O1161" t="str">
        <f>IF(Table2[[#This Row],[date_to_pivot]]&lt;&gt;"",C1164,"")</f>
        <v/>
      </c>
      <c r="P1161" t="str">
        <f>IF(Table2[[#This Row],[date_to_pivot]]&lt;&gt;"",C1162,"")</f>
        <v/>
      </c>
    </row>
    <row r="1162" spans="2:16" x14ac:dyDescent="0.2">
      <c r="B1162" t="s">
        <v>501</v>
      </c>
      <c r="C1162" t="str" cm="1">
        <f t="array" ref="C11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2020-05-30</v>
      </c>
      <c r="D1162" t="str">
        <f>IF(ISNUMBER(SEARCH("start_date_local",Table2[[#This Row],[JSON]])),MID(Table2[[#This Row],[JSON]],SEARCH("start_date_local",Table2[[#This Row],[JSON]])+LEN("start_date_local")+4,10), "")</f>
        <v>2020-05-30</v>
      </c>
      <c r="E11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2" s="5" t="str">
        <f>IF(Table2[[#This Row],[moving_time]]&lt;&gt;"",FLOOR((Table2[[#This Row],[moving_time]]-(60*60*Table2[[#This Row],[Appoggio_ore]]))-(60*Table2[[#This Row],[Appoggio_ minuti]]),1),"")</f>
        <v/>
      </c>
      <c r="I1162" s="5" t="str">
        <f>IF(Table2[[#This Row],[moving_time]]&lt;&gt;"",FLOOR((Table2[[#This Row],[moving_time]]-(60*60*Table2[[#This Row],[Appoggio_ore]]))/60,1),"")</f>
        <v/>
      </c>
      <c r="J1162" s="5" t="str">
        <f>IF(Table2[[#This Row],[moving_time]]&lt;&gt;"",FLOOR(Table2[[#This Row],[moving_time]]/(60*60),1),"")</f>
        <v/>
      </c>
      <c r="K11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2" t="str">
        <f>IF(AND(Table2[[#This Row],[Appoggio]]&lt;&gt;"",C1172&lt;&gt;""),_xlfn.CONCAT("date",C1172,"moving_time",C1163,"distance",Table2[[#This Row],[Appoggio]],"elevation",C1165,"type",C1166),"")</f>
        <v/>
      </c>
      <c r="M1162" t="str">
        <f>IF(Table2[[#This Row],[date_to_pivot]]&lt;&gt;"",C1166,"")</f>
        <v/>
      </c>
      <c r="N1162" t="str">
        <f>IF(Table2[[#This Row],[date_to_pivot]]&lt;&gt;"",Table2[[#This Row],[Appoggio]],"")</f>
        <v/>
      </c>
      <c r="O1162" t="str">
        <f>IF(Table2[[#This Row],[date_to_pivot]]&lt;&gt;"",C1165,"")</f>
        <v/>
      </c>
      <c r="P1162" t="str">
        <f>IF(Table2[[#This Row],[date_to_pivot]]&lt;&gt;"",C1163,"")</f>
        <v/>
      </c>
    </row>
    <row r="1163" spans="2:16" x14ac:dyDescent="0.2">
      <c r="B1163" t="s">
        <v>19</v>
      </c>
      <c r="C1163" t="str" cm="1">
        <f t="array" ref="C11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63" t="str">
        <f>IF(ISNUMBER(SEARCH("start_date_local",Table2[[#This Row],[JSON]])),MID(Table2[[#This Row],[JSON]],SEARCH("start_date_local",Table2[[#This Row],[JSON]])+LEN("start_date_local")+4,10), "")</f>
        <v/>
      </c>
      <c r="E11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3" s="5" t="str">
        <f>IF(Table2[[#This Row],[moving_time]]&lt;&gt;"",FLOOR((Table2[[#This Row],[moving_time]]-(60*60*Table2[[#This Row],[Appoggio_ore]]))-(60*Table2[[#This Row],[Appoggio_ minuti]]),1),"")</f>
        <v/>
      </c>
      <c r="I1163" s="5" t="str">
        <f>IF(Table2[[#This Row],[moving_time]]&lt;&gt;"",FLOOR((Table2[[#This Row],[moving_time]]-(60*60*Table2[[#This Row],[Appoggio_ore]]))/60,1),"")</f>
        <v/>
      </c>
      <c r="J1163" s="5" t="str">
        <f>IF(Table2[[#This Row],[moving_time]]&lt;&gt;"",FLOOR(Table2[[#This Row],[moving_time]]/(60*60),1),"")</f>
        <v/>
      </c>
      <c r="K11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3" t="str">
        <f>IF(AND(Table2[[#This Row],[Appoggio]]&lt;&gt;"",C1173&lt;&gt;""),_xlfn.CONCAT("date",C1173,"moving_time",C1164,"distance",Table2[[#This Row],[Appoggio]],"elevation",C1166,"type",C1167),"")</f>
        <v/>
      </c>
      <c r="M1163" t="str">
        <f>IF(Table2[[#This Row],[date_to_pivot]]&lt;&gt;"",C1167,"")</f>
        <v/>
      </c>
      <c r="N1163" t="str">
        <f>IF(Table2[[#This Row],[date_to_pivot]]&lt;&gt;"",Table2[[#This Row],[Appoggio]],"")</f>
        <v/>
      </c>
      <c r="O1163" t="str">
        <f>IF(Table2[[#This Row],[date_to_pivot]]&lt;&gt;"",C1166,"")</f>
        <v/>
      </c>
      <c r="P1163" t="str">
        <f>IF(Table2[[#This Row],[date_to_pivot]]&lt;&gt;"",C1164,"")</f>
        <v/>
      </c>
    </row>
    <row r="1164" spans="2:16" x14ac:dyDescent="0.2">
      <c r="B1164" t="s">
        <v>20</v>
      </c>
      <c r="C1164" t="str" cm="1">
        <f t="array" ref="C11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64" t="str">
        <f>IF(ISNUMBER(SEARCH("start_date_local",Table2[[#This Row],[JSON]])),MID(Table2[[#This Row],[JSON]],SEARCH("start_date_local",Table2[[#This Row],[JSON]])+LEN("start_date_local")+4,10), "")</f>
        <v/>
      </c>
      <c r="E11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4" s="5" t="str">
        <f>IF(Table2[[#This Row],[moving_time]]&lt;&gt;"",FLOOR((Table2[[#This Row],[moving_time]]-(60*60*Table2[[#This Row],[Appoggio_ore]]))-(60*Table2[[#This Row],[Appoggio_ minuti]]),1),"")</f>
        <v/>
      </c>
      <c r="I1164" s="5" t="str">
        <f>IF(Table2[[#This Row],[moving_time]]&lt;&gt;"",FLOOR((Table2[[#This Row],[moving_time]]-(60*60*Table2[[#This Row],[Appoggio_ore]]))/60,1),"")</f>
        <v/>
      </c>
      <c r="J1164" s="5" t="str">
        <f>IF(Table2[[#This Row],[moving_time]]&lt;&gt;"",FLOOR(Table2[[#This Row],[moving_time]]/(60*60),1),"")</f>
        <v/>
      </c>
      <c r="K11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4" t="str">
        <f>IF(AND(Table2[[#This Row],[Appoggio]]&lt;&gt;"",C1174&lt;&gt;""),_xlfn.CONCAT("date",C1174,"moving_time",C1165,"distance",Table2[[#This Row],[Appoggio]],"elevation",C1167,"type",C1168),"")</f>
        <v/>
      </c>
      <c r="M1164" t="str">
        <f>IF(Table2[[#This Row],[date_to_pivot]]&lt;&gt;"",C1168,"")</f>
        <v/>
      </c>
      <c r="N1164" t="str">
        <f>IF(Table2[[#This Row],[date_to_pivot]]&lt;&gt;"",Table2[[#This Row],[Appoggio]],"")</f>
        <v/>
      </c>
      <c r="O1164" t="str">
        <f>IF(Table2[[#This Row],[date_to_pivot]]&lt;&gt;"",C1167,"")</f>
        <v/>
      </c>
      <c r="P1164" t="str">
        <f>IF(Table2[[#This Row],[date_to_pivot]]&lt;&gt;"",C1165,"")</f>
        <v/>
      </c>
    </row>
    <row r="1165" spans="2:16" x14ac:dyDescent="0.2">
      <c r="B1165" t="s">
        <v>21</v>
      </c>
      <c r="C1165" t="str" cm="1">
        <f t="array" ref="C11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65" t="str">
        <f>IF(ISNUMBER(SEARCH("start_date_local",Table2[[#This Row],[JSON]])),MID(Table2[[#This Row],[JSON]],SEARCH("start_date_local",Table2[[#This Row],[JSON]])+LEN("start_date_local")+4,10), "")</f>
        <v/>
      </c>
      <c r="E11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5" s="5" t="str">
        <f>IF(Table2[[#This Row],[moving_time]]&lt;&gt;"",FLOOR((Table2[[#This Row],[moving_time]]-(60*60*Table2[[#This Row],[Appoggio_ore]]))-(60*Table2[[#This Row],[Appoggio_ minuti]]),1),"")</f>
        <v/>
      </c>
      <c r="I1165" s="5" t="str">
        <f>IF(Table2[[#This Row],[moving_time]]&lt;&gt;"",FLOOR((Table2[[#This Row],[moving_time]]-(60*60*Table2[[#This Row],[Appoggio_ore]]))/60,1),"")</f>
        <v/>
      </c>
      <c r="J1165" s="5" t="str">
        <f>IF(Table2[[#This Row],[moving_time]]&lt;&gt;"",FLOOR(Table2[[#This Row],[moving_time]]/(60*60),1),"")</f>
        <v/>
      </c>
      <c r="K11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5" t="str">
        <f>IF(AND(Table2[[#This Row],[Appoggio]]&lt;&gt;"",C1175&lt;&gt;""),_xlfn.CONCAT("date",C1175,"moving_time",C1166,"distance",Table2[[#This Row],[Appoggio]],"elevation",C1168,"type",C1169),"")</f>
        <v/>
      </c>
      <c r="M1165" t="str">
        <f>IF(Table2[[#This Row],[date_to_pivot]]&lt;&gt;"",C1169,"")</f>
        <v/>
      </c>
      <c r="N1165" t="str">
        <f>IF(Table2[[#This Row],[date_to_pivot]]&lt;&gt;"",Table2[[#This Row],[Appoggio]],"")</f>
        <v/>
      </c>
      <c r="O1165" t="str">
        <f>IF(Table2[[#This Row],[date_to_pivot]]&lt;&gt;"",C1168,"")</f>
        <v/>
      </c>
      <c r="P1165" t="str">
        <f>IF(Table2[[#This Row],[date_to_pivot]]&lt;&gt;"",C1166,"")</f>
        <v/>
      </c>
    </row>
    <row r="1166" spans="2:16" x14ac:dyDescent="0.2">
      <c r="B1166" s="1">
        <v>45541324</v>
      </c>
      <c r="C1166" s="1" t="str" cm="1">
        <f t="array" ref="C11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66" t="str">
        <f>IF(ISNUMBER(SEARCH("start_date_local",Table2[[#This Row],[JSON]])),MID(Table2[[#This Row],[JSON]],SEARCH("start_date_local",Table2[[#This Row],[JSON]])+LEN("start_date_local")+4,10), "")</f>
        <v/>
      </c>
      <c r="E11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6" s="5" t="str">
        <f>IF(Table2[[#This Row],[moving_time]]&lt;&gt;"",FLOOR((Table2[[#This Row],[moving_time]]-(60*60*Table2[[#This Row],[Appoggio_ore]]))-(60*Table2[[#This Row],[Appoggio_ minuti]]),1),"")</f>
        <v/>
      </c>
      <c r="I1166" s="5" t="str">
        <f>IF(Table2[[#This Row],[moving_time]]&lt;&gt;"",FLOOR((Table2[[#This Row],[moving_time]]-(60*60*Table2[[#This Row],[Appoggio_ore]]))/60,1),"")</f>
        <v/>
      </c>
      <c r="J1166" s="5" t="str">
        <f>IF(Table2[[#This Row],[moving_time]]&lt;&gt;"",FLOOR(Table2[[#This Row],[moving_time]]/(60*60),1),"")</f>
        <v/>
      </c>
      <c r="K11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6" t="str">
        <f>IF(AND(Table2[[#This Row],[Appoggio]]&lt;&gt;"",C1176&lt;&gt;""),_xlfn.CONCAT("date",C1176,"moving_time",C1167,"distance",Table2[[#This Row],[Appoggio]],"elevation",C1169,"type",C1170),"")</f>
        <v/>
      </c>
      <c r="M1166" t="str">
        <f>IF(Table2[[#This Row],[date_to_pivot]]&lt;&gt;"",C1170,"")</f>
        <v/>
      </c>
      <c r="N1166" t="str">
        <f>IF(Table2[[#This Row],[date_to_pivot]]&lt;&gt;"",Table2[[#This Row],[Appoggio]],"")</f>
        <v/>
      </c>
      <c r="O1166" t="str">
        <f>IF(Table2[[#This Row],[date_to_pivot]]&lt;&gt;"",C1169,"")</f>
        <v/>
      </c>
      <c r="P1166" t="str">
        <f>IF(Table2[[#This Row],[date_to_pivot]]&lt;&gt;"",C1167,"")</f>
        <v/>
      </c>
    </row>
    <row r="1167" spans="2:16" x14ac:dyDescent="0.2">
      <c r="B1167" s="2">
        <v>10881675</v>
      </c>
      <c r="C1167" s="2" t="str" cm="1">
        <f t="array" ref="C11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67" t="str">
        <f>IF(ISNUMBER(SEARCH("start_date_local",Table2[[#This Row],[JSON]])),MID(Table2[[#This Row],[JSON]],SEARCH("start_date_local",Table2[[#This Row],[JSON]])+LEN("start_date_local")+4,10), "")</f>
        <v/>
      </c>
      <c r="E11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7" s="5" t="str">
        <f>IF(Table2[[#This Row],[moving_time]]&lt;&gt;"",FLOOR((Table2[[#This Row],[moving_time]]-(60*60*Table2[[#This Row],[Appoggio_ore]]))-(60*Table2[[#This Row],[Appoggio_ minuti]]),1),"")</f>
        <v/>
      </c>
      <c r="I1167" s="5" t="str">
        <f>IF(Table2[[#This Row],[moving_time]]&lt;&gt;"",FLOOR((Table2[[#This Row],[moving_time]]-(60*60*Table2[[#This Row],[Appoggio_ore]]))/60,1),"")</f>
        <v/>
      </c>
      <c r="J1167" s="5" t="str">
        <f>IF(Table2[[#This Row],[moving_time]]&lt;&gt;"",FLOOR(Table2[[#This Row],[moving_time]]/(60*60),1),"")</f>
        <v/>
      </c>
      <c r="K11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7" t="str">
        <f>IF(AND(Table2[[#This Row],[Appoggio]]&lt;&gt;"",C1177&lt;&gt;""),_xlfn.CONCAT("date",C1177,"moving_time",C1168,"distance",Table2[[#This Row],[Appoggio]],"elevation",C1170,"type",C1171),"")</f>
        <v/>
      </c>
      <c r="M1167" t="str">
        <f>IF(Table2[[#This Row],[date_to_pivot]]&lt;&gt;"",C1171,"")</f>
        <v/>
      </c>
      <c r="N1167" t="str">
        <f>IF(Table2[[#This Row],[date_to_pivot]]&lt;&gt;"",Table2[[#This Row],[Appoggio]],"")</f>
        <v/>
      </c>
      <c r="O1167" t="str">
        <f>IF(Table2[[#This Row],[date_to_pivot]]&lt;&gt;"",C1170,"")</f>
        <v/>
      </c>
      <c r="P1167" t="str">
        <f>IF(Table2[[#This Row],[date_to_pivot]]&lt;&gt;"",C1168,"")</f>
        <v/>
      </c>
    </row>
    <row r="1168" spans="2:16" x14ac:dyDescent="0.2">
      <c r="B1168" t="s">
        <v>22</v>
      </c>
      <c r="C1168" t="str" cm="1">
        <f t="array" ref="C11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68" t="str">
        <f>IF(ISNUMBER(SEARCH("start_date_local",Table2[[#This Row],[JSON]])),MID(Table2[[#This Row],[JSON]],SEARCH("start_date_local",Table2[[#This Row],[JSON]])+LEN("start_date_local")+4,10), "")</f>
        <v/>
      </c>
      <c r="E11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8" s="5" t="str">
        <f>IF(Table2[[#This Row],[moving_time]]&lt;&gt;"",FLOOR((Table2[[#This Row],[moving_time]]-(60*60*Table2[[#This Row],[Appoggio_ore]]))-(60*Table2[[#This Row],[Appoggio_ minuti]]),1),"")</f>
        <v/>
      </c>
      <c r="I1168" s="5" t="str">
        <f>IF(Table2[[#This Row],[moving_time]]&lt;&gt;"",FLOOR((Table2[[#This Row],[moving_time]]-(60*60*Table2[[#This Row],[Appoggio_ore]]))/60,1),"")</f>
        <v/>
      </c>
      <c r="J1168" s="5" t="str">
        <f>IF(Table2[[#This Row],[moving_time]]&lt;&gt;"",FLOOR(Table2[[#This Row],[moving_time]]/(60*60),1),"")</f>
        <v/>
      </c>
      <c r="K11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8" t="str">
        <f>IF(AND(Table2[[#This Row],[Appoggio]]&lt;&gt;"",C1178&lt;&gt;""),_xlfn.CONCAT("date",C1178,"moving_time",C1169,"distance",Table2[[#This Row],[Appoggio]],"elevation",C1171,"type",C1172),"")</f>
        <v/>
      </c>
      <c r="M1168" t="str">
        <f>IF(Table2[[#This Row],[date_to_pivot]]&lt;&gt;"",C1172,"")</f>
        <v/>
      </c>
      <c r="N1168" t="str">
        <f>IF(Table2[[#This Row],[date_to_pivot]]&lt;&gt;"",Table2[[#This Row],[Appoggio]],"")</f>
        <v/>
      </c>
      <c r="O1168" t="str">
        <f>IF(Table2[[#This Row],[date_to_pivot]]&lt;&gt;"",C1171,"")</f>
        <v/>
      </c>
      <c r="P1168" t="str">
        <f>IF(Table2[[#This Row],[date_to_pivot]]&lt;&gt;"",C1169,"")</f>
        <v/>
      </c>
    </row>
    <row r="1169" spans="2:16" x14ac:dyDescent="0.2">
      <c r="B1169" t="s">
        <v>23</v>
      </c>
      <c r="C1169" t="str" cm="1">
        <f t="array" ref="C11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69" t="str">
        <f>IF(ISNUMBER(SEARCH("start_date_local",Table2[[#This Row],[JSON]])),MID(Table2[[#This Row],[JSON]],SEARCH("start_date_local",Table2[[#This Row],[JSON]])+LEN("start_date_local")+4,10), "")</f>
        <v/>
      </c>
      <c r="E11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69" s="5" t="str">
        <f>IF(Table2[[#This Row],[moving_time]]&lt;&gt;"",FLOOR((Table2[[#This Row],[moving_time]]-(60*60*Table2[[#This Row],[Appoggio_ore]]))-(60*Table2[[#This Row],[Appoggio_ minuti]]),1),"")</f>
        <v/>
      </c>
      <c r="I1169" s="5" t="str">
        <f>IF(Table2[[#This Row],[moving_time]]&lt;&gt;"",FLOOR((Table2[[#This Row],[moving_time]]-(60*60*Table2[[#This Row],[Appoggio_ore]]))/60,1),"")</f>
        <v/>
      </c>
      <c r="J1169" s="5" t="str">
        <f>IF(Table2[[#This Row],[moving_time]]&lt;&gt;"",FLOOR(Table2[[#This Row],[moving_time]]/(60*60),1),"")</f>
        <v/>
      </c>
      <c r="K11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69" t="str">
        <f>IF(AND(Table2[[#This Row],[Appoggio]]&lt;&gt;"",C1179&lt;&gt;""),_xlfn.CONCAT("date",C1179,"moving_time",C1170,"distance",Table2[[#This Row],[Appoggio]],"elevation",C1172,"type",C1173),"")</f>
        <v/>
      </c>
      <c r="M1169" t="str">
        <f>IF(Table2[[#This Row],[date_to_pivot]]&lt;&gt;"",C1173,"")</f>
        <v/>
      </c>
      <c r="N1169" t="str">
        <f>IF(Table2[[#This Row],[date_to_pivot]]&lt;&gt;"",Table2[[#This Row],[Appoggio]],"")</f>
        <v/>
      </c>
      <c r="O1169" t="str">
        <f>IF(Table2[[#This Row],[date_to_pivot]]&lt;&gt;"",C1172,"")</f>
        <v/>
      </c>
      <c r="P1169" t="str">
        <f>IF(Table2[[#This Row],[date_to_pivot]]&lt;&gt;"",C1170,"")</f>
        <v/>
      </c>
    </row>
    <row r="1170" spans="2:16" x14ac:dyDescent="0.2">
      <c r="B1170" s="1">
        <v>45541497</v>
      </c>
      <c r="C1170" s="1" t="str" cm="1">
        <f t="array" ref="C11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70" t="str">
        <f>IF(ISNUMBER(SEARCH("start_date_local",Table2[[#This Row],[JSON]])),MID(Table2[[#This Row],[JSON]],SEARCH("start_date_local",Table2[[#This Row],[JSON]])+LEN("start_date_local")+4,10), "")</f>
        <v/>
      </c>
      <c r="E11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0" s="5" t="str">
        <f>IF(Table2[[#This Row],[moving_time]]&lt;&gt;"",FLOOR((Table2[[#This Row],[moving_time]]-(60*60*Table2[[#This Row],[Appoggio_ore]]))-(60*Table2[[#This Row],[Appoggio_ minuti]]),1),"")</f>
        <v/>
      </c>
      <c r="I1170" s="5" t="str">
        <f>IF(Table2[[#This Row],[moving_time]]&lt;&gt;"",FLOOR((Table2[[#This Row],[moving_time]]-(60*60*Table2[[#This Row],[Appoggio_ore]]))/60,1),"")</f>
        <v/>
      </c>
      <c r="J1170" s="5" t="str">
        <f>IF(Table2[[#This Row],[moving_time]]&lt;&gt;"",FLOOR(Table2[[#This Row],[moving_time]]/(60*60),1),"")</f>
        <v/>
      </c>
      <c r="K11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0" t="str">
        <f>IF(AND(Table2[[#This Row],[Appoggio]]&lt;&gt;"",C1180&lt;&gt;""),_xlfn.CONCAT("date",C1180,"moving_time",C1171,"distance",Table2[[#This Row],[Appoggio]],"elevation",C1173,"type",C1174),"")</f>
        <v/>
      </c>
      <c r="M1170" t="str">
        <f>IF(Table2[[#This Row],[date_to_pivot]]&lt;&gt;"",C1174,"")</f>
        <v/>
      </c>
      <c r="N1170" t="str">
        <f>IF(Table2[[#This Row],[date_to_pivot]]&lt;&gt;"",Table2[[#This Row],[Appoggio]],"")</f>
        <v/>
      </c>
      <c r="O1170" t="str">
        <f>IF(Table2[[#This Row],[date_to_pivot]]&lt;&gt;"",C1173,"")</f>
        <v/>
      </c>
      <c r="P1170" t="str">
        <f>IF(Table2[[#This Row],[date_to_pivot]]&lt;&gt;"",C1171,"")</f>
        <v/>
      </c>
    </row>
    <row r="1171" spans="2:16" x14ac:dyDescent="0.2">
      <c r="B1171" s="2">
        <v>10881695</v>
      </c>
      <c r="C1171" s="2" t="str" cm="1">
        <f t="array" ref="C11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71" t="str">
        <f>IF(ISNUMBER(SEARCH("start_date_local",Table2[[#This Row],[JSON]])),MID(Table2[[#This Row],[JSON]],SEARCH("start_date_local",Table2[[#This Row],[JSON]])+LEN("start_date_local")+4,10), "")</f>
        <v/>
      </c>
      <c r="E11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1" s="5" t="str">
        <f>IF(Table2[[#This Row],[moving_time]]&lt;&gt;"",FLOOR((Table2[[#This Row],[moving_time]]-(60*60*Table2[[#This Row],[Appoggio_ore]]))-(60*Table2[[#This Row],[Appoggio_ minuti]]),1),"")</f>
        <v/>
      </c>
      <c r="I1171" s="5" t="str">
        <f>IF(Table2[[#This Row],[moving_time]]&lt;&gt;"",FLOOR((Table2[[#This Row],[moving_time]]-(60*60*Table2[[#This Row],[Appoggio_ore]]))/60,1),"")</f>
        <v/>
      </c>
      <c r="J1171" s="5" t="str">
        <f>IF(Table2[[#This Row],[moving_time]]&lt;&gt;"",FLOOR(Table2[[#This Row],[moving_time]]/(60*60),1),"")</f>
        <v/>
      </c>
      <c r="K11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1" t="str">
        <f>IF(AND(Table2[[#This Row],[Appoggio]]&lt;&gt;"",C1181&lt;&gt;""),_xlfn.CONCAT("date",C1181,"moving_time",C1172,"distance",Table2[[#This Row],[Appoggio]],"elevation",C1174,"type",C1175),"")</f>
        <v/>
      </c>
      <c r="M1171" t="str">
        <f>IF(Table2[[#This Row],[date_to_pivot]]&lt;&gt;"",C1175,"")</f>
        <v/>
      </c>
      <c r="N1171" t="str">
        <f>IF(Table2[[#This Row],[date_to_pivot]]&lt;&gt;"",Table2[[#This Row],[Appoggio]],"")</f>
        <v/>
      </c>
      <c r="O1171" t="str">
        <f>IF(Table2[[#This Row],[date_to_pivot]]&lt;&gt;"",C1174,"")</f>
        <v/>
      </c>
      <c r="P1171" t="str">
        <f>IF(Table2[[#This Row],[date_to_pivot]]&lt;&gt;"",C1172,"")</f>
        <v/>
      </c>
    </row>
    <row r="1172" spans="2:16" x14ac:dyDescent="0.2">
      <c r="B1172" t="s">
        <v>22</v>
      </c>
      <c r="C1172" t="str" cm="1">
        <f t="array" ref="C11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72" t="str">
        <f>IF(ISNUMBER(SEARCH("start_date_local",Table2[[#This Row],[JSON]])),MID(Table2[[#This Row],[JSON]],SEARCH("start_date_local",Table2[[#This Row],[JSON]])+LEN("start_date_local")+4,10), "")</f>
        <v/>
      </c>
      <c r="E11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2" s="5" t="str">
        <f>IF(Table2[[#This Row],[moving_time]]&lt;&gt;"",FLOOR((Table2[[#This Row],[moving_time]]-(60*60*Table2[[#This Row],[Appoggio_ore]]))-(60*Table2[[#This Row],[Appoggio_ minuti]]),1),"")</f>
        <v/>
      </c>
      <c r="I1172" s="5" t="str">
        <f>IF(Table2[[#This Row],[moving_time]]&lt;&gt;"",FLOOR((Table2[[#This Row],[moving_time]]-(60*60*Table2[[#This Row],[Appoggio_ore]]))/60,1),"")</f>
        <v/>
      </c>
      <c r="J1172" s="5" t="str">
        <f>IF(Table2[[#This Row],[moving_time]]&lt;&gt;"",FLOOR(Table2[[#This Row],[moving_time]]/(60*60),1),"")</f>
        <v/>
      </c>
      <c r="K11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2" t="str">
        <f>IF(AND(Table2[[#This Row],[Appoggio]]&lt;&gt;"",C1182&lt;&gt;""),_xlfn.CONCAT("date",C1182,"moving_time",C1173,"distance",Table2[[#This Row],[Appoggio]],"elevation",C1175,"type",C1176),"")</f>
        <v/>
      </c>
      <c r="M1172" t="str">
        <f>IF(Table2[[#This Row],[date_to_pivot]]&lt;&gt;"",C1176,"")</f>
        <v/>
      </c>
      <c r="N1172" t="str">
        <f>IF(Table2[[#This Row],[date_to_pivot]]&lt;&gt;"",Table2[[#This Row],[Appoggio]],"")</f>
        <v/>
      </c>
      <c r="O1172" t="str">
        <f>IF(Table2[[#This Row],[date_to_pivot]]&lt;&gt;"",C1175,"")</f>
        <v/>
      </c>
      <c r="P1172" t="str">
        <f>IF(Table2[[#This Row],[date_to_pivot]]&lt;&gt;"",C1173,"")</f>
        <v/>
      </c>
    </row>
    <row r="1173" spans="2:16" x14ac:dyDescent="0.2">
      <c r="B1173" t="s">
        <v>24</v>
      </c>
      <c r="C1173" t="str" cm="1">
        <f t="array" ref="C11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73" t="str">
        <f>IF(ISNUMBER(SEARCH("start_date_local",Table2[[#This Row],[JSON]])),MID(Table2[[#This Row],[JSON]],SEARCH("start_date_local",Table2[[#This Row],[JSON]])+LEN("start_date_local")+4,10), "")</f>
        <v/>
      </c>
      <c r="E11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3" s="5" t="str">
        <f>IF(Table2[[#This Row],[moving_time]]&lt;&gt;"",FLOOR((Table2[[#This Row],[moving_time]]-(60*60*Table2[[#This Row],[Appoggio_ore]]))-(60*Table2[[#This Row],[Appoggio_ minuti]]),1),"")</f>
        <v/>
      </c>
      <c r="I1173" s="5" t="str">
        <f>IF(Table2[[#This Row],[moving_time]]&lt;&gt;"",FLOOR((Table2[[#This Row],[moving_time]]-(60*60*Table2[[#This Row],[Appoggio_ore]]))/60,1),"")</f>
        <v/>
      </c>
      <c r="J1173" s="5" t="str">
        <f>IF(Table2[[#This Row],[moving_time]]&lt;&gt;"",FLOOR(Table2[[#This Row],[moving_time]]/(60*60),1),"")</f>
        <v/>
      </c>
      <c r="K11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3" t="str">
        <f>IF(AND(Table2[[#This Row],[Appoggio]]&lt;&gt;"",C1183&lt;&gt;""),_xlfn.CONCAT("date",C1183,"moving_time",C1174,"distance",Table2[[#This Row],[Appoggio]],"elevation",C1176,"type",C1177),"")</f>
        <v/>
      </c>
      <c r="M1173" t="str">
        <f>IF(Table2[[#This Row],[date_to_pivot]]&lt;&gt;"",C1177,"")</f>
        <v/>
      </c>
      <c r="N1173" t="str">
        <f>IF(Table2[[#This Row],[date_to_pivot]]&lt;&gt;"",Table2[[#This Row],[Appoggio]],"")</f>
        <v/>
      </c>
      <c r="O1173" t="str">
        <f>IF(Table2[[#This Row],[date_to_pivot]]&lt;&gt;"",C1176,"")</f>
        <v/>
      </c>
      <c r="P1173" t="str">
        <f>IF(Table2[[#This Row],[date_to_pivot]]&lt;&gt;"",C1174,"")</f>
        <v/>
      </c>
    </row>
    <row r="1174" spans="2:16" x14ac:dyDescent="0.2">
      <c r="B1174" t="s">
        <v>25</v>
      </c>
      <c r="C1174" t="str" cm="1">
        <f t="array" ref="C11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74" t="str">
        <f>IF(ISNUMBER(SEARCH("start_date_local",Table2[[#This Row],[JSON]])),MID(Table2[[#This Row],[JSON]],SEARCH("start_date_local",Table2[[#This Row],[JSON]])+LEN("start_date_local")+4,10), "")</f>
        <v/>
      </c>
      <c r="E11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4" s="5" t="str">
        <f>IF(Table2[[#This Row],[moving_time]]&lt;&gt;"",FLOOR((Table2[[#This Row],[moving_time]]-(60*60*Table2[[#This Row],[Appoggio_ore]]))-(60*Table2[[#This Row],[Appoggio_ minuti]]),1),"")</f>
        <v/>
      </c>
      <c r="I1174" s="5" t="str">
        <f>IF(Table2[[#This Row],[moving_time]]&lt;&gt;"",FLOOR((Table2[[#This Row],[moving_time]]-(60*60*Table2[[#This Row],[Appoggio_ore]]))/60,1),"")</f>
        <v/>
      </c>
      <c r="J1174" s="5" t="str">
        <f>IF(Table2[[#This Row],[moving_time]]&lt;&gt;"",FLOOR(Table2[[#This Row],[moving_time]]/(60*60),1),"")</f>
        <v/>
      </c>
      <c r="K11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4" t="str">
        <f>IF(AND(Table2[[#This Row],[Appoggio]]&lt;&gt;"",C1184&lt;&gt;""),_xlfn.CONCAT("date",C1184,"moving_time",C1175,"distance",Table2[[#This Row],[Appoggio]],"elevation",C1177,"type",C1178),"")</f>
        <v/>
      </c>
      <c r="M1174" t="str">
        <f>IF(Table2[[#This Row],[date_to_pivot]]&lt;&gt;"",C1178,"")</f>
        <v/>
      </c>
      <c r="N1174" t="str">
        <f>IF(Table2[[#This Row],[date_to_pivot]]&lt;&gt;"",Table2[[#This Row],[Appoggio]],"")</f>
        <v/>
      </c>
      <c r="O1174" t="str">
        <f>IF(Table2[[#This Row],[date_to_pivot]]&lt;&gt;"",C1177,"")</f>
        <v/>
      </c>
      <c r="P1174" t="str">
        <f>IF(Table2[[#This Row],[date_to_pivot]]&lt;&gt;"",C1175,"")</f>
        <v/>
      </c>
    </row>
    <row r="1175" spans="2:16" x14ac:dyDescent="0.2">
      <c r="B1175" t="s">
        <v>26</v>
      </c>
      <c r="C1175" t="str" cm="1">
        <f t="array" ref="C11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75" t="str">
        <f>IF(ISNUMBER(SEARCH("start_date_local",Table2[[#This Row],[JSON]])),MID(Table2[[#This Row],[JSON]],SEARCH("start_date_local",Table2[[#This Row],[JSON]])+LEN("start_date_local")+4,10), "")</f>
        <v/>
      </c>
      <c r="E11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5" s="5" t="str">
        <f>IF(Table2[[#This Row],[moving_time]]&lt;&gt;"",FLOOR((Table2[[#This Row],[moving_time]]-(60*60*Table2[[#This Row],[Appoggio_ore]]))-(60*Table2[[#This Row],[Appoggio_ minuti]]),1),"")</f>
        <v/>
      </c>
      <c r="I1175" s="5" t="str">
        <f>IF(Table2[[#This Row],[moving_time]]&lt;&gt;"",FLOOR((Table2[[#This Row],[moving_time]]-(60*60*Table2[[#This Row],[Appoggio_ore]]))/60,1),"")</f>
        <v/>
      </c>
      <c r="J1175" s="5" t="str">
        <f>IF(Table2[[#This Row],[moving_time]]&lt;&gt;"",FLOOR(Table2[[#This Row],[moving_time]]/(60*60),1),"")</f>
        <v/>
      </c>
      <c r="K11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5" t="str">
        <f>IF(AND(Table2[[#This Row],[Appoggio]]&lt;&gt;"",C1185&lt;&gt;""),_xlfn.CONCAT("date",C1185,"moving_time",C1176,"distance",Table2[[#This Row],[Appoggio]],"elevation",C1178,"type",C1179),"")</f>
        <v/>
      </c>
      <c r="M1175" t="str">
        <f>IF(Table2[[#This Row],[date_to_pivot]]&lt;&gt;"",C1179,"")</f>
        <v/>
      </c>
      <c r="N1175" t="str">
        <f>IF(Table2[[#This Row],[date_to_pivot]]&lt;&gt;"",Table2[[#This Row],[Appoggio]],"")</f>
        <v/>
      </c>
      <c r="O1175" t="str">
        <f>IF(Table2[[#This Row],[date_to_pivot]]&lt;&gt;"",C1178,"")</f>
        <v/>
      </c>
      <c r="P1175" t="str">
        <f>IF(Table2[[#This Row],[date_to_pivot]]&lt;&gt;"",C1176,"")</f>
        <v/>
      </c>
    </row>
    <row r="1176" spans="2:16" x14ac:dyDescent="0.2">
      <c r="B1176" t="s">
        <v>502</v>
      </c>
      <c r="C1176" t="str" cm="1">
        <f t="array" ref="C11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76" t="str">
        <f>IF(ISNUMBER(SEARCH("start_date_local",Table2[[#This Row],[JSON]])),MID(Table2[[#This Row],[JSON]],SEARCH("start_date_local",Table2[[#This Row],[JSON]])+LEN("start_date_local")+4,10), "")</f>
        <v/>
      </c>
      <c r="E11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6" s="5" t="str">
        <f>IF(Table2[[#This Row],[moving_time]]&lt;&gt;"",FLOOR((Table2[[#This Row],[moving_time]]-(60*60*Table2[[#This Row],[Appoggio_ore]]))-(60*Table2[[#This Row],[Appoggio_ minuti]]),1),"")</f>
        <v/>
      </c>
      <c r="I1176" s="5" t="str">
        <f>IF(Table2[[#This Row],[moving_time]]&lt;&gt;"",FLOOR((Table2[[#This Row],[moving_time]]-(60*60*Table2[[#This Row],[Appoggio_ore]]))/60,1),"")</f>
        <v/>
      </c>
      <c r="J1176" s="5" t="str">
        <f>IF(Table2[[#This Row],[moving_time]]&lt;&gt;"",FLOOR(Table2[[#This Row],[moving_time]]/(60*60),1),"")</f>
        <v/>
      </c>
      <c r="K11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6" t="str">
        <f>IF(AND(Table2[[#This Row],[Appoggio]]&lt;&gt;"",C1186&lt;&gt;""),_xlfn.CONCAT("date",C1186,"moving_time",C1177,"distance",Table2[[#This Row],[Appoggio]],"elevation",C1179,"type",C1180),"")</f>
        <v/>
      </c>
      <c r="M1176" t="str">
        <f>IF(Table2[[#This Row],[date_to_pivot]]&lt;&gt;"",C1180,"")</f>
        <v/>
      </c>
      <c r="N1176" t="str">
        <f>IF(Table2[[#This Row],[date_to_pivot]]&lt;&gt;"",Table2[[#This Row],[Appoggio]],"")</f>
        <v/>
      </c>
      <c r="O1176" t="str">
        <f>IF(Table2[[#This Row],[date_to_pivot]]&lt;&gt;"",C1179,"")</f>
        <v/>
      </c>
      <c r="P1176" t="str">
        <f>IF(Table2[[#This Row],[date_to_pivot]]&lt;&gt;"",C1177,"")</f>
        <v/>
      </c>
    </row>
    <row r="1177" spans="2:16" x14ac:dyDescent="0.2">
      <c r="B1177" t="s">
        <v>503</v>
      </c>
      <c r="C1177" t="str" cm="1">
        <f t="array" ref="C11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77" t="str">
        <f>IF(ISNUMBER(SEARCH("start_date_local",Table2[[#This Row],[JSON]])),MID(Table2[[#This Row],[JSON]],SEARCH("start_date_local",Table2[[#This Row],[JSON]])+LEN("start_date_local")+4,10), "")</f>
        <v/>
      </c>
      <c r="E11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7" s="5" t="str">
        <f>IF(Table2[[#This Row],[moving_time]]&lt;&gt;"",FLOOR((Table2[[#This Row],[moving_time]]-(60*60*Table2[[#This Row],[Appoggio_ore]]))-(60*Table2[[#This Row],[Appoggio_ minuti]]),1),"")</f>
        <v/>
      </c>
      <c r="I1177" s="5" t="str">
        <f>IF(Table2[[#This Row],[moving_time]]&lt;&gt;"",FLOOR((Table2[[#This Row],[moving_time]]-(60*60*Table2[[#This Row],[Appoggio_ore]]))/60,1),"")</f>
        <v/>
      </c>
      <c r="J1177" s="5" t="str">
        <f>IF(Table2[[#This Row],[moving_time]]&lt;&gt;"",FLOOR(Table2[[#This Row],[moving_time]]/(60*60),1),"")</f>
        <v/>
      </c>
      <c r="K11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7" t="str">
        <f>IF(AND(Table2[[#This Row],[Appoggio]]&lt;&gt;"",C1187&lt;&gt;""),_xlfn.CONCAT("date",C1187,"moving_time",C1178,"distance",Table2[[#This Row],[Appoggio]],"elevation",C1180,"type",C1181),"")</f>
        <v/>
      </c>
      <c r="M1177" t="str">
        <f>IF(Table2[[#This Row],[date_to_pivot]]&lt;&gt;"",C1181,"")</f>
        <v/>
      </c>
      <c r="N1177" t="str">
        <f>IF(Table2[[#This Row],[date_to_pivot]]&lt;&gt;"",Table2[[#This Row],[Appoggio]],"")</f>
        <v/>
      </c>
      <c r="O1177" t="str">
        <f>IF(Table2[[#This Row],[date_to_pivot]]&lt;&gt;"",C1180,"")</f>
        <v/>
      </c>
      <c r="P1177" t="str">
        <f>IF(Table2[[#This Row],[date_to_pivot]]&lt;&gt;"",C1178,"")</f>
        <v/>
      </c>
    </row>
    <row r="1178" spans="2:16" x14ac:dyDescent="0.2">
      <c r="B1178" t="s">
        <v>29</v>
      </c>
      <c r="C1178" t="str" cm="1">
        <f t="array" ref="C11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78" t="str">
        <f>IF(ISNUMBER(SEARCH("start_date_local",Table2[[#This Row],[JSON]])),MID(Table2[[#This Row],[JSON]],SEARCH("start_date_local",Table2[[#This Row],[JSON]])+LEN("start_date_local")+4,10), "")</f>
        <v/>
      </c>
      <c r="E11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8" s="5" t="str">
        <f>IF(Table2[[#This Row],[moving_time]]&lt;&gt;"",FLOOR((Table2[[#This Row],[moving_time]]-(60*60*Table2[[#This Row],[Appoggio_ore]]))-(60*Table2[[#This Row],[Appoggio_ minuti]]),1),"")</f>
        <v/>
      </c>
      <c r="I1178" s="5" t="str">
        <f>IF(Table2[[#This Row],[moving_time]]&lt;&gt;"",FLOOR((Table2[[#This Row],[moving_time]]-(60*60*Table2[[#This Row],[Appoggio_ore]]))/60,1),"")</f>
        <v/>
      </c>
      <c r="J1178" s="5" t="str">
        <f>IF(Table2[[#This Row],[moving_time]]&lt;&gt;"",FLOOR(Table2[[#This Row],[moving_time]]/(60*60),1),"")</f>
        <v/>
      </c>
      <c r="K11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8" t="str">
        <f>IF(AND(Table2[[#This Row],[Appoggio]]&lt;&gt;"",C1188&lt;&gt;""),_xlfn.CONCAT("date",C1188,"moving_time",C1179,"distance",Table2[[#This Row],[Appoggio]],"elevation",C1181,"type",C1182),"")</f>
        <v/>
      </c>
      <c r="M1178" t="str">
        <f>IF(Table2[[#This Row],[date_to_pivot]]&lt;&gt;"",C1182,"")</f>
        <v/>
      </c>
      <c r="N1178" t="str">
        <f>IF(Table2[[#This Row],[date_to_pivot]]&lt;&gt;"",Table2[[#This Row],[Appoggio]],"")</f>
        <v/>
      </c>
      <c r="O1178" t="str">
        <f>IF(Table2[[#This Row],[date_to_pivot]]&lt;&gt;"",C1181,"")</f>
        <v/>
      </c>
      <c r="P1178" t="str">
        <f>IF(Table2[[#This Row],[date_to_pivot]]&lt;&gt;"",C1179,"")</f>
        <v/>
      </c>
    </row>
    <row r="1179" spans="2:16" x14ac:dyDescent="0.2">
      <c r="B1179" t="s">
        <v>142</v>
      </c>
      <c r="C1179" t="str" cm="1">
        <f t="array" ref="C11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79" t="str">
        <f>IF(ISNUMBER(SEARCH("start_date_local",Table2[[#This Row],[JSON]])),MID(Table2[[#This Row],[JSON]],SEARCH("start_date_local",Table2[[#This Row],[JSON]])+LEN("start_date_local")+4,10), "")</f>
        <v/>
      </c>
      <c r="E11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79" s="5" t="str">
        <f>IF(Table2[[#This Row],[moving_time]]&lt;&gt;"",FLOOR((Table2[[#This Row],[moving_time]]-(60*60*Table2[[#This Row],[Appoggio_ore]]))-(60*Table2[[#This Row],[Appoggio_ minuti]]),1),"")</f>
        <v/>
      </c>
      <c r="I1179" s="5" t="str">
        <f>IF(Table2[[#This Row],[moving_time]]&lt;&gt;"",FLOOR((Table2[[#This Row],[moving_time]]-(60*60*Table2[[#This Row],[Appoggio_ore]]))/60,1),"")</f>
        <v/>
      </c>
      <c r="J1179" s="5" t="str">
        <f>IF(Table2[[#This Row],[moving_time]]&lt;&gt;"",FLOOR(Table2[[#This Row],[moving_time]]/(60*60),1),"")</f>
        <v/>
      </c>
      <c r="K11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79" t="str">
        <f>IF(AND(Table2[[#This Row],[Appoggio]]&lt;&gt;"",C1189&lt;&gt;""),_xlfn.CONCAT("date",C1189,"moving_time",C1180,"distance",Table2[[#This Row],[Appoggio]],"elevation",C1182,"type",C1183),"")</f>
        <v/>
      </c>
      <c r="M1179" t="str">
        <f>IF(Table2[[#This Row],[date_to_pivot]]&lt;&gt;"",C1183,"")</f>
        <v/>
      </c>
      <c r="N1179" t="str">
        <f>IF(Table2[[#This Row],[date_to_pivot]]&lt;&gt;"",Table2[[#This Row],[Appoggio]],"")</f>
        <v/>
      </c>
      <c r="O1179" t="str">
        <f>IF(Table2[[#This Row],[date_to_pivot]]&lt;&gt;"",C1182,"")</f>
        <v/>
      </c>
      <c r="P1179" t="str">
        <f>IF(Table2[[#This Row],[date_to_pivot]]&lt;&gt;"",C1180,"")</f>
        <v/>
      </c>
    </row>
    <row r="1180" spans="2:16" x14ac:dyDescent="0.2">
      <c r="B1180" t="s">
        <v>84</v>
      </c>
      <c r="C1180" t="str" cm="1">
        <f t="array" ref="C11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80" t="str">
        <f>IF(ISNUMBER(SEARCH("start_date_local",Table2[[#This Row],[JSON]])),MID(Table2[[#This Row],[JSON]],SEARCH("start_date_local",Table2[[#This Row],[JSON]])+LEN("start_date_local")+4,10), "")</f>
        <v/>
      </c>
      <c r="E11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0" s="5" t="str">
        <f>IF(Table2[[#This Row],[moving_time]]&lt;&gt;"",FLOOR((Table2[[#This Row],[moving_time]]-(60*60*Table2[[#This Row],[Appoggio_ore]]))-(60*Table2[[#This Row],[Appoggio_ minuti]]),1),"")</f>
        <v/>
      </c>
      <c r="I1180" s="5" t="str">
        <f>IF(Table2[[#This Row],[moving_time]]&lt;&gt;"",FLOOR((Table2[[#This Row],[moving_time]]-(60*60*Table2[[#This Row],[Appoggio_ore]]))/60,1),"")</f>
        <v/>
      </c>
      <c r="J1180" s="5" t="str">
        <f>IF(Table2[[#This Row],[moving_time]]&lt;&gt;"",FLOOR(Table2[[#This Row],[moving_time]]/(60*60),1),"")</f>
        <v/>
      </c>
      <c r="K11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0" t="str">
        <f>IF(AND(Table2[[#This Row],[Appoggio]]&lt;&gt;"",C1190&lt;&gt;""),_xlfn.CONCAT("date",C1190,"moving_time",C1181,"distance",Table2[[#This Row],[Appoggio]],"elevation",C1183,"type",C1184),"")</f>
        <v/>
      </c>
      <c r="M1180" t="str">
        <f>IF(Table2[[#This Row],[date_to_pivot]]&lt;&gt;"",C1184,"")</f>
        <v/>
      </c>
      <c r="N1180" t="str">
        <f>IF(Table2[[#This Row],[date_to_pivot]]&lt;&gt;"",Table2[[#This Row],[Appoggio]],"")</f>
        <v/>
      </c>
      <c r="O1180" t="str">
        <f>IF(Table2[[#This Row],[date_to_pivot]]&lt;&gt;"",C1183,"")</f>
        <v/>
      </c>
      <c r="P1180" t="str">
        <f>IF(Table2[[#This Row],[date_to_pivot]]&lt;&gt;"",C1181,"")</f>
        <v/>
      </c>
    </row>
    <row r="1181" spans="2:16" x14ac:dyDescent="0.2">
      <c r="B1181" t="s">
        <v>143</v>
      </c>
      <c r="C1181" t="str" cm="1">
        <f t="array" ref="C11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81" t="str">
        <f>IF(ISNUMBER(SEARCH("start_date_local",Table2[[#This Row],[JSON]])),MID(Table2[[#This Row],[JSON]],SEARCH("start_date_local",Table2[[#This Row],[JSON]])+LEN("start_date_local")+4,10), "")</f>
        <v/>
      </c>
      <c r="E11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1" s="5" t="str">
        <f>IF(Table2[[#This Row],[moving_time]]&lt;&gt;"",FLOOR((Table2[[#This Row],[moving_time]]-(60*60*Table2[[#This Row],[Appoggio_ore]]))-(60*Table2[[#This Row],[Appoggio_ minuti]]),1),"")</f>
        <v/>
      </c>
      <c r="I1181" s="5" t="str">
        <f>IF(Table2[[#This Row],[moving_time]]&lt;&gt;"",FLOOR((Table2[[#This Row],[moving_time]]-(60*60*Table2[[#This Row],[Appoggio_ore]]))/60,1),"")</f>
        <v/>
      </c>
      <c r="J1181" s="5" t="str">
        <f>IF(Table2[[#This Row],[moving_time]]&lt;&gt;"",FLOOR(Table2[[#This Row],[moving_time]]/(60*60),1),"")</f>
        <v/>
      </c>
      <c r="K11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1" t="str">
        <f>IF(AND(Table2[[#This Row],[Appoggio]]&lt;&gt;"",C1191&lt;&gt;""),_xlfn.CONCAT("date",C1191,"moving_time",C1182,"distance",Table2[[#This Row],[Appoggio]],"elevation",C1184,"type",C1185),"")</f>
        <v/>
      </c>
      <c r="M1181" t="str">
        <f>IF(Table2[[#This Row],[date_to_pivot]]&lt;&gt;"",C1185,"")</f>
        <v/>
      </c>
      <c r="N1181" t="str">
        <f>IF(Table2[[#This Row],[date_to_pivot]]&lt;&gt;"",Table2[[#This Row],[Appoggio]],"")</f>
        <v/>
      </c>
      <c r="O1181" t="str">
        <f>IF(Table2[[#This Row],[date_to_pivot]]&lt;&gt;"",C1184,"")</f>
        <v/>
      </c>
      <c r="P1181" t="str">
        <f>IF(Table2[[#This Row],[date_to_pivot]]&lt;&gt;"",C1182,"")</f>
        <v/>
      </c>
    </row>
    <row r="1182" spans="2:16" x14ac:dyDescent="0.2">
      <c r="B1182" t="s">
        <v>33</v>
      </c>
      <c r="C1182" t="str" cm="1">
        <f t="array" ref="C11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82" t="str">
        <f>IF(ISNUMBER(SEARCH("start_date_local",Table2[[#This Row],[JSON]])),MID(Table2[[#This Row],[JSON]],SEARCH("start_date_local",Table2[[#This Row],[JSON]])+LEN("start_date_local")+4,10), "")</f>
        <v/>
      </c>
      <c r="E11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2" s="5" t="str">
        <f>IF(Table2[[#This Row],[moving_time]]&lt;&gt;"",FLOOR((Table2[[#This Row],[moving_time]]-(60*60*Table2[[#This Row],[Appoggio_ore]]))-(60*Table2[[#This Row],[Appoggio_ minuti]]),1),"")</f>
        <v/>
      </c>
      <c r="I1182" s="5" t="str">
        <f>IF(Table2[[#This Row],[moving_time]]&lt;&gt;"",FLOOR((Table2[[#This Row],[moving_time]]-(60*60*Table2[[#This Row],[Appoggio_ore]]))/60,1),"")</f>
        <v/>
      </c>
      <c r="J1182" s="5" t="str">
        <f>IF(Table2[[#This Row],[moving_time]]&lt;&gt;"",FLOOR(Table2[[#This Row],[moving_time]]/(60*60),1),"")</f>
        <v/>
      </c>
      <c r="K11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2" t="str">
        <f>IF(AND(Table2[[#This Row],[Appoggio]]&lt;&gt;"",C1192&lt;&gt;""),_xlfn.CONCAT("date",C1192,"moving_time",C1183,"distance",Table2[[#This Row],[Appoggio]],"elevation",C1185,"type",C1186),"")</f>
        <v/>
      </c>
      <c r="M1182" t="str">
        <f>IF(Table2[[#This Row],[date_to_pivot]]&lt;&gt;"",C1186,"")</f>
        <v/>
      </c>
      <c r="N1182" t="str">
        <f>IF(Table2[[#This Row],[date_to_pivot]]&lt;&gt;"",Table2[[#This Row],[Appoggio]],"")</f>
        <v/>
      </c>
      <c r="O1182" t="str">
        <f>IF(Table2[[#This Row],[date_to_pivot]]&lt;&gt;"",C1185,"")</f>
        <v/>
      </c>
      <c r="P1182" t="str">
        <f>IF(Table2[[#This Row],[date_to_pivot]]&lt;&gt;"",C1183,"")</f>
        <v/>
      </c>
    </row>
    <row r="1183" spans="2:16" x14ac:dyDescent="0.2">
      <c r="B1183" t="s">
        <v>34</v>
      </c>
      <c r="C1183" t="str" cm="1">
        <f t="array" ref="C11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83" t="str">
        <f>IF(ISNUMBER(SEARCH("start_date_local",Table2[[#This Row],[JSON]])),MID(Table2[[#This Row],[JSON]],SEARCH("start_date_local",Table2[[#This Row],[JSON]])+LEN("start_date_local")+4,10), "")</f>
        <v/>
      </c>
      <c r="E11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3" s="5" t="str">
        <f>IF(Table2[[#This Row],[moving_time]]&lt;&gt;"",FLOOR((Table2[[#This Row],[moving_time]]-(60*60*Table2[[#This Row],[Appoggio_ore]]))-(60*Table2[[#This Row],[Appoggio_ minuti]]),1),"")</f>
        <v/>
      </c>
      <c r="I1183" s="5" t="str">
        <f>IF(Table2[[#This Row],[moving_time]]&lt;&gt;"",FLOOR((Table2[[#This Row],[moving_time]]-(60*60*Table2[[#This Row],[Appoggio_ore]]))/60,1),"")</f>
        <v/>
      </c>
      <c r="J1183" s="5" t="str">
        <f>IF(Table2[[#This Row],[moving_time]]&lt;&gt;"",FLOOR(Table2[[#This Row],[moving_time]]/(60*60),1),"")</f>
        <v/>
      </c>
      <c r="K11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3" t="str">
        <f>IF(AND(Table2[[#This Row],[Appoggio]]&lt;&gt;"",C1193&lt;&gt;""),_xlfn.CONCAT("date",C1193,"moving_time",C1184,"distance",Table2[[#This Row],[Appoggio]],"elevation",C1186,"type",C1187),"")</f>
        <v/>
      </c>
      <c r="M1183" t="str">
        <f>IF(Table2[[#This Row],[date_to_pivot]]&lt;&gt;"",C1187,"")</f>
        <v/>
      </c>
      <c r="N1183" t="str">
        <f>IF(Table2[[#This Row],[date_to_pivot]]&lt;&gt;"",Table2[[#This Row],[Appoggio]],"")</f>
        <v/>
      </c>
      <c r="O1183" t="str">
        <f>IF(Table2[[#This Row],[date_to_pivot]]&lt;&gt;"",C1186,"")</f>
        <v/>
      </c>
      <c r="P1183" t="str">
        <f>IF(Table2[[#This Row],[date_to_pivot]]&lt;&gt;"",C1184,"")</f>
        <v/>
      </c>
    </row>
    <row r="1184" spans="2:16" x14ac:dyDescent="0.2">
      <c r="B1184" t="s">
        <v>504</v>
      </c>
      <c r="C1184" t="str" cm="1">
        <f t="array" ref="C11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84" t="str">
        <f>IF(ISNUMBER(SEARCH("start_date_local",Table2[[#This Row],[JSON]])),MID(Table2[[#This Row],[JSON]],SEARCH("start_date_local",Table2[[#This Row],[JSON]])+LEN("start_date_local")+4,10), "")</f>
        <v/>
      </c>
      <c r="E11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4" s="5" t="str">
        <f>IF(Table2[[#This Row],[moving_time]]&lt;&gt;"",FLOOR((Table2[[#This Row],[moving_time]]-(60*60*Table2[[#This Row],[Appoggio_ore]]))-(60*Table2[[#This Row],[Appoggio_ minuti]]),1),"")</f>
        <v/>
      </c>
      <c r="I1184" s="5" t="str">
        <f>IF(Table2[[#This Row],[moving_time]]&lt;&gt;"",FLOOR((Table2[[#This Row],[moving_time]]-(60*60*Table2[[#This Row],[Appoggio_ore]]))/60,1),"")</f>
        <v/>
      </c>
      <c r="J1184" s="5" t="str">
        <f>IF(Table2[[#This Row],[moving_time]]&lt;&gt;"",FLOOR(Table2[[#This Row],[moving_time]]/(60*60),1),"")</f>
        <v/>
      </c>
      <c r="K11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4" t="str">
        <f>IF(AND(Table2[[#This Row],[Appoggio]]&lt;&gt;"",C1194&lt;&gt;""),_xlfn.CONCAT("date",C1194,"moving_time",C1185,"distance",Table2[[#This Row],[Appoggio]],"elevation",C1187,"type",C1188),"")</f>
        <v/>
      </c>
      <c r="M1184" t="str">
        <f>IF(Table2[[#This Row],[date_to_pivot]]&lt;&gt;"",C1188,"")</f>
        <v/>
      </c>
      <c r="N1184" t="str">
        <f>IF(Table2[[#This Row],[date_to_pivot]]&lt;&gt;"",Table2[[#This Row],[Appoggio]],"")</f>
        <v/>
      </c>
      <c r="O1184" t="str">
        <f>IF(Table2[[#This Row],[date_to_pivot]]&lt;&gt;"",C1187,"")</f>
        <v/>
      </c>
      <c r="P1184" t="str">
        <f>IF(Table2[[#This Row],[date_to_pivot]]&lt;&gt;"",C1185,"")</f>
        <v/>
      </c>
    </row>
    <row r="1185" spans="2:16" x14ac:dyDescent="0.2">
      <c r="B1185" t="s">
        <v>505</v>
      </c>
      <c r="C1185" t="str" cm="1">
        <f t="array" ref="C11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85" t="str">
        <f>IF(ISNUMBER(SEARCH("start_date_local",Table2[[#This Row],[JSON]])),MID(Table2[[#This Row],[JSON]],SEARCH("start_date_local",Table2[[#This Row],[JSON]])+LEN("start_date_local")+4,10), "")</f>
        <v/>
      </c>
      <c r="E11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5" s="5" t="str">
        <f>IF(Table2[[#This Row],[moving_time]]&lt;&gt;"",FLOOR((Table2[[#This Row],[moving_time]]-(60*60*Table2[[#This Row],[Appoggio_ore]]))-(60*Table2[[#This Row],[Appoggio_ minuti]]),1),"")</f>
        <v/>
      </c>
      <c r="I1185" s="5" t="str">
        <f>IF(Table2[[#This Row],[moving_time]]&lt;&gt;"",FLOOR((Table2[[#This Row],[moving_time]]-(60*60*Table2[[#This Row],[Appoggio_ore]]))/60,1),"")</f>
        <v/>
      </c>
      <c r="J1185" s="5" t="str">
        <f>IF(Table2[[#This Row],[moving_time]]&lt;&gt;"",FLOOR(Table2[[#This Row],[moving_time]]/(60*60),1),"")</f>
        <v/>
      </c>
      <c r="K11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5" t="str">
        <f>IF(AND(Table2[[#This Row],[Appoggio]]&lt;&gt;"",C1195&lt;&gt;""),_xlfn.CONCAT("date",C1195,"moving_time",C1186,"distance",Table2[[#This Row],[Appoggio]],"elevation",C1188,"type",C1189),"")</f>
        <v/>
      </c>
      <c r="M1185" t="str">
        <f>IF(Table2[[#This Row],[date_to_pivot]]&lt;&gt;"",C1189,"")</f>
        <v/>
      </c>
      <c r="N1185" t="str">
        <f>IF(Table2[[#This Row],[date_to_pivot]]&lt;&gt;"",Table2[[#This Row],[Appoggio]],"")</f>
        <v/>
      </c>
      <c r="O1185" t="str">
        <f>IF(Table2[[#This Row],[date_to_pivot]]&lt;&gt;"",C1188,"")</f>
        <v/>
      </c>
      <c r="P1185" t="str">
        <f>IF(Table2[[#This Row],[date_to_pivot]]&lt;&gt;"",C1186,"")</f>
        <v/>
      </c>
    </row>
    <row r="1186" spans="2:16" x14ac:dyDescent="0.2">
      <c r="B1186" t="s">
        <v>37</v>
      </c>
      <c r="C1186" t="str" cm="1">
        <f t="array" ref="C11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86" t="str">
        <f>IF(ISNUMBER(SEARCH("start_date_local",Table2[[#This Row],[JSON]])),MID(Table2[[#This Row],[JSON]],SEARCH("start_date_local",Table2[[#This Row],[JSON]])+LEN("start_date_local")+4,10), "")</f>
        <v/>
      </c>
      <c r="E11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6" s="5" t="str">
        <f>IF(Table2[[#This Row],[moving_time]]&lt;&gt;"",FLOOR((Table2[[#This Row],[moving_time]]-(60*60*Table2[[#This Row],[Appoggio_ore]]))-(60*Table2[[#This Row],[Appoggio_ minuti]]),1),"")</f>
        <v/>
      </c>
      <c r="I1186" s="5" t="str">
        <f>IF(Table2[[#This Row],[moving_time]]&lt;&gt;"",FLOOR((Table2[[#This Row],[moving_time]]-(60*60*Table2[[#This Row],[Appoggio_ore]]))/60,1),"")</f>
        <v/>
      </c>
      <c r="J1186" s="5" t="str">
        <f>IF(Table2[[#This Row],[moving_time]]&lt;&gt;"",FLOOR(Table2[[#This Row],[moving_time]]/(60*60),1),"")</f>
        <v/>
      </c>
      <c r="K11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6" t="str">
        <f>IF(AND(Table2[[#This Row],[Appoggio]]&lt;&gt;"",C1196&lt;&gt;""),_xlfn.CONCAT("date",C1196,"moving_time",C1187,"distance",Table2[[#This Row],[Appoggio]],"elevation",C1189,"type",C1190),"")</f>
        <v/>
      </c>
      <c r="M1186" t="str">
        <f>IF(Table2[[#This Row],[date_to_pivot]]&lt;&gt;"",C1190,"")</f>
        <v/>
      </c>
      <c r="N1186" t="str">
        <f>IF(Table2[[#This Row],[date_to_pivot]]&lt;&gt;"",Table2[[#This Row],[Appoggio]],"")</f>
        <v/>
      </c>
      <c r="O1186" t="str">
        <f>IF(Table2[[#This Row],[date_to_pivot]]&lt;&gt;"",C1189,"")</f>
        <v/>
      </c>
      <c r="P1186" t="str">
        <f>IF(Table2[[#This Row],[date_to_pivot]]&lt;&gt;"",C1187,"")</f>
        <v/>
      </c>
    </row>
    <row r="1187" spans="2:16" x14ac:dyDescent="0.2">
      <c r="B1187" t="s">
        <v>6</v>
      </c>
      <c r="C1187" t="str" cm="1">
        <f t="array" ref="C11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87" t="str">
        <f>IF(ISNUMBER(SEARCH("start_date_local",Table2[[#This Row],[JSON]])),MID(Table2[[#This Row],[JSON]],SEARCH("start_date_local",Table2[[#This Row],[JSON]])+LEN("start_date_local")+4,10), "")</f>
        <v/>
      </c>
      <c r="E11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7" s="5" t="str">
        <f>IF(Table2[[#This Row],[moving_time]]&lt;&gt;"",FLOOR((Table2[[#This Row],[moving_time]]-(60*60*Table2[[#This Row],[Appoggio_ore]]))-(60*Table2[[#This Row],[Appoggio_ minuti]]),1),"")</f>
        <v/>
      </c>
      <c r="I1187" s="5" t="str">
        <f>IF(Table2[[#This Row],[moving_time]]&lt;&gt;"",FLOOR((Table2[[#This Row],[moving_time]]-(60*60*Table2[[#This Row],[Appoggio_ore]]))/60,1),"")</f>
        <v/>
      </c>
      <c r="J1187" s="5" t="str">
        <f>IF(Table2[[#This Row],[moving_time]]&lt;&gt;"",FLOOR(Table2[[#This Row],[moving_time]]/(60*60),1),"")</f>
        <v/>
      </c>
      <c r="K11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7" t="str">
        <f>IF(AND(Table2[[#This Row],[Appoggio]]&lt;&gt;"",C1197&lt;&gt;""),_xlfn.CONCAT("date",C1197,"moving_time",C1188,"distance",Table2[[#This Row],[Appoggio]],"elevation",C1190,"type",C1191),"")</f>
        <v/>
      </c>
      <c r="M1187" t="str">
        <f>IF(Table2[[#This Row],[date_to_pivot]]&lt;&gt;"",C1191,"")</f>
        <v/>
      </c>
      <c r="N1187" t="str">
        <f>IF(Table2[[#This Row],[date_to_pivot]]&lt;&gt;"",Table2[[#This Row],[Appoggio]],"")</f>
        <v/>
      </c>
      <c r="O1187" t="str">
        <f>IF(Table2[[#This Row],[date_to_pivot]]&lt;&gt;"",C1190,"")</f>
        <v/>
      </c>
      <c r="P1187" t="str">
        <f>IF(Table2[[#This Row],[date_to_pivot]]&lt;&gt;"",C1188,"")</f>
        <v/>
      </c>
    </row>
    <row r="1188" spans="2:16" x14ac:dyDescent="0.2">
      <c r="B1188" t="s">
        <v>38</v>
      </c>
      <c r="C1188" t="str" cm="1">
        <f t="array" ref="C11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88" t="str">
        <f>IF(ISNUMBER(SEARCH("start_date_local",Table2[[#This Row],[JSON]])),MID(Table2[[#This Row],[JSON]],SEARCH("start_date_local",Table2[[#This Row],[JSON]])+LEN("start_date_local")+4,10), "")</f>
        <v/>
      </c>
      <c r="E11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8" s="5" t="str">
        <f>IF(Table2[[#This Row],[moving_time]]&lt;&gt;"",FLOOR((Table2[[#This Row],[moving_time]]-(60*60*Table2[[#This Row],[Appoggio_ore]]))-(60*Table2[[#This Row],[Appoggio_ minuti]]),1),"")</f>
        <v/>
      </c>
      <c r="I1188" s="5" t="str">
        <f>IF(Table2[[#This Row],[moving_time]]&lt;&gt;"",FLOOR((Table2[[#This Row],[moving_time]]-(60*60*Table2[[#This Row],[Appoggio_ore]]))/60,1),"")</f>
        <v/>
      </c>
      <c r="J1188" s="5" t="str">
        <f>IF(Table2[[#This Row],[moving_time]]&lt;&gt;"",FLOOR(Table2[[#This Row],[moving_time]]/(60*60),1),"")</f>
        <v/>
      </c>
      <c r="K11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8" t="str">
        <f>IF(AND(Table2[[#This Row],[Appoggio]]&lt;&gt;"",C1198&lt;&gt;""),_xlfn.CONCAT("date",C1198,"moving_time",C1189,"distance",Table2[[#This Row],[Appoggio]],"elevation",C1191,"type",C1192),"")</f>
        <v/>
      </c>
      <c r="M1188" t="str">
        <f>IF(Table2[[#This Row],[date_to_pivot]]&lt;&gt;"",C1192,"")</f>
        <v/>
      </c>
      <c r="N1188" t="str">
        <f>IF(Table2[[#This Row],[date_to_pivot]]&lt;&gt;"",Table2[[#This Row],[Appoggio]],"")</f>
        <v/>
      </c>
      <c r="O1188" t="str">
        <f>IF(Table2[[#This Row],[date_to_pivot]]&lt;&gt;"",C1191,"")</f>
        <v/>
      </c>
      <c r="P1188" t="str">
        <f>IF(Table2[[#This Row],[date_to_pivot]]&lt;&gt;"",C1189,"")</f>
        <v/>
      </c>
    </row>
    <row r="1189" spans="2:16" x14ac:dyDescent="0.2">
      <c r="B1189" t="s">
        <v>39</v>
      </c>
      <c r="C1189" t="str" cm="1">
        <f t="array" ref="C11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89" t="str">
        <f>IF(ISNUMBER(SEARCH("start_date_local",Table2[[#This Row],[JSON]])),MID(Table2[[#This Row],[JSON]],SEARCH("start_date_local",Table2[[#This Row],[JSON]])+LEN("start_date_local")+4,10), "")</f>
        <v/>
      </c>
      <c r="E11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89" s="5" t="str">
        <f>IF(Table2[[#This Row],[moving_time]]&lt;&gt;"",FLOOR((Table2[[#This Row],[moving_time]]-(60*60*Table2[[#This Row],[Appoggio_ore]]))-(60*Table2[[#This Row],[Appoggio_ minuti]]),1),"")</f>
        <v/>
      </c>
      <c r="I1189" s="5" t="str">
        <f>IF(Table2[[#This Row],[moving_time]]&lt;&gt;"",FLOOR((Table2[[#This Row],[moving_time]]-(60*60*Table2[[#This Row],[Appoggio_ore]]))/60,1),"")</f>
        <v/>
      </c>
      <c r="J1189" s="5" t="str">
        <f>IF(Table2[[#This Row],[moving_time]]&lt;&gt;"",FLOOR(Table2[[#This Row],[moving_time]]/(60*60),1),"")</f>
        <v/>
      </c>
      <c r="K11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89" t="str">
        <f>IF(AND(Table2[[#This Row],[Appoggio]]&lt;&gt;"",C1199&lt;&gt;""),_xlfn.CONCAT("date",C1199,"moving_time",C1190,"distance",Table2[[#This Row],[Appoggio]],"elevation",C1192,"type",C1193),"")</f>
        <v/>
      </c>
      <c r="M1189" t="str">
        <f>IF(Table2[[#This Row],[date_to_pivot]]&lt;&gt;"",C1193,"")</f>
        <v/>
      </c>
      <c r="N1189" t="str">
        <f>IF(Table2[[#This Row],[date_to_pivot]]&lt;&gt;"",Table2[[#This Row],[Appoggio]],"")</f>
        <v/>
      </c>
      <c r="O1189" t="str">
        <f>IF(Table2[[#This Row],[date_to_pivot]]&lt;&gt;"",C1192,"")</f>
        <v/>
      </c>
      <c r="P1189" t="str">
        <f>IF(Table2[[#This Row],[date_to_pivot]]&lt;&gt;"",C1190,"")</f>
        <v/>
      </c>
    </row>
    <row r="1190" spans="2:16" x14ac:dyDescent="0.2">
      <c r="B1190" t="s">
        <v>40</v>
      </c>
      <c r="C1190" t="str" cm="1">
        <f t="array" ref="C11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90" t="str">
        <f>IF(ISNUMBER(SEARCH("start_date_local",Table2[[#This Row],[JSON]])),MID(Table2[[#This Row],[JSON]],SEARCH("start_date_local",Table2[[#This Row],[JSON]])+LEN("start_date_local")+4,10), "")</f>
        <v/>
      </c>
      <c r="E11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0" s="5" t="str">
        <f>IF(Table2[[#This Row],[moving_time]]&lt;&gt;"",FLOOR((Table2[[#This Row],[moving_time]]-(60*60*Table2[[#This Row],[Appoggio_ore]]))-(60*Table2[[#This Row],[Appoggio_ minuti]]),1),"")</f>
        <v/>
      </c>
      <c r="I1190" s="5" t="str">
        <f>IF(Table2[[#This Row],[moving_time]]&lt;&gt;"",FLOOR((Table2[[#This Row],[moving_time]]-(60*60*Table2[[#This Row],[Appoggio_ore]]))/60,1),"")</f>
        <v/>
      </c>
      <c r="J1190" s="5" t="str">
        <f>IF(Table2[[#This Row],[moving_time]]&lt;&gt;"",FLOOR(Table2[[#This Row],[moving_time]]/(60*60),1),"")</f>
        <v/>
      </c>
      <c r="K11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0" t="str">
        <f>IF(AND(Table2[[#This Row],[Appoggio]]&lt;&gt;"",C1200&lt;&gt;""),_xlfn.CONCAT("date",C1200,"moving_time",C1191,"distance",Table2[[#This Row],[Appoggio]],"elevation",C1193,"type",C1194),"")</f>
        <v/>
      </c>
      <c r="M1190" t="str">
        <f>IF(Table2[[#This Row],[date_to_pivot]]&lt;&gt;"",C1194,"")</f>
        <v/>
      </c>
      <c r="N1190" t="str">
        <f>IF(Table2[[#This Row],[date_to_pivot]]&lt;&gt;"",Table2[[#This Row],[Appoggio]],"")</f>
        <v/>
      </c>
      <c r="O1190" t="str">
        <f>IF(Table2[[#This Row],[date_to_pivot]]&lt;&gt;"",C1193,"")</f>
        <v/>
      </c>
      <c r="P1190" t="str">
        <f>IF(Table2[[#This Row],[date_to_pivot]]&lt;&gt;"",C1191,"")</f>
        <v/>
      </c>
    </row>
    <row r="1191" spans="2:16" x14ac:dyDescent="0.2">
      <c r="B1191" t="s">
        <v>41</v>
      </c>
      <c r="C1191" t="str" cm="1">
        <f t="array" ref="C11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91" t="str">
        <f>IF(ISNUMBER(SEARCH("start_date_local",Table2[[#This Row],[JSON]])),MID(Table2[[#This Row],[JSON]],SEARCH("start_date_local",Table2[[#This Row],[JSON]])+LEN("start_date_local")+4,10), "")</f>
        <v/>
      </c>
      <c r="E11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1" s="5" t="str">
        <f>IF(Table2[[#This Row],[moving_time]]&lt;&gt;"",FLOOR((Table2[[#This Row],[moving_time]]-(60*60*Table2[[#This Row],[Appoggio_ore]]))-(60*Table2[[#This Row],[Appoggio_ minuti]]),1),"")</f>
        <v/>
      </c>
      <c r="I1191" s="5" t="str">
        <f>IF(Table2[[#This Row],[moving_time]]&lt;&gt;"",FLOOR((Table2[[#This Row],[moving_time]]-(60*60*Table2[[#This Row],[Appoggio_ore]]))/60,1),"")</f>
        <v/>
      </c>
      <c r="J1191" s="5" t="str">
        <f>IF(Table2[[#This Row],[moving_time]]&lt;&gt;"",FLOOR(Table2[[#This Row],[moving_time]]/(60*60),1),"")</f>
        <v/>
      </c>
      <c r="K11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1" t="str">
        <f>IF(AND(Table2[[#This Row],[Appoggio]]&lt;&gt;"",C1201&lt;&gt;""),_xlfn.CONCAT("date",C1201,"moving_time",C1192,"distance",Table2[[#This Row],[Appoggio]],"elevation",C1194,"type",C1195),"")</f>
        <v/>
      </c>
      <c r="M1191" t="str">
        <f>IF(Table2[[#This Row],[date_to_pivot]]&lt;&gt;"",C1195,"")</f>
        <v/>
      </c>
      <c r="N1191" t="str">
        <f>IF(Table2[[#This Row],[date_to_pivot]]&lt;&gt;"",Table2[[#This Row],[Appoggio]],"")</f>
        <v/>
      </c>
      <c r="O1191" t="str">
        <f>IF(Table2[[#This Row],[date_to_pivot]]&lt;&gt;"",C1194,"")</f>
        <v/>
      </c>
      <c r="P1191" t="str">
        <f>IF(Table2[[#This Row],[date_to_pivot]]&lt;&gt;"",C1192,"")</f>
        <v/>
      </c>
    </row>
    <row r="1192" spans="2:16" x14ac:dyDescent="0.2">
      <c r="B1192" t="s">
        <v>42</v>
      </c>
      <c r="C1192" t="str" cm="1">
        <f t="array" ref="C11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92" t="str">
        <f>IF(ISNUMBER(SEARCH("start_date_local",Table2[[#This Row],[JSON]])),MID(Table2[[#This Row],[JSON]],SEARCH("start_date_local",Table2[[#This Row],[JSON]])+LEN("start_date_local")+4,10), "")</f>
        <v/>
      </c>
      <c r="E11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2" s="5" t="str">
        <f>IF(Table2[[#This Row],[moving_time]]&lt;&gt;"",FLOOR((Table2[[#This Row],[moving_time]]-(60*60*Table2[[#This Row],[Appoggio_ore]]))-(60*Table2[[#This Row],[Appoggio_ minuti]]),1),"")</f>
        <v/>
      </c>
      <c r="I1192" s="5" t="str">
        <f>IF(Table2[[#This Row],[moving_time]]&lt;&gt;"",FLOOR((Table2[[#This Row],[moving_time]]-(60*60*Table2[[#This Row],[Appoggio_ore]]))/60,1),"")</f>
        <v/>
      </c>
      <c r="J1192" s="5" t="str">
        <f>IF(Table2[[#This Row],[moving_time]]&lt;&gt;"",FLOOR(Table2[[#This Row],[moving_time]]/(60*60),1),"")</f>
        <v/>
      </c>
      <c r="K11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2" t="str">
        <f>IF(AND(Table2[[#This Row],[Appoggio]]&lt;&gt;"",C1202&lt;&gt;""),_xlfn.CONCAT("date",C1202,"moving_time",C1193,"distance",Table2[[#This Row],[Appoggio]],"elevation",C1195,"type",C1196),"")</f>
        <v/>
      </c>
      <c r="M1192" t="str">
        <f>IF(Table2[[#This Row],[date_to_pivot]]&lt;&gt;"",C1196,"")</f>
        <v/>
      </c>
      <c r="N1192" t="str">
        <f>IF(Table2[[#This Row],[date_to_pivot]]&lt;&gt;"",Table2[[#This Row],[Appoggio]],"")</f>
        <v/>
      </c>
      <c r="O1192" t="str">
        <f>IF(Table2[[#This Row],[date_to_pivot]]&lt;&gt;"",C1195,"")</f>
        <v/>
      </c>
      <c r="P1192" t="str">
        <f>IF(Table2[[#This Row],[date_to_pivot]]&lt;&gt;"",C1193,"")</f>
        <v/>
      </c>
    </row>
    <row r="1193" spans="2:16" x14ac:dyDescent="0.2">
      <c r="B1193" t="s">
        <v>43</v>
      </c>
      <c r="C1193" t="str" cm="1">
        <f t="array" ref="C11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93" t="str">
        <f>IF(ISNUMBER(SEARCH("start_date_local",Table2[[#This Row],[JSON]])),MID(Table2[[#This Row],[JSON]],SEARCH("start_date_local",Table2[[#This Row],[JSON]])+LEN("start_date_local")+4,10), "")</f>
        <v/>
      </c>
      <c r="E11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3" s="5" t="str">
        <f>IF(Table2[[#This Row],[moving_time]]&lt;&gt;"",FLOOR((Table2[[#This Row],[moving_time]]-(60*60*Table2[[#This Row],[Appoggio_ore]]))-(60*Table2[[#This Row],[Appoggio_ minuti]]),1),"")</f>
        <v/>
      </c>
      <c r="I1193" s="5" t="str">
        <f>IF(Table2[[#This Row],[moving_time]]&lt;&gt;"",FLOOR((Table2[[#This Row],[moving_time]]-(60*60*Table2[[#This Row],[Appoggio_ore]]))/60,1),"")</f>
        <v/>
      </c>
      <c r="J1193" s="5" t="str">
        <f>IF(Table2[[#This Row],[moving_time]]&lt;&gt;"",FLOOR(Table2[[#This Row],[moving_time]]/(60*60),1),"")</f>
        <v/>
      </c>
      <c r="K11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3" t="str">
        <f>IF(AND(Table2[[#This Row],[Appoggio]]&lt;&gt;"",C1203&lt;&gt;""),_xlfn.CONCAT("date",C1203,"moving_time",C1194,"distance",Table2[[#This Row],[Appoggio]],"elevation",C1196,"type",C1197),"")</f>
        <v/>
      </c>
      <c r="M1193" t="str">
        <f>IF(Table2[[#This Row],[date_to_pivot]]&lt;&gt;"",C1197,"")</f>
        <v/>
      </c>
      <c r="N1193" t="str">
        <f>IF(Table2[[#This Row],[date_to_pivot]]&lt;&gt;"",Table2[[#This Row],[Appoggio]],"")</f>
        <v/>
      </c>
      <c r="O1193" t="str">
        <f>IF(Table2[[#This Row],[date_to_pivot]]&lt;&gt;"",C1196,"")</f>
        <v/>
      </c>
      <c r="P1193" t="str">
        <f>IF(Table2[[#This Row],[date_to_pivot]]&lt;&gt;"",C1194,"")</f>
        <v/>
      </c>
    </row>
    <row r="1194" spans="2:16" x14ac:dyDescent="0.2">
      <c r="B1194" t="s">
        <v>44</v>
      </c>
      <c r="C1194" t="str" cm="1">
        <f t="array" ref="C11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94" t="str">
        <f>IF(ISNUMBER(SEARCH("start_date_local",Table2[[#This Row],[JSON]])),MID(Table2[[#This Row],[JSON]],SEARCH("start_date_local",Table2[[#This Row],[JSON]])+LEN("start_date_local")+4,10), "")</f>
        <v/>
      </c>
      <c r="E11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4" s="5" t="str">
        <f>IF(Table2[[#This Row],[moving_time]]&lt;&gt;"",FLOOR((Table2[[#This Row],[moving_time]]-(60*60*Table2[[#This Row],[Appoggio_ore]]))-(60*Table2[[#This Row],[Appoggio_ minuti]]),1),"")</f>
        <v/>
      </c>
      <c r="I1194" s="5" t="str">
        <f>IF(Table2[[#This Row],[moving_time]]&lt;&gt;"",FLOOR((Table2[[#This Row],[moving_time]]-(60*60*Table2[[#This Row],[Appoggio_ore]]))/60,1),"")</f>
        <v/>
      </c>
      <c r="J1194" s="5" t="str">
        <f>IF(Table2[[#This Row],[moving_time]]&lt;&gt;"",FLOOR(Table2[[#This Row],[moving_time]]/(60*60),1),"")</f>
        <v/>
      </c>
      <c r="K11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4" t="str">
        <f>IF(AND(Table2[[#This Row],[Appoggio]]&lt;&gt;"",C1204&lt;&gt;""),_xlfn.CONCAT("date",C1204,"moving_time",C1195,"distance",Table2[[#This Row],[Appoggio]],"elevation",C1197,"type",C1198),"")</f>
        <v/>
      </c>
      <c r="M1194" t="str">
        <f>IF(Table2[[#This Row],[date_to_pivot]]&lt;&gt;"",C1198,"")</f>
        <v/>
      </c>
      <c r="N1194" t="str">
        <f>IF(Table2[[#This Row],[date_to_pivot]]&lt;&gt;"",Table2[[#This Row],[Appoggio]],"")</f>
        <v/>
      </c>
      <c r="O1194" t="str">
        <f>IF(Table2[[#This Row],[date_to_pivot]]&lt;&gt;"",C1197,"")</f>
        <v/>
      </c>
      <c r="P1194" t="str">
        <f>IF(Table2[[#This Row],[date_to_pivot]]&lt;&gt;"",C1195,"")</f>
        <v/>
      </c>
    </row>
    <row r="1195" spans="2:16" x14ac:dyDescent="0.2">
      <c r="B1195" t="s">
        <v>45</v>
      </c>
      <c r="C1195" t="str" cm="1">
        <f t="array" ref="C11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95" t="str">
        <f>IF(ISNUMBER(SEARCH("start_date_local",Table2[[#This Row],[JSON]])),MID(Table2[[#This Row],[JSON]],SEARCH("start_date_local",Table2[[#This Row],[JSON]])+LEN("start_date_local")+4,10), "")</f>
        <v/>
      </c>
      <c r="E11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5" s="5" t="str">
        <f>IF(Table2[[#This Row],[moving_time]]&lt;&gt;"",FLOOR((Table2[[#This Row],[moving_time]]-(60*60*Table2[[#This Row],[Appoggio_ore]]))-(60*Table2[[#This Row],[Appoggio_ minuti]]),1),"")</f>
        <v/>
      </c>
      <c r="I1195" s="5" t="str">
        <f>IF(Table2[[#This Row],[moving_time]]&lt;&gt;"",FLOOR((Table2[[#This Row],[moving_time]]-(60*60*Table2[[#This Row],[Appoggio_ore]]))/60,1),"")</f>
        <v/>
      </c>
      <c r="J1195" s="5" t="str">
        <f>IF(Table2[[#This Row],[moving_time]]&lt;&gt;"",FLOOR(Table2[[#This Row],[moving_time]]/(60*60),1),"")</f>
        <v/>
      </c>
      <c r="K11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5" t="str">
        <f>IF(AND(Table2[[#This Row],[Appoggio]]&lt;&gt;"",C1205&lt;&gt;""),_xlfn.CONCAT("date",C1205,"moving_time",C1196,"distance",Table2[[#This Row],[Appoggio]],"elevation",C1198,"type",C1199),"")</f>
        <v/>
      </c>
      <c r="M1195" t="str">
        <f>IF(Table2[[#This Row],[date_to_pivot]]&lt;&gt;"",C1199,"")</f>
        <v/>
      </c>
      <c r="N1195" t="str">
        <f>IF(Table2[[#This Row],[date_to_pivot]]&lt;&gt;"",Table2[[#This Row],[Appoggio]],"")</f>
        <v/>
      </c>
      <c r="O1195" t="str">
        <f>IF(Table2[[#This Row],[date_to_pivot]]&lt;&gt;"",C1198,"")</f>
        <v/>
      </c>
      <c r="P1195" t="str">
        <f>IF(Table2[[#This Row],[date_to_pivot]]&lt;&gt;"",C1196,"")</f>
        <v/>
      </c>
    </row>
    <row r="1196" spans="2:16" x14ac:dyDescent="0.2">
      <c r="B1196" t="s">
        <v>506</v>
      </c>
      <c r="C1196" t="str" cm="1">
        <f t="array" ref="C11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96" t="str">
        <f>IF(ISNUMBER(SEARCH("start_date_local",Table2[[#This Row],[JSON]])),MID(Table2[[#This Row],[JSON]],SEARCH("start_date_local",Table2[[#This Row],[JSON]])+LEN("start_date_local")+4,10), "")</f>
        <v/>
      </c>
      <c r="E11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6" s="5" t="str">
        <f>IF(Table2[[#This Row],[moving_time]]&lt;&gt;"",FLOOR((Table2[[#This Row],[moving_time]]-(60*60*Table2[[#This Row],[Appoggio_ore]]))-(60*Table2[[#This Row],[Appoggio_ minuti]]),1),"")</f>
        <v/>
      </c>
      <c r="I1196" s="5" t="str">
        <f>IF(Table2[[#This Row],[moving_time]]&lt;&gt;"",FLOOR((Table2[[#This Row],[moving_time]]-(60*60*Table2[[#This Row],[Appoggio_ore]]))/60,1),"")</f>
        <v/>
      </c>
      <c r="J1196" s="5" t="str">
        <f>IF(Table2[[#This Row],[moving_time]]&lt;&gt;"",FLOOR(Table2[[#This Row],[moving_time]]/(60*60),1),"")</f>
        <v/>
      </c>
      <c r="K11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6" t="str">
        <f>IF(AND(Table2[[#This Row],[Appoggio]]&lt;&gt;"",C1206&lt;&gt;""),_xlfn.CONCAT("date",C1206,"moving_time",C1197,"distance",Table2[[#This Row],[Appoggio]],"elevation",C1199,"type",C1200),"")</f>
        <v/>
      </c>
      <c r="M1196" t="str">
        <f>IF(Table2[[#This Row],[date_to_pivot]]&lt;&gt;"",C1200,"")</f>
        <v/>
      </c>
      <c r="N1196" t="str">
        <f>IF(Table2[[#This Row],[date_to_pivot]]&lt;&gt;"",Table2[[#This Row],[Appoggio]],"")</f>
        <v/>
      </c>
      <c r="O1196" t="str">
        <f>IF(Table2[[#This Row],[date_to_pivot]]&lt;&gt;"",C1199,"")</f>
        <v/>
      </c>
      <c r="P1196" t="str">
        <f>IF(Table2[[#This Row],[date_to_pivot]]&lt;&gt;"",C1197,"")</f>
        <v/>
      </c>
    </row>
    <row r="1197" spans="2:16" x14ac:dyDescent="0.2">
      <c r="B1197" t="s">
        <v>507</v>
      </c>
      <c r="C1197" t="str" cm="1">
        <f t="array" ref="C11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97" t="str">
        <f>IF(ISNUMBER(SEARCH("start_date_local",Table2[[#This Row],[JSON]])),MID(Table2[[#This Row],[JSON]],SEARCH("start_date_local",Table2[[#This Row],[JSON]])+LEN("start_date_local")+4,10), "")</f>
        <v/>
      </c>
      <c r="E11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7" s="5" t="str">
        <f>IF(Table2[[#This Row],[moving_time]]&lt;&gt;"",FLOOR((Table2[[#This Row],[moving_time]]-(60*60*Table2[[#This Row],[Appoggio_ore]]))-(60*Table2[[#This Row],[Appoggio_ minuti]]),1),"")</f>
        <v/>
      </c>
      <c r="I1197" s="5" t="str">
        <f>IF(Table2[[#This Row],[moving_time]]&lt;&gt;"",FLOOR((Table2[[#This Row],[moving_time]]-(60*60*Table2[[#This Row],[Appoggio_ore]]))/60,1),"")</f>
        <v/>
      </c>
      <c r="J1197" s="5" t="str">
        <f>IF(Table2[[#This Row],[moving_time]]&lt;&gt;"",FLOOR(Table2[[#This Row],[moving_time]]/(60*60),1),"")</f>
        <v/>
      </c>
      <c r="K11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7" t="str">
        <f>IF(AND(Table2[[#This Row],[Appoggio]]&lt;&gt;"",C1207&lt;&gt;""),_xlfn.CONCAT("date",C1207,"moving_time",C1198,"distance",Table2[[#This Row],[Appoggio]],"elevation",C1200,"type",C1201),"")</f>
        <v/>
      </c>
      <c r="M1197" t="str">
        <f>IF(Table2[[#This Row],[date_to_pivot]]&lt;&gt;"",C1201,"")</f>
        <v/>
      </c>
      <c r="N1197" t="str">
        <f>IF(Table2[[#This Row],[date_to_pivot]]&lt;&gt;"",Table2[[#This Row],[Appoggio]],"")</f>
        <v/>
      </c>
      <c r="O1197" t="str">
        <f>IF(Table2[[#This Row],[date_to_pivot]]&lt;&gt;"",C1200,"")</f>
        <v/>
      </c>
      <c r="P1197" t="str">
        <f>IF(Table2[[#This Row],[date_to_pivot]]&lt;&gt;"",C1198,"")</f>
        <v/>
      </c>
    </row>
    <row r="1198" spans="2:16" x14ac:dyDescent="0.2">
      <c r="B1198" t="s">
        <v>508</v>
      </c>
      <c r="C1198" t="str" cm="1">
        <f t="array" ref="C11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98" t="str">
        <f>IF(ISNUMBER(SEARCH("start_date_local",Table2[[#This Row],[JSON]])),MID(Table2[[#This Row],[JSON]],SEARCH("start_date_local",Table2[[#This Row],[JSON]])+LEN("start_date_local")+4,10), "")</f>
        <v/>
      </c>
      <c r="E11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8" s="5" t="str">
        <f>IF(Table2[[#This Row],[moving_time]]&lt;&gt;"",FLOOR((Table2[[#This Row],[moving_time]]-(60*60*Table2[[#This Row],[Appoggio_ore]]))-(60*Table2[[#This Row],[Appoggio_ minuti]]),1),"")</f>
        <v/>
      </c>
      <c r="I1198" s="5" t="str">
        <f>IF(Table2[[#This Row],[moving_time]]&lt;&gt;"",FLOOR((Table2[[#This Row],[moving_time]]-(60*60*Table2[[#This Row],[Appoggio_ore]]))/60,1),"")</f>
        <v/>
      </c>
      <c r="J1198" s="5" t="str">
        <f>IF(Table2[[#This Row],[moving_time]]&lt;&gt;"",FLOOR(Table2[[#This Row],[moving_time]]/(60*60),1),"")</f>
        <v/>
      </c>
      <c r="K11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8" t="str">
        <f>IF(AND(Table2[[#This Row],[Appoggio]]&lt;&gt;"",C1208&lt;&gt;""),_xlfn.CONCAT("date",C1208,"moving_time",C1199,"distance",Table2[[#This Row],[Appoggio]],"elevation",C1201,"type",C1202),"")</f>
        <v/>
      </c>
      <c r="M1198" t="str">
        <f>IF(Table2[[#This Row],[date_to_pivot]]&lt;&gt;"",C1202,"")</f>
        <v/>
      </c>
      <c r="N1198" t="str">
        <f>IF(Table2[[#This Row],[date_to_pivot]]&lt;&gt;"",Table2[[#This Row],[Appoggio]],"")</f>
        <v/>
      </c>
      <c r="O1198" t="str">
        <f>IF(Table2[[#This Row],[date_to_pivot]]&lt;&gt;"",C1201,"")</f>
        <v/>
      </c>
      <c r="P1198" t="str">
        <f>IF(Table2[[#This Row],[date_to_pivot]]&lt;&gt;"",C1199,"")</f>
        <v/>
      </c>
    </row>
    <row r="1199" spans="2:16" x14ac:dyDescent="0.2">
      <c r="B1199" t="s">
        <v>509</v>
      </c>
      <c r="C1199" t="str" cm="1">
        <f t="array" ref="C11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199" t="str">
        <f>IF(ISNUMBER(SEARCH("start_date_local",Table2[[#This Row],[JSON]])),MID(Table2[[#This Row],[JSON]],SEARCH("start_date_local",Table2[[#This Row],[JSON]])+LEN("start_date_local")+4,10), "")</f>
        <v/>
      </c>
      <c r="E11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1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1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199" s="5" t="str">
        <f>IF(Table2[[#This Row],[moving_time]]&lt;&gt;"",FLOOR((Table2[[#This Row],[moving_time]]-(60*60*Table2[[#This Row],[Appoggio_ore]]))-(60*Table2[[#This Row],[Appoggio_ minuti]]),1),"")</f>
        <v/>
      </c>
      <c r="I1199" s="5" t="str">
        <f>IF(Table2[[#This Row],[moving_time]]&lt;&gt;"",FLOOR((Table2[[#This Row],[moving_time]]-(60*60*Table2[[#This Row],[Appoggio_ore]]))/60,1),"")</f>
        <v/>
      </c>
      <c r="J1199" s="5" t="str">
        <f>IF(Table2[[#This Row],[moving_time]]&lt;&gt;"",FLOOR(Table2[[#This Row],[moving_time]]/(60*60),1),"")</f>
        <v/>
      </c>
      <c r="K11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199" t="str">
        <f>IF(AND(Table2[[#This Row],[Appoggio]]&lt;&gt;"",C1209&lt;&gt;""),_xlfn.CONCAT("date",C1209,"moving_time",C1200,"distance",Table2[[#This Row],[Appoggio]],"elevation",C1202,"type",C1203),"")</f>
        <v/>
      </c>
      <c r="M1199" t="str">
        <f>IF(Table2[[#This Row],[date_to_pivot]]&lt;&gt;"",C1203,"")</f>
        <v/>
      </c>
      <c r="N1199" t="str">
        <f>IF(Table2[[#This Row],[date_to_pivot]]&lt;&gt;"",Table2[[#This Row],[Appoggio]],"")</f>
        <v/>
      </c>
      <c r="O1199" t="str">
        <f>IF(Table2[[#This Row],[date_to_pivot]]&lt;&gt;"",C1202,"")</f>
        <v/>
      </c>
      <c r="P1199" t="str">
        <f>IF(Table2[[#This Row],[date_to_pivot]]&lt;&gt;"",C1200,"")</f>
        <v/>
      </c>
    </row>
    <row r="1200" spans="2:16" x14ac:dyDescent="0.2">
      <c r="B1200" t="s">
        <v>315</v>
      </c>
      <c r="C1200" t="str" cm="1">
        <f t="array" ref="C12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00" t="str">
        <f>IF(ISNUMBER(SEARCH("start_date_local",Table2[[#This Row],[JSON]])),MID(Table2[[#This Row],[JSON]],SEARCH("start_date_local",Table2[[#This Row],[JSON]])+LEN("start_date_local")+4,10), "")</f>
        <v/>
      </c>
      <c r="E12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0" s="5" t="str">
        <f>IF(Table2[[#This Row],[moving_time]]&lt;&gt;"",FLOOR((Table2[[#This Row],[moving_time]]-(60*60*Table2[[#This Row],[Appoggio_ore]]))-(60*Table2[[#This Row],[Appoggio_ minuti]]),1),"")</f>
        <v/>
      </c>
      <c r="I1200" s="5" t="str">
        <f>IF(Table2[[#This Row],[moving_time]]&lt;&gt;"",FLOOR((Table2[[#This Row],[moving_time]]-(60*60*Table2[[#This Row],[Appoggio_ore]]))/60,1),"")</f>
        <v/>
      </c>
      <c r="J1200" s="5" t="str">
        <f>IF(Table2[[#This Row],[moving_time]]&lt;&gt;"",FLOOR(Table2[[#This Row],[moving_time]]/(60*60),1),"")</f>
        <v/>
      </c>
      <c r="K12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0" t="str">
        <f>IF(AND(Table2[[#This Row],[Appoggio]]&lt;&gt;"",C1210&lt;&gt;""),_xlfn.CONCAT("date",C1210,"moving_time",C1201,"distance",Table2[[#This Row],[Appoggio]],"elevation",C1203,"type",C1204),"")</f>
        <v/>
      </c>
      <c r="M1200" t="str">
        <f>IF(Table2[[#This Row],[date_to_pivot]]&lt;&gt;"",C1204,"")</f>
        <v/>
      </c>
      <c r="N1200" t="str">
        <f>IF(Table2[[#This Row],[date_to_pivot]]&lt;&gt;"",Table2[[#This Row],[Appoggio]],"")</f>
        <v/>
      </c>
      <c r="O1200" t="str">
        <f>IF(Table2[[#This Row],[date_to_pivot]]&lt;&gt;"",C1203,"")</f>
        <v/>
      </c>
      <c r="P1200" t="str">
        <f>IF(Table2[[#This Row],[date_to_pivot]]&lt;&gt;"",C1201,"")</f>
        <v/>
      </c>
    </row>
    <row r="1201" spans="2:16" x14ac:dyDescent="0.2">
      <c r="B1201" t="s">
        <v>510</v>
      </c>
      <c r="C1201" t="str" cm="1">
        <f t="array" ref="C12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01" t="str">
        <f>IF(ISNUMBER(SEARCH("start_date_local",Table2[[#This Row],[JSON]])),MID(Table2[[#This Row],[JSON]],SEARCH("start_date_local",Table2[[#This Row],[JSON]])+LEN("start_date_local")+4,10), "")</f>
        <v/>
      </c>
      <c r="E12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1" s="5" t="str">
        <f>IF(Table2[[#This Row],[moving_time]]&lt;&gt;"",FLOOR((Table2[[#This Row],[moving_time]]-(60*60*Table2[[#This Row],[Appoggio_ore]]))-(60*Table2[[#This Row],[Appoggio_ minuti]]),1),"")</f>
        <v/>
      </c>
      <c r="I1201" s="5" t="str">
        <f>IF(Table2[[#This Row],[moving_time]]&lt;&gt;"",FLOOR((Table2[[#This Row],[moving_time]]-(60*60*Table2[[#This Row],[Appoggio_ore]]))/60,1),"")</f>
        <v/>
      </c>
      <c r="J1201" s="5" t="str">
        <f>IF(Table2[[#This Row],[moving_time]]&lt;&gt;"",FLOOR(Table2[[#This Row],[moving_time]]/(60*60),1),"")</f>
        <v/>
      </c>
      <c r="K12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1" t="str">
        <f>IF(AND(Table2[[#This Row],[Appoggio]]&lt;&gt;"",C1211&lt;&gt;""),_xlfn.CONCAT("date",C1211,"moving_time",C1202,"distance",Table2[[#This Row],[Appoggio]],"elevation",C1204,"type",C1205),"")</f>
        <v/>
      </c>
      <c r="M1201" t="str">
        <f>IF(Table2[[#This Row],[date_to_pivot]]&lt;&gt;"",C1205,"")</f>
        <v/>
      </c>
      <c r="N1201" t="str">
        <f>IF(Table2[[#This Row],[date_to_pivot]]&lt;&gt;"",Table2[[#This Row],[Appoggio]],"")</f>
        <v/>
      </c>
      <c r="O1201" t="str">
        <f>IF(Table2[[#This Row],[date_to_pivot]]&lt;&gt;"",C1204,"")</f>
        <v/>
      </c>
      <c r="P1201" t="str">
        <f>IF(Table2[[#This Row],[date_to_pivot]]&lt;&gt;"",C1202,"")</f>
        <v/>
      </c>
    </row>
    <row r="1202" spans="2:16" x14ac:dyDescent="0.2">
      <c r="B1202" t="s">
        <v>511</v>
      </c>
      <c r="C1202" t="str" cm="1">
        <f t="array" ref="C12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02" t="str">
        <f>IF(ISNUMBER(SEARCH("start_date_local",Table2[[#This Row],[JSON]])),MID(Table2[[#This Row],[JSON]],SEARCH("start_date_local",Table2[[#This Row],[JSON]])+LEN("start_date_local")+4,10), "")</f>
        <v/>
      </c>
      <c r="E12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2" s="5" t="str">
        <f>IF(Table2[[#This Row],[moving_time]]&lt;&gt;"",FLOOR((Table2[[#This Row],[moving_time]]-(60*60*Table2[[#This Row],[Appoggio_ore]]))-(60*Table2[[#This Row],[Appoggio_ minuti]]),1),"")</f>
        <v/>
      </c>
      <c r="I1202" s="5" t="str">
        <f>IF(Table2[[#This Row],[moving_time]]&lt;&gt;"",FLOOR((Table2[[#This Row],[moving_time]]-(60*60*Table2[[#This Row],[Appoggio_ore]]))/60,1),"")</f>
        <v/>
      </c>
      <c r="J1202" s="5" t="str">
        <f>IF(Table2[[#This Row],[moving_time]]&lt;&gt;"",FLOOR(Table2[[#This Row],[moving_time]]/(60*60),1),"")</f>
        <v/>
      </c>
      <c r="K12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2" t="str">
        <f>IF(AND(Table2[[#This Row],[Appoggio]]&lt;&gt;"",C1212&lt;&gt;""),_xlfn.CONCAT("date",C1212,"moving_time",C1203,"distance",Table2[[#This Row],[Appoggio]],"elevation",C1205,"type",C1206),"")</f>
        <v/>
      </c>
      <c r="M1202" t="str">
        <f>IF(Table2[[#This Row],[date_to_pivot]]&lt;&gt;"",C1206,"")</f>
        <v/>
      </c>
      <c r="N1202" t="str">
        <f>IF(Table2[[#This Row],[date_to_pivot]]&lt;&gt;"",Table2[[#This Row],[Appoggio]],"")</f>
        <v/>
      </c>
      <c r="O1202" t="str">
        <f>IF(Table2[[#This Row],[date_to_pivot]]&lt;&gt;"",C1205,"")</f>
        <v/>
      </c>
      <c r="P1202" t="str">
        <f>IF(Table2[[#This Row],[date_to_pivot]]&lt;&gt;"",C1203,"")</f>
        <v/>
      </c>
    </row>
    <row r="1203" spans="2:16" x14ac:dyDescent="0.2">
      <c r="B1203" t="s">
        <v>512</v>
      </c>
      <c r="C1203" t="str" cm="1">
        <f t="array" ref="C12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03" t="str">
        <f>IF(ISNUMBER(SEARCH("start_date_local",Table2[[#This Row],[JSON]])),MID(Table2[[#This Row],[JSON]],SEARCH("start_date_local",Table2[[#This Row],[JSON]])+LEN("start_date_local")+4,10), "")</f>
        <v/>
      </c>
      <c r="E12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3" s="5" t="str">
        <f>IF(Table2[[#This Row],[moving_time]]&lt;&gt;"",FLOOR((Table2[[#This Row],[moving_time]]-(60*60*Table2[[#This Row],[Appoggio_ore]]))-(60*Table2[[#This Row],[Appoggio_ minuti]]),1),"")</f>
        <v/>
      </c>
      <c r="I1203" s="5" t="str">
        <f>IF(Table2[[#This Row],[moving_time]]&lt;&gt;"",FLOOR((Table2[[#This Row],[moving_time]]-(60*60*Table2[[#This Row],[Appoggio_ore]]))/60,1),"")</f>
        <v/>
      </c>
      <c r="J1203" s="5" t="str">
        <f>IF(Table2[[#This Row],[moving_time]]&lt;&gt;"",FLOOR(Table2[[#This Row],[moving_time]]/(60*60),1),"")</f>
        <v/>
      </c>
      <c r="K12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3" t="str">
        <f>IF(AND(Table2[[#This Row],[Appoggio]]&lt;&gt;"",C1213&lt;&gt;""),_xlfn.CONCAT("date",C1213,"moving_time",C1204,"distance",Table2[[#This Row],[Appoggio]],"elevation",C1206,"type",C1207),"")</f>
        <v/>
      </c>
      <c r="M1203" t="str">
        <f>IF(Table2[[#This Row],[date_to_pivot]]&lt;&gt;"",C1207,"")</f>
        <v/>
      </c>
      <c r="N1203" t="str">
        <f>IF(Table2[[#This Row],[date_to_pivot]]&lt;&gt;"",Table2[[#This Row],[Appoggio]],"")</f>
        <v/>
      </c>
      <c r="O1203" t="str">
        <f>IF(Table2[[#This Row],[date_to_pivot]]&lt;&gt;"",C1206,"")</f>
        <v/>
      </c>
      <c r="P1203" t="str">
        <f>IF(Table2[[#This Row],[date_to_pivot]]&lt;&gt;"",C1204,"")</f>
        <v/>
      </c>
    </row>
    <row r="1204" spans="2:16" x14ac:dyDescent="0.2">
      <c r="B1204" t="s">
        <v>54</v>
      </c>
      <c r="C1204" t="str" cm="1">
        <f t="array" ref="C12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04" t="str">
        <f>IF(ISNUMBER(SEARCH("start_date_local",Table2[[#This Row],[JSON]])),MID(Table2[[#This Row],[JSON]],SEARCH("start_date_local",Table2[[#This Row],[JSON]])+LEN("start_date_local")+4,10), "")</f>
        <v/>
      </c>
      <c r="E12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4" s="5" t="str">
        <f>IF(Table2[[#This Row],[moving_time]]&lt;&gt;"",FLOOR((Table2[[#This Row],[moving_time]]-(60*60*Table2[[#This Row],[Appoggio_ore]]))-(60*Table2[[#This Row],[Appoggio_ minuti]]),1),"")</f>
        <v/>
      </c>
      <c r="I1204" s="5" t="str">
        <f>IF(Table2[[#This Row],[moving_time]]&lt;&gt;"",FLOOR((Table2[[#This Row],[moving_time]]-(60*60*Table2[[#This Row],[Appoggio_ore]]))/60,1),"")</f>
        <v/>
      </c>
      <c r="J1204" s="5" t="str">
        <f>IF(Table2[[#This Row],[moving_time]]&lt;&gt;"",FLOOR(Table2[[#This Row],[moving_time]]/(60*60),1),"")</f>
        <v/>
      </c>
      <c r="K12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4" t="str">
        <f>IF(AND(Table2[[#This Row],[Appoggio]]&lt;&gt;"",C1214&lt;&gt;""),_xlfn.CONCAT("date",C1214,"moving_time",C1205,"distance",Table2[[#This Row],[Appoggio]],"elevation",C1207,"type",C1208),"")</f>
        <v/>
      </c>
      <c r="M1204" t="str">
        <f>IF(Table2[[#This Row],[date_to_pivot]]&lt;&gt;"",C1208,"")</f>
        <v/>
      </c>
      <c r="N1204" t="str">
        <f>IF(Table2[[#This Row],[date_to_pivot]]&lt;&gt;"",Table2[[#This Row],[Appoggio]],"")</f>
        <v/>
      </c>
      <c r="O1204" t="str">
        <f>IF(Table2[[#This Row],[date_to_pivot]]&lt;&gt;"",C1207,"")</f>
        <v/>
      </c>
      <c r="P1204" t="str">
        <f>IF(Table2[[#This Row],[date_to_pivot]]&lt;&gt;"",C1205,"")</f>
        <v/>
      </c>
    </row>
    <row r="1205" spans="2:16" x14ac:dyDescent="0.2">
      <c r="B1205" t="s">
        <v>55</v>
      </c>
      <c r="C1205" t="str" cm="1">
        <f t="array" ref="C12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05" t="str">
        <f>IF(ISNUMBER(SEARCH("start_date_local",Table2[[#This Row],[JSON]])),MID(Table2[[#This Row],[JSON]],SEARCH("start_date_local",Table2[[#This Row],[JSON]])+LEN("start_date_local")+4,10), "")</f>
        <v/>
      </c>
      <c r="E12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5" s="5" t="str">
        <f>IF(Table2[[#This Row],[moving_time]]&lt;&gt;"",FLOOR((Table2[[#This Row],[moving_time]]-(60*60*Table2[[#This Row],[Appoggio_ore]]))-(60*Table2[[#This Row],[Appoggio_ minuti]]),1),"")</f>
        <v/>
      </c>
      <c r="I1205" s="5" t="str">
        <f>IF(Table2[[#This Row],[moving_time]]&lt;&gt;"",FLOOR((Table2[[#This Row],[moving_time]]-(60*60*Table2[[#This Row],[Appoggio_ore]]))/60,1),"")</f>
        <v/>
      </c>
      <c r="J1205" s="5" t="str">
        <f>IF(Table2[[#This Row],[moving_time]]&lt;&gt;"",FLOOR(Table2[[#This Row],[moving_time]]/(60*60),1),"")</f>
        <v/>
      </c>
      <c r="K12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5" t="str">
        <f>IF(AND(Table2[[#This Row],[Appoggio]]&lt;&gt;"",C1215&lt;&gt;""),_xlfn.CONCAT("date",C1215,"moving_time",C1206,"distance",Table2[[#This Row],[Appoggio]],"elevation",C1208,"type",C1209),"")</f>
        <v/>
      </c>
      <c r="M1205" t="str">
        <f>IF(Table2[[#This Row],[date_to_pivot]]&lt;&gt;"",C1209,"")</f>
        <v/>
      </c>
      <c r="N1205" t="str">
        <f>IF(Table2[[#This Row],[date_to_pivot]]&lt;&gt;"",Table2[[#This Row],[Appoggio]],"")</f>
        <v/>
      </c>
      <c r="O1205" t="str">
        <f>IF(Table2[[#This Row],[date_to_pivot]]&lt;&gt;"",C1208,"")</f>
        <v/>
      </c>
      <c r="P1205" t="str">
        <f>IF(Table2[[#This Row],[date_to_pivot]]&lt;&gt;"",C1206,"")</f>
        <v/>
      </c>
    </row>
    <row r="1206" spans="2:16" x14ac:dyDescent="0.2">
      <c r="B1206" t="s">
        <v>513</v>
      </c>
      <c r="C1206" t="str" cm="1">
        <f t="array" ref="C12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06" t="str">
        <f>IF(ISNUMBER(SEARCH("start_date_local",Table2[[#This Row],[JSON]])),MID(Table2[[#This Row],[JSON]],SEARCH("start_date_local",Table2[[#This Row],[JSON]])+LEN("start_date_local")+4,10), "")</f>
        <v/>
      </c>
      <c r="E12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6" s="5" t="str">
        <f>IF(Table2[[#This Row],[moving_time]]&lt;&gt;"",FLOOR((Table2[[#This Row],[moving_time]]-(60*60*Table2[[#This Row],[Appoggio_ore]]))-(60*Table2[[#This Row],[Appoggio_ minuti]]),1),"")</f>
        <v/>
      </c>
      <c r="I1206" s="5" t="str">
        <f>IF(Table2[[#This Row],[moving_time]]&lt;&gt;"",FLOOR((Table2[[#This Row],[moving_time]]-(60*60*Table2[[#This Row],[Appoggio_ore]]))/60,1),"")</f>
        <v/>
      </c>
      <c r="J1206" s="5" t="str">
        <f>IF(Table2[[#This Row],[moving_time]]&lt;&gt;"",FLOOR(Table2[[#This Row],[moving_time]]/(60*60),1),"")</f>
        <v/>
      </c>
      <c r="K12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6" t="str">
        <f>IF(AND(Table2[[#This Row],[Appoggio]]&lt;&gt;"",C1216&lt;&gt;""),_xlfn.CONCAT("date",C1216,"moving_time",C1207,"distance",Table2[[#This Row],[Appoggio]],"elevation",C1209,"type",C1210),"")</f>
        <v/>
      </c>
      <c r="M1206" t="str">
        <f>IF(Table2[[#This Row],[date_to_pivot]]&lt;&gt;"",C1210,"")</f>
        <v/>
      </c>
      <c r="N1206" t="str">
        <f>IF(Table2[[#This Row],[date_to_pivot]]&lt;&gt;"",Table2[[#This Row],[Appoggio]],"")</f>
        <v/>
      </c>
      <c r="O1206" t="str">
        <f>IF(Table2[[#This Row],[date_to_pivot]]&lt;&gt;"",C1209,"")</f>
        <v/>
      </c>
      <c r="P1206" t="str">
        <f>IF(Table2[[#This Row],[date_to_pivot]]&lt;&gt;"",C1207,"")</f>
        <v/>
      </c>
    </row>
    <row r="1207" spans="2:16" x14ac:dyDescent="0.2">
      <c r="B1207" t="s">
        <v>242</v>
      </c>
      <c r="C1207" t="str" cm="1">
        <f t="array" ref="C12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07" t="str">
        <f>IF(ISNUMBER(SEARCH("start_date_local",Table2[[#This Row],[JSON]])),MID(Table2[[#This Row],[JSON]],SEARCH("start_date_local",Table2[[#This Row],[JSON]])+LEN("start_date_local")+4,10), "")</f>
        <v/>
      </c>
      <c r="E12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7" s="5" t="str">
        <f>IF(Table2[[#This Row],[moving_time]]&lt;&gt;"",FLOOR((Table2[[#This Row],[moving_time]]-(60*60*Table2[[#This Row],[Appoggio_ore]]))-(60*Table2[[#This Row],[Appoggio_ minuti]]),1),"")</f>
        <v/>
      </c>
      <c r="I1207" s="5" t="str">
        <f>IF(Table2[[#This Row],[moving_time]]&lt;&gt;"",FLOOR((Table2[[#This Row],[moving_time]]-(60*60*Table2[[#This Row],[Appoggio_ore]]))/60,1),"")</f>
        <v/>
      </c>
      <c r="J1207" s="5" t="str">
        <f>IF(Table2[[#This Row],[moving_time]]&lt;&gt;"",FLOOR(Table2[[#This Row],[moving_time]]/(60*60),1),"")</f>
        <v/>
      </c>
      <c r="K12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7" t="str">
        <f>IF(AND(Table2[[#This Row],[Appoggio]]&lt;&gt;"",C1217&lt;&gt;""),_xlfn.CONCAT("date",C1217,"moving_time",C1208,"distance",Table2[[#This Row],[Appoggio]],"elevation",C1210,"type",C1211),"")</f>
        <v/>
      </c>
      <c r="M1207" t="str">
        <f>IF(Table2[[#This Row],[date_to_pivot]]&lt;&gt;"",C1211,"")</f>
        <v/>
      </c>
      <c r="N1207" t="str">
        <f>IF(Table2[[#This Row],[date_to_pivot]]&lt;&gt;"",Table2[[#This Row],[Appoggio]],"")</f>
        <v/>
      </c>
      <c r="O1207" t="str">
        <f>IF(Table2[[#This Row],[date_to_pivot]]&lt;&gt;"",C1210,"")</f>
        <v/>
      </c>
      <c r="P1207" t="str">
        <f>IF(Table2[[#This Row],[date_to_pivot]]&lt;&gt;"",C1208,"")</f>
        <v/>
      </c>
    </row>
    <row r="1208" spans="2:16" x14ac:dyDescent="0.2">
      <c r="B1208" t="s">
        <v>58</v>
      </c>
      <c r="C1208" t="str" cm="1">
        <f t="array" ref="C12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08" t="str">
        <f>IF(ISNUMBER(SEARCH("start_date_local",Table2[[#This Row],[JSON]])),MID(Table2[[#This Row],[JSON]],SEARCH("start_date_local",Table2[[#This Row],[JSON]])+LEN("start_date_local")+4,10), "")</f>
        <v/>
      </c>
      <c r="E12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8" s="5" t="str">
        <f>IF(Table2[[#This Row],[moving_time]]&lt;&gt;"",FLOOR((Table2[[#This Row],[moving_time]]-(60*60*Table2[[#This Row],[Appoggio_ore]]))-(60*Table2[[#This Row],[Appoggio_ minuti]]),1),"")</f>
        <v/>
      </c>
      <c r="I1208" s="5" t="str">
        <f>IF(Table2[[#This Row],[moving_time]]&lt;&gt;"",FLOOR((Table2[[#This Row],[moving_time]]-(60*60*Table2[[#This Row],[Appoggio_ore]]))/60,1),"")</f>
        <v/>
      </c>
      <c r="J1208" s="5" t="str">
        <f>IF(Table2[[#This Row],[moving_time]]&lt;&gt;"",FLOOR(Table2[[#This Row],[moving_time]]/(60*60),1),"")</f>
        <v/>
      </c>
      <c r="K12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8" t="str">
        <f>IF(AND(Table2[[#This Row],[Appoggio]]&lt;&gt;"",C1218&lt;&gt;""),_xlfn.CONCAT("date",C1218,"moving_time",C1209,"distance",Table2[[#This Row],[Appoggio]],"elevation",C1211,"type",C1212),"")</f>
        <v/>
      </c>
      <c r="M1208" t="str">
        <f>IF(Table2[[#This Row],[date_to_pivot]]&lt;&gt;"",C1212,"")</f>
        <v/>
      </c>
      <c r="N1208" t="str">
        <f>IF(Table2[[#This Row],[date_to_pivot]]&lt;&gt;"",Table2[[#This Row],[Appoggio]],"")</f>
        <v/>
      </c>
      <c r="O1208" t="str">
        <f>IF(Table2[[#This Row],[date_to_pivot]]&lt;&gt;"",C1211,"")</f>
        <v/>
      </c>
      <c r="P1208" t="str">
        <f>IF(Table2[[#This Row],[date_to_pivot]]&lt;&gt;"",C1209,"")</f>
        <v/>
      </c>
    </row>
    <row r="1209" spans="2:16" x14ac:dyDescent="0.2">
      <c r="B1209" t="s">
        <v>59</v>
      </c>
      <c r="C1209" t="str" cm="1">
        <f t="array" ref="C12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09" t="str">
        <f>IF(ISNUMBER(SEARCH("start_date_local",Table2[[#This Row],[JSON]])),MID(Table2[[#This Row],[JSON]],SEARCH("start_date_local",Table2[[#This Row],[JSON]])+LEN("start_date_local")+4,10), "")</f>
        <v/>
      </c>
      <c r="E12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09" s="5" t="str">
        <f>IF(Table2[[#This Row],[moving_time]]&lt;&gt;"",FLOOR((Table2[[#This Row],[moving_time]]-(60*60*Table2[[#This Row],[Appoggio_ore]]))-(60*Table2[[#This Row],[Appoggio_ minuti]]),1),"")</f>
        <v/>
      </c>
      <c r="I1209" s="5" t="str">
        <f>IF(Table2[[#This Row],[moving_time]]&lt;&gt;"",FLOOR((Table2[[#This Row],[moving_time]]-(60*60*Table2[[#This Row],[Appoggio_ore]]))/60,1),"")</f>
        <v/>
      </c>
      <c r="J1209" s="5" t="str">
        <f>IF(Table2[[#This Row],[moving_time]]&lt;&gt;"",FLOOR(Table2[[#This Row],[moving_time]]/(60*60),1),"")</f>
        <v/>
      </c>
      <c r="K12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09" t="str">
        <f>IF(AND(Table2[[#This Row],[Appoggio]]&lt;&gt;"",C1219&lt;&gt;""),_xlfn.CONCAT("date",C1219,"moving_time",C1210,"distance",Table2[[#This Row],[Appoggio]],"elevation",C1212,"type",C1213),"")</f>
        <v/>
      </c>
      <c r="M1209" t="str">
        <f>IF(Table2[[#This Row],[date_to_pivot]]&lt;&gt;"",C1213,"")</f>
        <v/>
      </c>
      <c r="N1209" t="str">
        <f>IF(Table2[[#This Row],[date_to_pivot]]&lt;&gt;"",Table2[[#This Row],[Appoggio]],"")</f>
        <v/>
      </c>
      <c r="O1209" t="str">
        <f>IF(Table2[[#This Row],[date_to_pivot]]&lt;&gt;"",C1212,"")</f>
        <v/>
      </c>
      <c r="P1209" t="str">
        <f>IF(Table2[[#This Row],[date_to_pivot]]&lt;&gt;"",C1210,"")</f>
        <v/>
      </c>
    </row>
    <row r="1210" spans="2:16" x14ac:dyDescent="0.2">
      <c r="B1210" t="s">
        <v>514</v>
      </c>
      <c r="C1210" t="str" cm="1">
        <f t="array" ref="C12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10" t="str">
        <f>IF(ISNUMBER(SEARCH("start_date_local",Table2[[#This Row],[JSON]])),MID(Table2[[#This Row],[JSON]],SEARCH("start_date_local",Table2[[#This Row],[JSON]])+LEN("start_date_local")+4,10), "")</f>
        <v/>
      </c>
      <c r="E12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0" s="5" t="str">
        <f>IF(Table2[[#This Row],[moving_time]]&lt;&gt;"",FLOOR((Table2[[#This Row],[moving_time]]-(60*60*Table2[[#This Row],[Appoggio_ore]]))-(60*Table2[[#This Row],[Appoggio_ minuti]]),1),"")</f>
        <v/>
      </c>
      <c r="I1210" s="5" t="str">
        <f>IF(Table2[[#This Row],[moving_time]]&lt;&gt;"",FLOOR((Table2[[#This Row],[moving_time]]-(60*60*Table2[[#This Row],[Appoggio_ore]]))/60,1),"")</f>
        <v/>
      </c>
      <c r="J1210" s="5" t="str">
        <f>IF(Table2[[#This Row],[moving_time]]&lt;&gt;"",FLOOR(Table2[[#This Row],[moving_time]]/(60*60),1),"")</f>
        <v/>
      </c>
      <c r="K12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0" t="str">
        <f>IF(AND(Table2[[#This Row],[Appoggio]]&lt;&gt;"",C1220&lt;&gt;""),_xlfn.CONCAT("date",C1220,"moving_time",C1211,"distance",Table2[[#This Row],[Appoggio]],"elevation",C1213,"type",C1214),"")</f>
        <v/>
      </c>
      <c r="M1210" t="str">
        <f>IF(Table2[[#This Row],[date_to_pivot]]&lt;&gt;"",C1214,"")</f>
        <v/>
      </c>
      <c r="N1210" t="str">
        <f>IF(Table2[[#This Row],[date_to_pivot]]&lt;&gt;"",Table2[[#This Row],[Appoggio]],"")</f>
        <v/>
      </c>
      <c r="O1210" t="str">
        <f>IF(Table2[[#This Row],[date_to_pivot]]&lt;&gt;"",C1213,"")</f>
        <v/>
      </c>
      <c r="P1210" t="str">
        <f>IF(Table2[[#This Row],[date_to_pivot]]&lt;&gt;"",C1211,"")</f>
        <v/>
      </c>
    </row>
    <row r="1211" spans="2:16" x14ac:dyDescent="0.2">
      <c r="B1211" t="s">
        <v>515</v>
      </c>
      <c r="C1211" t="str" cm="1">
        <f t="array" ref="C12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11" t="str">
        <f>IF(ISNUMBER(SEARCH("start_date_local",Table2[[#This Row],[JSON]])),MID(Table2[[#This Row],[JSON]],SEARCH("start_date_local",Table2[[#This Row],[JSON]])+LEN("start_date_local")+4,10), "")</f>
        <v/>
      </c>
      <c r="E12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1" s="5" t="str">
        <f>IF(Table2[[#This Row],[moving_time]]&lt;&gt;"",FLOOR((Table2[[#This Row],[moving_time]]-(60*60*Table2[[#This Row],[Appoggio_ore]]))-(60*Table2[[#This Row],[Appoggio_ minuti]]),1),"")</f>
        <v/>
      </c>
      <c r="I1211" s="5" t="str">
        <f>IF(Table2[[#This Row],[moving_time]]&lt;&gt;"",FLOOR((Table2[[#This Row],[moving_time]]-(60*60*Table2[[#This Row],[Appoggio_ore]]))/60,1),"")</f>
        <v/>
      </c>
      <c r="J1211" s="5" t="str">
        <f>IF(Table2[[#This Row],[moving_time]]&lt;&gt;"",FLOOR(Table2[[#This Row],[moving_time]]/(60*60),1),"")</f>
        <v/>
      </c>
      <c r="K12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1" t="str">
        <f>IF(AND(Table2[[#This Row],[Appoggio]]&lt;&gt;"",C1221&lt;&gt;""),_xlfn.CONCAT("date",C1221,"moving_time",C1212,"distance",Table2[[#This Row],[Appoggio]],"elevation",C1214,"type",C1215),"")</f>
        <v/>
      </c>
      <c r="M1211" t="str">
        <f>IF(Table2[[#This Row],[date_to_pivot]]&lt;&gt;"",C1215,"")</f>
        <v/>
      </c>
      <c r="N1211" t="str">
        <f>IF(Table2[[#This Row],[date_to_pivot]]&lt;&gt;"",Table2[[#This Row],[Appoggio]],"")</f>
        <v/>
      </c>
      <c r="O1211" t="str">
        <f>IF(Table2[[#This Row],[date_to_pivot]]&lt;&gt;"",C1214,"")</f>
        <v/>
      </c>
      <c r="P1211" t="str">
        <f>IF(Table2[[#This Row],[date_to_pivot]]&lt;&gt;"",C1212,"")</f>
        <v/>
      </c>
    </row>
    <row r="1212" spans="2:16" x14ac:dyDescent="0.2">
      <c r="B1212" t="s">
        <v>516</v>
      </c>
      <c r="C1212" t="str" cm="1">
        <f t="array" ref="C12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12" t="str">
        <f>IF(ISNUMBER(SEARCH("start_date_local",Table2[[#This Row],[JSON]])),MID(Table2[[#This Row],[JSON]],SEARCH("start_date_local",Table2[[#This Row],[JSON]])+LEN("start_date_local")+4,10), "")</f>
        <v/>
      </c>
      <c r="E12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2" s="5" t="str">
        <f>IF(Table2[[#This Row],[moving_time]]&lt;&gt;"",FLOOR((Table2[[#This Row],[moving_time]]-(60*60*Table2[[#This Row],[Appoggio_ore]]))-(60*Table2[[#This Row],[Appoggio_ minuti]]),1),"")</f>
        <v/>
      </c>
      <c r="I1212" s="5" t="str">
        <f>IF(Table2[[#This Row],[moving_time]]&lt;&gt;"",FLOOR((Table2[[#This Row],[moving_time]]-(60*60*Table2[[#This Row],[Appoggio_ore]]))/60,1),"")</f>
        <v/>
      </c>
      <c r="J1212" s="5" t="str">
        <f>IF(Table2[[#This Row],[moving_time]]&lt;&gt;"",FLOOR(Table2[[#This Row],[moving_time]]/(60*60),1),"")</f>
        <v/>
      </c>
      <c r="K12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2" t="str">
        <f>IF(AND(Table2[[#This Row],[Appoggio]]&lt;&gt;"",C1222&lt;&gt;""),_xlfn.CONCAT("date",C1222,"moving_time",C1213,"distance",Table2[[#This Row],[Appoggio]],"elevation",C1215,"type",C1216),"")</f>
        <v/>
      </c>
      <c r="M1212" t="str">
        <f>IF(Table2[[#This Row],[date_to_pivot]]&lt;&gt;"",C1216,"")</f>
        <v/>
      </c>
      <c r="N1212" t="str">
        <f>IF(Table2[[#This Row],[date_to_pivot]]&lt;&gt;"",Table2[[#This Row],[Appoggio]],"")</f>
        <v/>
      </c>
      <c r="O1212" t="str">
        <f>IF(Table2[[#This Row],[date_to_pivot]]&lt;&gt;"",C1215,"")</f>
        <v/>
      </c>
      <c r="P1212" t="str">
        <f>IF(Table2[[#This Row],[date_to_pivot]]&lt;&gt;"",C1213,"")</f>
        <v/>
      </c>
    </row>
    <row r="1213" spans="2:16" x14ac:dyDescent="0.2">
      <c r="B1213" t="s">
        <v>63</v>
      </c>
      <c r="C1213" t="str" cm="1">
        <f t="array" ref="C12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13" t="str">
        <f>IF(ISNUMBER(SEARCH("start_date_local",Table2[[#This Row],[JSON]])),MID(Table2[[#This Row],[JSON]],SEARCH("start_date_local",Table2[[#This Row],[JSON]])+LEN("start_date_local")+4,10), "")</f>
        <v/>
      </c>
      <c r="E12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3" s="5" t="str">
        <f>IF(Table2[[#This Row],[moving_time]]&lt;&gt;"",FLOOR((Table2[[#This Row],[moving_time]]-(60*60*Table2[[#This Row],[Appoggio_ore]]))-(60*Table2[[#This Row],[Appoggio_ minuti]]),1),"")</f>
        <v/>
      </c>
      <c r="I1213" s="5" t="str">
        <f>IF(Table2[[#This Row],[moving_time]]&lt;&gt;"",FLOOR((Table2[[#This Row],[moving_time]]-(60*60*Table2[[#This Row],[Appoggio_ore]]))/60,1),"")</f>
        <v/>
      </c>
      <c r="J1213" s="5" t="str">
        <f>IF(Table2[[#This Row],[moving_time]]&lt;&gt;"",FLOOR(Table2[[#This Row],[moving_time]]/(60*60),1),"")</f>
        <v/>
      </c>
      <c r="K12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3" t="str">
        <f>IF(AND(Table2[[#This Row],[Appoggio]]&lt;&gt;"",C1223&lt;&gt;""),_xlfn.CONCAT("date",C1223,"moving_time",C1214,"distance",Table2[[#This Row],[Appoggio]],"elevation",C1216,"type",C1217),"")</f>
        <v/>
      </c>
      <c r="M1213" t="str">
        <f>IF(Table2[[#This Row],[date_to_pivot]]&lt;&gt;"",C1217,"")</f>
        <v/>
      </c>
      <c r="N1213" t="str">
        <f>IF(Table2[[#This Row],[date_to_pivot]]&lt;&gt;"",Table2[[#This Row],[Appoggio]],"")</f>
        <v/>
      </c>
      <c r="O1213" t="str">
        <f>IF(Table2[[#This Row],[date_to_pivot]]&lt;&gt;"",C1216,"")</f>
        <v/>
      </c>
      <c r="P1213" t="str">
        <f>IF(Table2[[#This Row],[date_to_pivot]]&lt;&gt;"",C1214,"")</f>
        <v/>
      </c>
    </row>
    <row r="1214" spans="2:16" x14ac:dyDescent="0.2">
      <c r="B1214" t="s">
        <v>64</v>
      </c>
      <c r="C1214" t="str" cm="1">
        <f t="array" ref="C12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14" t="str">
        <f>IF(ISNUMBER(SEARCH("start_date_local",Table2[[#This Row],[JSON]])),MID(Table2[[#This Row],[JSON]],SEARCH("start_date_local",Table2[[#This Row],[JSON]])+LEN("start_date_local")+4,10), "")</f>
        <v/>
      </c>
      <c r="E12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4" s="5" t="str">
        <f>IF(Table2[[#This Row],[moving_time]]&lt;&gt;"",FLOOR((Table2[[#This Row],[moving_time]]-(60*60*Table2[[#This Row],[Appoggio_ore]]))-(60*Table2[[#This Row],[Appoggio_ minuti]]),1),"")</f>
        <v/>
      </c>
      <c r="I1214" s="5" t="str">
        <f>IF(Table2[[#This Row],[moving_time]]&lt;&gt;"",FLOOR((Table2[[#This Row],[moving_time]]-(60*60*Table2[[#This Row],[Appoggio_ore]]))/60,1),"")</f>
        <v/>
      </c>
      <c r="J1214" s="5" t="str">
        <f>IF(Table2[[#This Row],[moving_time]]&lt;&gt;"",FLOOR(Table2[[#This Row],[moving_time]]/(60*60),1),"")</f>
        <v/>
      </c>
      <c r="K12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4" t="str">
        <f>IF(AND(Table2[[#This Row],[Appoggio]]&lt;&gt;"",C1224&lt;&gt;""),_xlfn.CONCAT("date",C1224,"moving_time",C1215,"distance",Table2[[#This Row],[Appoggio]],"elevation",C1217,"type",C1218),"")</f>
        <v/>
      </c>
      <c r="M1214" t="str">
        <f>IF(Table2[[#This Row],[date_to_pivot]]&lt;&gt;"",C1218,"")</f>
        <v/>
      </c>
      <c r="N1214" t="str">
        <f>IF(Table2[[#This Row],[date_to_pivot]]&lt;&gt;"",Table2[[#This Row],[Appoggio]],"")</f>
        <v/>
      </c>
      <c r="O1214" t="str">
        <f>IF(Table2[[#This Row],[date_to_pivot]]&lt;&gt;"",C1217,"")</f>
        <v/>
      </c>
      <c r="P1214" t="str">
        <f>IF(Table2[[#This Row],[date_to_pivot]]&lt;&gt;"",C1215,"")</f>
        <v/>
      </c>
    </row>
    <row r="1215" spans="2:16" x14ac:dyDescent="0.2">
      <c r="B1215" t="s">
        <v>65</v>
      </c>
      <c r="C1215" t="str" cm="1">
        <f t="array" ref="C12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15" t="str">
        <f>IF(ISNUMBER(SEARCH("start_date_local",Table2[[#This Row],[JSON]])),MID(Table2[[#This Row],[JSON]],SEARCH("start_date_local",Table2[[#This Row],[JSON]])+LEN("start_date_local")+4,10), "")</f>
        <v/>
      </c>
      <c r="E12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5" s="5" t="str">
        <f>IF(Table2[[#This Row],[moving_time]]&lt;&gt;"",FLOOR((Table2[[#This Row],[moving_time]]-(60*60*Table2[[#This Row],[Appoggio_ore]]))-(60*Table2[[#This Row],[Appoggio_ minuti]]),1),"")</f>
        <v/>
      </c>
      <c r="I1215" s="5" t="str">
        <f>IF(Table2[[#This Row],[moving_time]]&lt;&gt;"",FLOOR((Table2[[#This Row],[moving_time]]-(60*60*Table2[[#This Row],[Appoggio_ore]]))/60,1),"")</f>
        <v/>
      </c>
      <c r="J1215" s="5" t="str">
        <f>IF(Table2[[#This Row],[moving_time]]&lt;&gt;"",FLOOR(Table2[[#This Row],[moving_time]]/(60*60),1),"")</f>
        <v/>
      </c>
      <c r="K12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5" t="str">
        <f>IF(AND(Table2[[#This Row],[Appoggio]]&lt;&gt;"",C1225&lt;&gt;""),_xlfn.CONCAT("date",C1225,"moving_time",C1216,"distance",Table2[[#This Row],[Appoggio]],"elevation",C1218,"type",C1219),"")</f>
        <v/>
      </c>
      <c r="M1215" t="str">
        <f>IF(Table2[[#This Row],[date_to_pivot]]&lt;&gt;"",C1219,"")</f>
        <v/>
      </c>
      <c r="N1215" t="str">
        <f>IF(Table2[[#This Row],[date_to_pivot]]&lt;&gt;"",Table2[[#This Row],[Appoggio]],"")</f>
        <v/>
      </c>
      <c r="O1215" t="str">
        <f>IF(Table2[[#This Row],[date_to_pivot]]&lt;&gt;"",C1218,"")</f>
        <v/>
      </c>
      <c r="P1215" t="str">
        <f>IF(Table2[[#This Row],[date_to_pivot]]&lt;&gt;"",C1216,"")</f>
        <v/>
      </c>
    </row>
    <row r="1216" spans="2:16" x14ac:dyDescent="0.2">
      <c r="B1216" t="s">
        <v>517</v>
      </c>
      <c r="C1216" t="str" cm="1">
        <f t="array" ref="C12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16" t="str">
        <f>IF(ISNUMBER(SEARCH("start_date_local",Table2[[#This Row],[JSON]])),MID(Table2[[#This Row],[JSON]],SEARCH("start_date_local",Table2[[#This Row],[JSON]])+LEN("start_date_local")+4,10), "")</f>
        <v/>
      </c>
      <c r="E12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6" s="5" t="str">
        <f>IF(Table2[[#This Row],[moving_time]]&lt;&gt;"",FLOOR((Table2[[#This Row],[moving_time]]-(60*60*Table2[[#This Row],[Appoggio_ore]]))-(60*Table2[[#This Row],[Appoggio_ minuti]]),1),"")</f>
        <v/>
      </c>
      <c r="I1216" s="5" t="str">
        <f>IF(Table2[[#This Row],[moving_time]]&lt;&gt;"",FLOOR((Table2[[#This Row],[moving_time]]-(60*60*Table2[[#This Row],[Appoggio_ore]]))/60,1),"")</f>
        <v/>
      </c>
      <c r="J1216" s="5" t="str">
        <f>IF(Table2[[#This Row],[moving_time]]&lt;&gt;"",FLOOR(Table2[[#This Row],[moving_time]]/(60*60),1),"")</f>
        <v/>
      </c>
      <c r="K12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6" t="str">
        <f>IF(AND(Table2[[#This Row],[Appoggio]]&lt;&gt;"",C1226&lt;&gt;""),_xlfn.CONCAT("date",C1226,"moving_time",C1217,"distance",Table2[[#This Row],[Appoggio]],"elevation",C1219,"type",C1220),"")</f>
        <v/>
      </c>
      <c r="M1216" t="str">
        <f>IF(Table2[[#This Row],[date_to_pivot]]&lt;&gt;"",C1220,"")</f>
        <v/>
      </c>
      <c r="N1216" t="str">
        <f>IF(Table2[[#This Row],[date_to_pivot]]&lt;&gt;"",Table2[[#This Row],[Appoggio]],"")</f>
        <v/>
      </c>
      <c r="O1216" t="str">
        <f>IF(Table2[[#This Row],[date_to_pivot]]&lt;&gt;"",C1219,"")</f>
        <v/>
      </c>
      <c r="P1216" t="str">
        <f>IF(Table2[[#This Row],[date_to_pivot]]&lt;&gt;"",C1217,"")</f>
        <v/>
      </c>
    </row>
    <row r="1217" spans="2:16" x14ac:dyDescent="0.2">
      <c r="B1217" t="s">
        <v>67</v>
      </c>
      <c r="C1217" t="str" cm="1">
        <f t="array" ref="C12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17" t="str">
        <f>IF(ISNUMBER(SEARCH("start_date_local",Table2[[#This Row],[JSON]])),MID(Table2[[#This Row],[JSON]],SEARCH("start_date_local",Table2[[#This Row],[JSON]])+LEN("start_date_local")+4,10), "")</f>
        <v/>
      </c>
      <c r="E12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7" s="5" t="str">
        <f>IF(Table2[[#This Row],[moving_time]]&lt;&gt;"",FLOOR((Table2[[#This Row],[moving_time]]-(60*60*Table2[[#This Row],[Appoggio_ore]]))-(60*Table2[[#This Row],[Appoggio_ minuti]]),1),"")</f>
        <v/>
      </c>
      <c r="I1217" s="5" t="str">
        <f>IF(Table2[[#This Row],[moving_time]]&lt;&gt;"",FLOOR((Table2[[#This Row],[moving_time]]-(60*60*Table2[[#This Row],[Appoggio_ore]]))/60,1),"")</f>
        <v/>
      </c>
      <c r="J1217" s="5" t="str">
        <f>IF(Table2[[#This Row],[moving_time]]&lt;&gt;"",FLOOR(Table2[[#This Row],[moving_time]]/(60*60),1),"")</f>
        <v/>
      </c>
      <c r="K12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7" t="str">
        <f>IF(AND(Table2[[#This Row],[Appoggio]]&lt;&gt;"",C1227&lt;&gt;""),_xlfn.CONCAT("date",C1227,"moving_time",C1218,"distance",Table2[[#This Row],[Appoggio]],"elevation",C1220,"type",C1221),"")</f>
        <v/>
      </c>
      <c r="M1217" t="str">
        <f>IF(Table2[[#This Row],[date_to_pivot]]&lt;&gt;"",C1221,"")</f>
        <v/>
      </c>
      <c r="N1217" t="str">
        <f>IF(Table2[[#This Row],[date_to_pivot]]&lt;&gt;"",Table2[[#This Row],[Appoggio]],"")</f>
        <v/>
      </c>
      <c r="O1217" t="str">
        <f>IF(Table2[[#This Row],[date_to_pivot]]&lt;&gt;"",C1220,"")</f>
        <v/>
      </c>
      <c r="P1217" t="str">
        <f>IF(Table2[[#This Row],[date_to_pivot]]&lt;&gt;"",C1218,"")</f>
        <v/>
      </c>
    </row>
    <row r="1218" spans="2:16" x14ac:dyDescent="0.2">
      <c r="B1218" t="s">
        <v>1</v>
      </c>
      <c r="C1218" t="str" cm="1">
        <f t="array" ref="C12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18" t="str">
        <f>IF(ISNUMBER(SEARCH("start_date_local",Table2[[#This Row],[JSON]])),MID(Table2[[#This Row],[JSON]],SEARCH("start_date_local",Table2[[#This Row],[JSON]])+LEN("start_date_local")+4,10), "")</f>
        <v/>
      </c>
      <c r="E12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8" s="5" t="str">
        <f>IF(Table2[[#This Row],[moving_time]]&lt;&gt;"",FLOOR((Table2[[#This Row],[moving_time]]-(60*60*Table2[[#This Row],[Appoggio_ore]]))-(60*Table2[[#This Row],[Appoggio_ minuti]]),1),"")</f>
        <v/>
      </c>
      <c r="I1218" s="5" t="str">
        <f>IF(Table2[[#This Row],[moving_time]]&lt;&gt;"",FLOOR((Table2[[#This Row],[moving_time]]-(60*60*Table2[[#This Row],[Appoggio_ore]]))/60,1),"")</f>
        <v/>
      </c>
      <c r="J1218" s="5" t="str">
        <f>IF(Table2[[#This Row],[moving_time]]&lt;&gt;"",FLOOR(Table2[[#This Row],[moving_time]]/(60*60),1),"")</f>
        <v/>
      </c>
      <c r="K12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8" t="str">
        <f>IF(AND(Table2[[#This Row],[Appoggio]]&lt;&gt;"",C1228&lt;&gt;""),_xlfn.CONCAT("date",C1228,"moving_time",C1219,"distance",Table2[[#This Row],[Appoggio]],"elevation",C1221,"type",C1222),"")</f>
        <v/>
      </c>
      <c r="M1218" t="str">
        <f>IF(Table2[[#This Row],[date_to_pivot]]&lt;&gt;"",C1222,"")</f>
        <v/>
      </c>
      <c r="N1218" t="str">
        <f>IF(Table2[[#This Row],[date_to_pivot]]&lt;&gt;"",Table2[[#This Row],[Appoggio]],"")</f>
        <v/>
      </c>
      <c r="O1218" t="str">
        <f>IF(Table2[[#This Row],[date_to_pivot]]&lt;&gt;"",C1221,"")</f>
        <v/>
      </c>
      <c r="P1218" t="str">
        <f>IF(Table2[[#This Row],[date_to_pivot]]&lt;&gt;"",C1219,"")</f>
        <v/>
      </c>
    </row>
    <row r="1219" spans="2:16" x14ac:dyDescent="0.2">
      <c r="B1219" t="s">
        <v>2</v>
      </c>
      <c r="C1219" t="str" cm="1">
        <f t="array" ref="C12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19" t="str">
        <f>IF(ISNUMBER(SEARCH("start_date_local",Table2[[#This Row],[JSON]])),MID(Table2[[#This Row],[JSON]],SEARCH("start_date_local",Table2[[#This Row],[JSON]])+LEN("start_date_local")+4,10), "")</f>
        <v/>
      </c>
      <c r="E12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19" s="5" t="str">
        <f>IF(Table2[[#This Row],[moving_time]]&lt;&gt;"",FLOOR((Table2[[#This Row],[moving_time]]-(60*60*Table2[[#This Row],[Appoggio_ore]]))-(60*Table2[[#This Row],[Appoggio_ minuti]]),1),"")</f>
        <v/>
      </c>
      <c r="I1219" s="5" t="str">
        <f>IF(Table2[[#This Row],[moving_time]]&lt;&gt;"",FLOOR((Table2[[#This Row],[moving_time]]-(60*60*Table2[[#This Row],[Appoggio_ore]]))/60,1),"")</f>
        <v/>
      </c>
      <c r="J1219" s="5" t="str">
        <f>IF(Table2[[#This Row],[moving_time]]&lt;&gt;"",FLOOR(Table2[[#This Row],[moving_time]]/(60*60),1),"")</f>
        <v/>
      </c>
      <c r="K12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19" t="str">
        <f>IF(AND(Table2[[#This Row],[Appoggio]]&lt;&gt;"",C1229&lt;&gt;""),_xlfn.CONCAT("date",C1229,"moving_time",C1220,"distance",Table2[[#This Row],[Appoggio]],"elevation",C1222,"type",C1223),"")</f>
        <v/>
      </c>
      <c r="M1219" t="str">
        <f>IF(Table2[[#This Row],[date_to_pivot]]&lt;&gt;"",C1223,"")</f>
        <v/>
      </c>
      <c r="N1219" t="str">
        <f>IF(Table2[[#This Row],[date_to_pivot]]&lt;&gt;"",Table2[[#This Row],[Appoggio]],"")</f>
        <v/>
      </c>
      <c r="O1219" t="str">
        <f>IF(Table2[[#This Row],[date_to_pivot]]&lt;&gt;"",C1222,"")</f>
        <v/>
      </c>
      <c r="P1219" t="str">
        <f>IF(Table2[[#This Row],[date_to_pivot]]&lt;&gt;"",C1220,"")</f>
        <v/>
      </c>
    </row>
    <row r="1220" spans="2:16" x14ac:dyDescent="0.2">
      <c r="B1220" t="s">
        <v>3</v>
      </c>
      <c r="C1220" t="str" cm="1">
        <f t="array" ref="C12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20" t="str">
        <f>IF(ISNUMBER(SEARCH("start_date_local",Table2[[#This Row],[JSON]])),MID(Table2[[#This Row],[JSON]],SEARCH("start_date_local",Table2[[#This Row],[JSON]])+LEN("start_date_local")+4,10), "")</f>
        <v/>
      </c>
      <c r="E12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0" s="5" t="str">
        <f>IF(Table2[[#This Row],[moving_time]]&lt;&gt;"",FLOOR((Table2[[#This Row],[moving_time]]-(60*60*Table2[[#This Row],[Appoggio_ore]]))-(60*Table2[[#This Row],[Appoggio_ minuti]]),1),"")</f>
        <v/>
      </c>
      <c r="I1220" s="5" t="str">
        <f>IF(Table2[[#This Row],[moving_time]]&lt;&gt;"",FLOOR((Table2[[#This Row],[moving_time]]-(60*60*Table2[[#This Row],[Appoggio_ore]]))/60,1),"")</f>
        <v/>
      </c>
      <c r="J1220" s="5" t="str">
        <f>IF(Table2[[#This Row],[moving_time]]&lt;&gt;"",FLOOR(Table2[[#This Row],[moving_time]]/(60*60),1),"")</f>
        <v/>
      </c>
      <c r="K12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0" t="str">
        <f>IF(AND(Table2[[#This Row],[Appoggio]]&lt;&gt;"",C1230&lt;&gt;""),_xlfn.CONCAT("date",C1230,"moving_time",C1221,"distance",Table2[[#This Row],[Appoggio]],"elevation",C1223,"type",C1224),"")</f>
        <v/>
      </c>
      <c r="M1220" t="str">
        <f>IF(Table2[[#This Row],[date_to_pivot]]&lt;&gt;"",C1224,"")</f>
        <v/>
      </c>
      <c r="N1220" t="str">
        <f>IF(Table2[[#This Row],[date_to_pivot]]&lt;&gt;"",Table2[[#This Row],[Appoggio]],"")</f>
        <v/>
      </c>
      <c r="O1220" t="str">
        <f>IF(Table2[[#This Row],[date_to_pivot]]&lt;&gt;"",C1223,"")</f>
        <v/>
      </c>
      <c r="P1220" t="str">
        <f>IF(Table2[[#This Row],[date_to_pivot]]&lt;&gt;"",C1221,"")</f>
        <v/>
      </c>
    </row>
    <row r="1221" spans="2:16" x14ac:dyDescent="0.2">
      <c r="B1221" t="s">
        <v>4</v>
      </c>
      <c r="C1221" t="str" cm="1">
        <f t="array" ref="C12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21" t="str">
        <f>IF(ISNUMBER(SEARCH("start_date_local",Table2[[#This Row],[JSON]])),MID(Table2[[#This Row],[JSON]],SEARCH("start_date_local",Table2[[#This Row],[JSON]])+LEN("start_date_local")+4,10), "")</f>
        <v/>
      </c>
      <c r="E12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1" s="5" t="str">
        <f>IF(Table2[[#This Row],[moving_time]]&lt;&gt;"",FLOOR((Table2[[#This Row],[moving_time]]-(60*60*Table2[[#This Row],[Appoggio_ore]]))-(60*Table2[[#This Row],[Appoggio_ minuti]]),1),"")</f>
        <v/>
      </c>
      <c r="I1221" s="5" t="str">
        <f>IF(Table2[[#This Row],[moving_time]]&lt;&gt;"",FLOOR((Table2[[#This Row],[moving_time]]-(60*60*Table2[[#This Row],[Appoggio_ore]]))/60,1),"")</f>
        <v/>
      </c>
      <c r="J1221" s="5" t="str">
        <f>IF(Table2[[#This Row],[moving_time]]&lt;&gt;"",FLOOR(Table2[[#This Row],[moving_time]]/(60*60),1),"")</f>
        <v/>
      </c>
      <c r="K12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1" t="str">
        <f>IF(AND(Table2[[#This Row],[Appoggio]]&lt;&gt;"",C1231&lt;&gt;""),_xlfn.CONCAT("date",C1231,"moving_time",C1222,"distance",Table2[[#This Row],[Appoggio]],"elevation",C1224,"type",C1225),"")</f>
        <v/>
      </c>
      <c r="M1221" t="str">
        <f>IF(Table2[[#This Row],[date_to_pivot]]&lt;&gt;"",C1225,"")</f>
        <v/>
      </c>
      <c r="N1221" t="str">
        <f>IF(Table2[[#This Row],[date_to_pivot]]&lt;&gt;"",Table2[[#This Row],[Appoggio]],"")</f>
        <v/>
      </c>
      <c r="O1221" t="str">
        <f>IF(Table2[[#This Row],[date_to_pivot]]&lt;&gt;"",C1224,"")</f>
        <v/>
      </c>
      <c r="P1221" t="str">
        <f>IF(Table2[[#This Row],[date_to_pivot]]&lt;&gt;"",C1222,"")</f>
        <v/>
      </c>
    </row>
    <row r="1222" spans="2:16" x14ac:dyDescent="0.2">
      <c r="B1222" t="s">
        <v>5</v>
      </c>
      <c r="C1222" t="str" cm="1">
        <f t="array" ref="C12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22" t="str">
        <f>IF(ISNUMBER(SEARCH("start_date_local",Table2[[#This Row],[JSON]])),MID(Table2[[#This Row],[JSON]],SEARCH("start_date_local",Table2[[#This Row],[JSON]])+LEN("start_date_local")+4,10), "")</f>
        <v/>
      </c>
      <c r="E12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2" s="5" t="str">
        <f>IF(Table2[[#This Row],[moving_time]]&lt;&gt;"",FLOOR((Table2[[#This Row],[moving_time]]-(60*60*Table2[[#This Row],[Appoggio_ore]]))-(60*Table2[[#This Row],[Appoggio_ minuti]]),1),"")</f>
        <v/>
      </c>
      <c r="I1222" s="5" t="str">
        <f>IF(Table2[[#This Row],[moving_time]]&lt;&gt;"",FLOOR((Table2[[#This Row],[moving_time]]-(60*60*Table2[[#This Row],[Appoggio_ore]]))/60,1),"")</f>
        <v/>
      </c>
      <c r="J1222" s="5" t="str">
        <f>IF(Table2[[#This Row],[moving_time]]&lt;&gt;"",FLOOR(Table2[[#This Row],[moving_time]]/(60*60),1),"")</f>
        <v/>
      </c>
      <c r="K12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2" t="str">
        <f>IF(AND(Table2[[#This Row],[Appoggio]]&lt;&gt;"",C1232&lt;&gt;""),_xlfn.CONCAT("date",C1232,"moving_time",C1223,"distance",Table2[[#This Row],[Appoggio]],"elevation",C1225,"type",C1226),"")</f>
        <v/>
      </c>
      <c r="M1222" t="str">
        <f>IF(Table2[[#This Row],[date_to_pivot]]&lt;&gt;"",C1226,"")</f>
        <v/>
      </c>
      <c r="N1222" t="str">
        <f>IF(Table2[[#This Row],[date_to_pivot]]&lt;&gt;"",Table2[[#This Row],[Appoggio]],"")</f>
        <v/>
      </c>
      <c r="O1222" t="str">
        <f>IF(Table2[[#This Row],[date_to_pivot]]&lt;&gt;"",C1225,"")</f>
        <v/>
      </c>
      <c r="P1222" t="str">
        <f>IF(Table2[[#This Row],[date_to_pivot]]&lt;&gt;"",C1223,"")</f>
        <v/>
      </c>
    </row>
    <row r="1223" spans="2:16" x14ac:dyDescent="0.2">
      <c r="B1223" t="s">
        <v>6</v>
      </c>
      <c r="C1223" t="str" cm="1">
        <f t="array" ref="C12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23" t="str">
        <f>IF(ISNUMBER(SEARCH("start_date_local",Table2[[#This Row],[JSON]])),MID(Table2[[#This Row],[JSON]],SEARCH("start_date_local",Table2[[#This Row],[JSON]])+LEN("start_date_local")+4,10), "")</f>
        <v/>
      </c>
      <c r="E12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3" s="5" t="str">
        <f>IF(Table2[[#This Row],[moving_time]]&lt;&gt;"",FLOOR((Table2[[#This Row],[moving_time]]-(60*60*Table2[[#This Row],[Appoggio_ore]]))-(60*Table2[[#This Row],[Appoggio_ minuti]]),1),"")</f>
        <v/>
      </c>
      <c r="I1223" s="5" t="str">
        <f>IF(Table2[[#This Row],[moving_time]]&lt;&gt;"",FLOOR((Table2[[#This Row],[moving_time]]-(60*60*Table2[[#This Row],[Appoggio_ore]]))/60,1),"")</f>
        <v/>
      </c>
      <c r="J1223" s="5" t="str">
        <f>IF(Table2[[#This Row],[moving_time]]&lt;&gt;"",FLOOR(Table2[[#This Row],[moving_time]]/(60*60),1),"")</f>
        <v/>
      </c>
      <c r="K12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3" t="str">
        <f>IF(AND(Table2[[#This Row],[Appoggio]]&lt;&gt;"",C1233&lt;&gt;""),_xlfn.CONCAT("date",C1233,"moving_time",C1224,"distance",Table2[[#This Row],[Appoggio]],"elevation",C1226,"type",C1227),"")</f>
        <v/>
      </c>
      <c r="M1223" t="str">
        <f>IF(Table2[[#This Row],[date_to_pivot]]&lt;&gt;"",C1227,"")</f>
        <v/>
      </c>
      <c r="N1223" t="str">
        <f>IF(Table2[[#This Row],[date_to_pivot]]&lt;&gt;"",Table2[[#This Row],[Appoggio]],"")</f>
        <v/>
      </c>
      <c r="O1223" t="str">
        <f>IF(Table2[[#This Row],[date_to_pivot]]&lt;&gt;"",C1226,"")</f>
        <v/>
      </c>
      <c r="P1223" t="str">
        <f>IF(Table2[[#This Row],[date_to_pivot]]&lt;&gt;"",C1224,"")</f>
        <v/>
      </c>
    </row>
    <row r="1224" spans="2:16" x14ac:dyDescent="0.2">
      <c r="B1224" t="s">
        <v>518</v>
      </c>
      <c r="C1224" t="str" cm="1">
        <f t="array" ref="C12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24" t="str">
        <f>IF(ISNUMBER(SEARCH("start_date_local",Table2[[#This Row],[JSON]])),MID(Table2[[#This Row],[JSON]],SEARCH("start_date_local",Table2[[#This Row],[JSON]])+LEN("start_date_local")+4,10), "")</f>
        <v/>
      </c>
      <c r="E12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4" s="5" t="str">
        <f>IF(Table2[[#This Row],[moving_time]]&lt;&gt;"",FLOOR((Table2[[#This Row],[moving_time]]-(60*60*Table2[[#This Row],[Appoggio_ore]]))-(60*Table2[[#This Row],[Appoggio_ minuti]]),1),"")</f>
        <v/>
      </c>
      <c r="I1224" s="5" t="str">
        <f>IF(Table2[[#This Row],[moving_time]]&lt;&gt;"",FLOOR((Table2[[#This Row],[moving_time]]-(60*60*Table2[[#This Row],[Appoggio_ore]]))/60,1),"")</f>
        <v/>
      </c>
      <c r="J1224" s="5" t="str">
        <f>IF(Table2[[#This Row],[moving_time]]&lt;&gt;"",FLOOR(Table2[[#This Row],[moving_time]]/(60*60),1),"")</f>
        <v/>
      </c>
      <c r="K12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4" t="str">
        <f>IF(AND(Table2[[#This Row],[Appoggio]]&lt;&gt;"",C1234&lt;&gt;""),_xlfn.CONCAT("date",C1234,"moving_time",C1225,"distance",Table2[[#This Row],[Appoggio]],"elevation",C1227,"type",C1228),"")</f>
        <v/>
      </c>
      <c r="M1224" t="str">
        <f>IF(Table2[[#This Row],[date_to_pivot]]&lt;&gt;"",C1228,"")</f>
        <v/>
      </c>
      <c r="N1224" t="str">
        <f>IF(Table2[[#This Row],[date_to_pivot]]&lt;&gt;"",Table2[[#This Row],[Appoggio]],"")</f>
        <v/>
      </c>
      <c r="O1224" t="str">
        <f>IF(Table2[[#This Row],[date_to_pivot]]&lt;&gt;"",C1227,"")</f>
        <v/>
      </c>
      <c r="P1224" t="str">
        <f>IF(Table2[[#This Row],[date_to_pivot]]&lt;&gt;"",C1225,"")</f>
        <v/>
      </c>
    </row>
    <row r="1225" spans="2:16" x14ac:dyDescent="0.2">
      <c r="B1225" t="s">
        <v>519</v>
      </c>
      <c r="C1225" t="str" cm="1">
        <f t="array" ref="C12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26020.7</v>
      </c>
      <c r="D1225" t="str">
        <f>IF(ISNUMBER(SEARCH("start_date_local",Table2[[#This Row],[JSON]])),MID(Table2[[#This Row],[JSON]],SEARCH("start_date_local",Table2[[#This Row],[JSON]])+LEN("start_date_local")+4,10), "")</f>
        <v/>
      </c>
      <c r="E12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26020.7</v>
      </c>
      <c r="G12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5" s="5" t="str">
        <f>IF(Table2[[#This Row],[moving_time]]&lt;&gt;"",FLOOR((Table2[[#This Row],[moving_time]]-(60*60*Table2[[#This Row],[Appoggio_ore]]))-(60*Table2[[#This Row],[Appoggio_ minuti]]),1),"")</f>
        <v/>
      </c>
      <c r="I1225" s="5" t="str">
        <f>IF(Table2[[#This Row],[moving_time]]&lt;&gt;"",FLOOR((Table2[[#This Row],[moving_time]]-(60*60*Table2[[#This Row],[Appoggio_ore]]))/60,1),"")</f>
        <v/>
      </c>
      <c r="J1225" s="5" t="str">
        <f>IF(Table2[[#This Row],[moving_time]]&lt;&gt;"",FLOOR(Table2[[#This Row],[moving_time]]/(60*60),1),"")</f>
        <v/>
      </c>
      <c r="K12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5" t="str">
        <f>IF(AND(Table2[[#This Row],[Appoggio]]&lt;&gt;"",C1235&lt;&gt;""),_xlfn.CONCAT("date",C1235,"moving_time",C1226,"distance",Table2[[#This Row],[Appoggio]],"elevation",C1228,"type",C1229),"")</f>
        <v>date2020-05-29moving_time02:01:59distance26020.7elevation233.2typeRun</v>
      </c>
      <c r="M1225" t="str">
        <f>IF(Table2[[#This Row],[date_to_pivot]]&lt;&gt;"",C1229,"")</f>
        <v>Run</v>
      </c>
      <c r="N1225" t="str">
        <f>IF(Table2[[#This Row],[date_to_pivot]]&lt;&gt;"",Table2[[#This Row],[Appoggio]],"")</f>
        <v>26020.7</v>
      </c>
      <c r="O1225" t="str">
        <f>IF(Table2[[#This Row],[date_to_pivot]]&lt;&gt;"",C1228,"")</f>
        <v>233.2</v>
      </c>
      <c r="P1225" t="str">
        <f>IF(Table2[[#This Row],[date_to_pivot]]&lt;&gt;"",C1226,"")</f>
        <v>02:01:59</v>
      </c>
    </row>
    <row r="1226" spans="2:16" x14ac:dyDescent="0.2">
      <c r="B1226" t="s">
        <v>520</v>
      </c>
      <c r="C1226" t="str" cm="1">
        <f t="array" ref="C12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02:01:59</v>
      </c>
      <c r="D1226" t="str">
        <f>IF(ISNUMBER(SEARCH("start_date_local",Table2[[#This Row],[JSON]])),MID(Table2[[#This Row],[JSON]],SEARCH("start_date_local",Table2[[#This Row],[JSON]])+LEN("start_date_local")+4,10), "")</f>
        <v/>
      </c>
      <c r="E12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7319</v>
      </c>
      <c r="H1226" s="5">
        <f>IF(Table2[[#This Row],[moving_time]]&lt;&gt;"",FLOOR((Table2[[#This Row],[moving_time]]-(60*60*Table2[[#This Row],[Appoggio_ore]]))-(60*Table2[[#This Row],[Appoggio_ minuti]]),1),"")</f>
        <v>59</v>
      </c>
      <c r="I1226" s="5">
        <f>IF(Table2[[#This Row],[moving_time]]&lt;&gt;"",FLOOR((Table2[[#This Row],[moving_time]]-(60*60*Table2[[#This Row],[Appoggio_ore]]))/60,1),"")</f>
        <v>1</v>
      </c>
      <c r="J1226" s="5">
        <f>IF(Table2[[#This Row],[moving_time]]&lt;&gt;"",FLOOR(Table2[[#This Row],[moving_time]]/(60*60),1),"")</f>
        <v>2</v>
      </c>
      <c r="K12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6" t="str">
        <f>IF(AND(Table2[[#This Row],[Appoggio]]&lt;&gt;"",C1236&lt;&gt;""),_xlfn.CONCAT("date",C1236,"moving_time",C1227,"distance",Table2[[#This Row],[Appoggio]],"elevation",C1229,"type",C1230),"")</f>
        <v/>
      </c>
      <c r="M1226" t="str">
        <f>IF(Table2[[#This Row],[date_to_pivot]]&lt;&gt;"",C1230,"")</f>
        <v/>
      </c>
      <c r="N1226" t="str">
        <f>IF(Table2[[#This Row],[date_to_pivot]]&lt;&gt;"",Table2[[#This Row],[Appoggio]],"")</f>
        <v/>
      </c>
      <c r="O1226" t="str">
        <f>IF(Table2[[#This Row],[date_to_pivot]]&lt;&gt;"",C1229,"")</f>
        <v/>
      </c>
      <c r="P1226" t="str">
        <f>IF(Table2[[#This Row],[date_to_pivot]]&lt;&gt;"",C1227,"")</f>
        <v/>
      </c>
    </row>
    <row r="1227" spans="2:16" x14ac:dyDescent="0.2">
      <c r="B1227" t="s">
        <v>521</v>
      </c>
      <c r="C1227" t="str" cm="1">
        <f t="array" ref="C12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27" t="str">
        <f>IF(ISNUMBER(SEARCH("start_date_local",Table2[[#This Row],[JSON]])),MID(Table2[[#This Row],[JSON]],SEARCH("start_date_local",Table2[[#This Row],[JSON]])+LEN("start_date_local")+4,10), "")</f>
        <v/>
      </c>
      <c r="E12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7" s="5" t="str">
        <f>IF(Table2[[#This Row],[moving_time]]&lt;&gt;"",FLOOR((Table2[[#This Row],[moving_time]]-(60*60*Table2[[#This Row],[Appoggio_ore]]))-(60*Table2[[#This Row],[Appoggio_ minuti]]),1),"")</f>
        <v/>
      </c>
      <c r="I1227" s="5" t="str">
        <f>IF(Table2[[#This Row],[moving_time]]&lt;&gt;"",FLOOR((Table2[[#This Row],[moving_time]]-(60*60*Table2[[#This Row],[Appoggio_ore]]))/60,1),"")</f>
        <v/>
      </c>
      <c r="J1227" s="5" t="str">
        <f>IF(Table2[[#This Row],[moving_time]]&lt;&gt;"",FLOOR(Table2[[#This Row],[moving_time]]/(60*60),1),"")</f>
        <v/>
      </c>
      <c r="K12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7" t="str">
        <f>IF(AND(Table2[[#This Row],[Appoggio]]&lt;&gt;"",C1237&lt;&gt;""),_xlfn.CONCAT("date",C1237,"moving_time",C1228,"distance",Table2[[#This Row],[Appoggio]],"elevation",C1230,"type",C1231),"")</f>
        <v/>
      </c>
      <c r="M1227" t="str">
        <f>IF(Table2[[#This Row],[date_to_pivot]]&lt;&gt;"",C1231,"")</f>
        <v/>
      </c>
      <c r="N1227" t="str">
        <f>IF(Table2[[#This Row],[date_to_pivot]]&lt;&gt;"",Table2[[#This Row],[Appoggio]],"")</f>
        <v/>
      </c>
      <c r="O1227" t="str">
        <f>IF(Table2[[#This Row],[date_to_pivot]]&lt;&gt;"",C1230,"")</f>
        <v/>
      </c>
      <c r="P1227" t="str">
        <f>IF(Table2[[#This Row],[date_to_pivot]]&lt;&gt;"",C1228,"")</f>
        <v/>
      </c>
    </row>
    <row r="1228" spans="2:16" x14ac:dyDescent="0.2">
      <c r="B1228" t="s">
        <v>522</v>
      </c>
      <c r="C1228" t="str" cm="1">
        <f t="array" ref="C12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233.2</v>
      </c>
      <c r="D1228" t="str">
        <f>IF(ISNUMBER(SEARCH("start_date_local",Table2[[#This Row],[JSON]])),MID(Table2[[#This Row],[JSON]],SEARCH("start_date_local",Table2[[#This Row],[JSON]])+LEN("start_date_local")+4,10), "")</f>
        <v/>
      </c>
      <c r="E12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8" s="5" t="str">
        <f>IF(Table2[[#This Row],[moving_time]]&lt;&gt;"",FLOOR((Table2[[#This Row],[moving_time]]-(60*60*Table2[[#This Row],[Appoggio_ore]]))-(60*Table2[[#This Row],[Appoggio_ minuti]]),1),"")</f>
        <v/>
      </c>
      <c r="I1228" s="5" t="str">
        <f>IF(Table2[[#This Row],[moving_time]]&lt;&gt;"",FLOOR((Table2[[#This Row],[moving_time]]-(60*60*Table2[[#This Row],[Appoggio_ore]]))/60,1),"")</f>
        <v/>
      </c>
      <c r="J1228" s="5" t="str">
        <f>IF(Table2[[#This Row],[moving_time]]&lt;&gt;"",FLOOR(Table2[[#This Row],[moving_time]]/(60*60),1),"")</f>
        <v/>
      </c>
      <c r="K12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233.2</v>
      </c>
      <c r="L1228" t="str">
        <f>IF(AND(Table2[[#This Row],[Appoggio]]&lt;&gt;"",C1238&lt;&gt;""),_xlfn.CONCAT("date",C1238,"moving_time",C1229,"distance",Table2[[#This Row],[Appoggio]],"elevation",C1231,"type",C1232),"")</f>
        <v/>
      </c>
      <c r="M1228" t="str">
        <f>IF(Table2[[#This Row],[date_to_pivot]]&lt;&gt;"",C1232,"")</f>
        <v/>
      </c>
      <c r="N1228" t="str">
        <f>IF(Table2[[#This Row],[date_to_pivot]]&lt;&gt;"",Table2[[#This Row],[Appoggio]],"")</f>
        <v/>
      </c>
      <c r="O1228" t="str">
        <f>IF(Table2[[#This Row],[date_to_pivot]]&lt;&gt;"",C1231,"")</f>
        <v/>
      </c>
      <c r="P1228" t="str">
        <f>IF(Table2[[#This Row],[date_to_pivot]]&lt;&gt;"",C1229,"")</f>
        <v/>
      </c>
    </row>
    <row r="1229" spans="2:16" x14ac:dyDescent="0.2">
      <c r="B1229" t="s">
        <v>73</v>
      </c>
      <c r="C1229" t="str" cm="1">
        <f t="array" ref="C12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Run</v>
      </c>
      <c r="D1229" t="str">
        <f>IF(ISNUMBER(SEARCH("start_date_local",Table2[[#This Row],[JSON]])),MID(Table2[[#This Row],[JSON]],SEARCH("start_date_local",Table2[[#This Row],[JSON]])+LEN("start_date_local")+4,10), "")</f>
        <v/>
      </c>
      <c r="E12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Run</v>
      </c>
      <c r="F12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29" s="5" t="str">
        <f>IF(Table2[[#This Row],[moving_time]]&lt;&gt;"",FLOOR((Table2[[#This Row],[moving_time]]-(60*60*Table2[[#This Row],[Appoggio_ore]]))-(60*Table2[[#This Row],[Appoggio_ minuti]]),1),"")</f>
        <v/>
      </c>
      <c r="I1229" s="5" t="str">
        <f>IF(Table2[[#This Row],[moving_time]]&lt;&gt;"",FLOOR((Table2[[#This Row],[moving_time]]-(60*60*Table2[[#This Row],[Appoggio_ore]]))/60,1),"")</f>
        <v/>
      </c>
      <c r="J1229" s="5" t="str">
        <f>IF(Table2[[#This Row],[moving_time]]&lt;&gt;"",FLOOR(Table2[[#This Row],[moving_time]]/(60*60),1),"")</f>
        <v/>
      </c>
      <c r="K12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29" t="str">
        <f>IF(AND(Table2[[#This Row],[Appoggio]]&lt;&gt;"",C1239&lt;&gt;""),_xlfn.CONCAT("date",C1239,"moving_time",C1230,"distance",Table2[[#This Row],[Appoggio]],"elevation",C1232,"type",C1233),"")</f>
        <v/>
      </c>
      <c r="M1229" t="str">
        <f>IF(Table2[[#This Row],[date_to_pivot]]&lt;&gt;"",C1233,"")</f>
        <v/>
      </c>
      <c r="N1229" t="str">
        <f>IF(Table2[[#This Row],[date_to_pivot]]&lt;&gt;"",Table2[[#This Row],[Appoggio]],"")</f>
        <v/>
      </c>
      <c r="O1229" t="str">
        <f>IF(Table2[[#This Row],[date_to_pivot]]&lt;&gt;"",C1232,"")</f>
        <v/>
      </c>
      <c r="P1229" t="str">
        <f>IF(Table2[[#This Row],[date_to_pivot]]&lt;&gt;"",C1230,"")</f>
        <v/>
      </c>
    </row>
    <row r="1230" spans="2:16" x14ac:dyDescent="0.2">
      <c r="B1230" t="s">
        <v>74</v>
      </c>
      <c r="C1230" t="str" cm="1">
        <f t="array" ref="C12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30" t="str">
        <f>IF(ISNUMBER(SEARCH("start_date_local",Table2[[#This Row],[JSON]])),MID(Table2[[#This Row],[JSON]],SEARCH("start_date_local",Table2[[#This Row],[JSON]])+LEN("start_date_local")+4,10), "")</f>
        <v/>
      </c>
      <c r="E12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0" s="5" t="str">
        <f>IF(Table2[[#This Row],[moving_time]]&lt;&gt;"",FLOOR((Table2[[#This Row],[moving_time]]-(60*60*Table2[[#This Row],[Appoggio_ore]]))-(60*Table2[[#This Row],[Appoggio_ minuti]]),1),"")</f>
        <v/>
      </c>
      <c r="I1230" s="5" t="str">
        <f>IF(Table2[[#This Row],[moving_time]]&lt;&gt;"",FLOOR((Table2[[#This Row],[moving_time]]-(60*60*Table2[[#This Row],[Appoggio_ore]]))/60,1),"")</f>
        <v/>
      </c>
      <c r="J1230" s="5" t="str">
        <f>IF(Table2[[#This Row],[moving_time]]&lt;&gt;"",FLOOR(Table2[[#This Row],[moving_time]]/(60*60),1),"")</f>
        <v/>
      </c>
      <c r="K12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0" t="str">
        <f>IF(AND(Table2[[#This Row],[Appoggio]]&lt;&gt;"",C1240&lt;&gt;""),_xlfn.CONCAT("date",C1240,"moving_time",C1231,"distance",Table2[[#This Row],[Appoggio]],"elevation",C1233,"type",C1234),"")</f>
        <v/>
      </c>
      <c r="M1230" t="str">
        <f>IF(Table2[[#This Row],[date_to_pivot]]&lt;&gt;"",C1234,"")</f>
        <v/>
      </c>
      <c r="N1230" t="str">
        <f>IF(Table2[[#This Row],[date_to_pivot]]&lt;&gt;"",Table2[[#This Row],[Appoggio]],"")</f>
        <v/>
      </c>
      <c r="O1230" t="str">
        <f>IF(Table2[[#This Row],[date_to_pivot]]&lt;&gt;"",C1233,"")</f>
        <v/>
      </c>
      <c r="P1230" t="str">
        <f>IF(Table2[[#This Row],[date_to_pivot]]&lt;&gt;"",C1231,"")</f>
        <v/>
      </c>
    </row>
    <row r="1231" spans="2:16" x14ac:dyDescent="0.2">
      <c r="B1231" t="s">
        <v>523</v>
      </c>
      <c r="C1231" t="str" cm="1">
        <f t="array" ref="C12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31" t="str">
        <f>IF(ISNUMBER(SEARCH("start_date_local",Table2[[#This Row],[JSON]])),MID(Table2[[#This Row],[JSON]],SEARCH("start_date_local",Table2[[#This Row],[JSON]])+LEN("start_date_local")+4,10), "")</f>
        <v/>
      </c>
      <c r="E12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1" s="5" t="str">
        <f>IF(Table2[[#This Row],[moving_time]]&lt;&gt;"",FLOOR((Table2[[#This Row],[moving_time]]-(60*60*Table2[[#This Row],[Appoggio_ore]]))-(60*Table2[[#This Row],[Appoggio_ minuti]]),1),"")</f>
        <v/>
      </c>
      <c r="I1231" s="5" t="str">
        <f>IF(Table2[[#This Row],[moving_time]]&lt;&gt;"",FLOOR((Table2[[#This Row],[moving_time]]-(60*60*Table2[[#This Row],[Appoggio_ore]]))/60,1),"")</f>
        <v/>
      </c>
      <c r="J1231" s="5" t="str">
        <f>IF(Table2[[#This Row],[moving_time]]&lt;&gt;"",FLOOR(Table2[[#This Row],[moving_time]]/(60*60),1),"")</f>
        <v/>
      </c>
      <c r="K12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1" t="str">
        <f>IF(AND(Table2[[#This Row],[Appoggio]]&lt;&gt;"",C1241&lt;&gt;""),_xlfn.CONCAT("date",C1241,"moving_time",C1232,"distance",Table2[[#This Row],[Appoggio]],"elevation",C1234,"type",C1235),"")</f>
        <v/>
      </c>
      <c r="M1231" t="str">
        <f>IF(Table2[[#This Row],[date_to_pivot]]&lt;&gt;"",C1235,"")</f>
        <v/>
      </c>
      <c r="N1231" t="str">
        <f>IF(Table2[[#This Row],[date_to_pivot]]&lt;&gt;"",Table2[[#This Row],[Appoggio]],"")</f>
        <v/>
      </c>
      <c r="O1231" t="str">
        <f>IF(Table2[[#This Row],[date_to_pivot]]&lt;&gt;"",C1234,"")</f>
        <v/>
      </c>
      <c r="P1231" t="str">
        <f>IF(Table2[[#This Row],[date_to_pivot]]&lt;&gt;"",C1232,"")</f>
        <v/>
      </c>
    </row>
    <row r="1232" spans="2:16" x14ac:dyDescent="0.2">
      <c r="B1232" t="s">
        <v>524</v>
      </c>
      <c r="C1232" t="str" cm="1">
        <f t="array" ref="C12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32" t="str">
        <f>IF(ISNUMBER(SEARCH("start_date_local",Table2[[#This Row],[JSON]])),MID(Table2[[#This Row],[JSON]],SEARCH("start_date_local",Table2[[#This Row],[JSON]])+LEN("start_date_local")+4,10), "")</f>
        <v/>
      </c>
      <c r="E12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2" s="5" t="str">
        <f>IF(Table2[[#This Row],[moving_time]]&lt;&gt;"",FLOOR((Table2[[#This Row],[moving_time]]-(60*60*Table2[[#This Row],[Appoggio_ore]]))-(60*Table2[[#This Row],[Appoggio_ minuti]]),1),"")</f>
        <v/>
      </c>
      <c r="I1232" s="5" t="str">
        <f>IF(Table2[[#This Row],[moving_time]]&lt;&gt;"",FLOOR((Table2[[#This Row],[moving_time]]-(60*60*Table2[[#This Row],[Appoggio_ore]]))/60,1),"")</f>
        <v/>
      </c>
      <c r="J1232" s="5" t="str">
        <f>IF(Table2[[#This Row],[moving_time]]&lt;&gt;"",FLOOR(Table2[[#This Row],[moving_time]]/(60*60),1),"")</f>
        <v/>
      </c>
      <c r="K12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2" t="str">
        <f>IF(AND(Table2[[#This Row],[Appoggio]]&lt;&gt;"",C1242&lt;&gt;""),_xlfn.CONCAT("date",C1242,"moving_time",C1233,"distance",Table2[[#This Row],[Appoggio]],"elevation",C1235,"type",C1236),"")</f>
        <v/>
      </c>
      <c r="M1232" t="str">
        <f>IF(Table2[[#This Row],[date_to_pivot]]&lt;&gt;"",C1236,"")</f>
        <v/>
      </c>
      <c r="N1232" t="str">
        <f>IF(Table2[[#This Row],[date_to_pivot]]&lt;&gt;"",Table2[[#This Row],[Appoggio]],"")</f>
        <v/>
      </c>
      <c r="O1232" t="str">
        <f>IF(Table2[[#This Row],[date_to_pivot]]&lt;&gt;"",C1235,"")</f>
        <v/>
      </c>
      <c r="P1232" t="str">
        <f>IF(Table2[[#This Row],[date_to_pivot]]&lt;&gt;"",C1233,"")</f>
        <v/>
      </c>
    </row>
    <row r="1233" spans="2:16" x14ac:dyDescent="0.2">
      <c r="B1233" t="s">
        <v>525</v>
      </c>
      <c r="C1233" t="str" cm="1">
        <f t="array" ref="C12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33" t="str">
        <f>IF(ISNUMBER(SEARCH("start_date_local",Table2[[#This Row],[JSON]])),MID(Table2[[#This Row],[JSON]],SEARCH("start_date_local",Table2[[#This Row],[JSON]])+LEN("start_date_local")+4,10), "")</f>
        <v/>
      </c>
      <c r="E12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3" s="5" t="str">
        <f>IF(Table2[[#This Row],[moving_time]]&lt;&gt;"",FLOOR((Table2[[#This Row],[moving_time]]-(60*60*Table2[[#This Row],[Appoggio_ore]]))-(60*Table2[[#This Row],[Appoggio_ minuti]]),1),"")</f>
        <v/>
      </c>
      <c r="I1233" s="5" t="str">
        <f>IF(Table2[[#This Row],[moving_time]]&lt;&gt;"",FLOOR((Table2[[#This Row],[moving_time]]-(60*60*Table2[[#This Row],[Appoggio_ore]]))/60,1),"")</f>
        <v/>
      </c>
      <c r="J1233" s="5" t="str">
        <f>IF(Table2[[#This Row],[moving_time]]&lt;&gt;"",FLOOR(Table2[[#This Row],[moving_time]]/(60*60),1),"")</f>
        <v/>
      </c>
      <c r="K12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3" t="str">
        <f>IF(AND(Table2[[#This Row],[Appoggio]]&lt;&gt;"",C1243&lt;&gt;""),_xlfn.CONCAT("date",C1243,"moving_time",C1234,"distance",Table2[[#This Row],[Appoggio]],"elevation",C1236,"type",C1237),"")</f>
        <v/>
      </c>
      <c r="M1233" t="str">
        <f>IF(Table2[[#This Row],[date_to_pivot]]&lt;&gt;"",C1237,"")</f>
        <v/>
      </c>
      <c r="N1233" t="str">
        <f>IF(Table2[[#This Row],[date_to_pivot]]&lt;&gt;"",Table2[[#This Row],[Appoggio]],"")</f>
        <v/>
      </c>
      <c r="O1233" t="str">
        <f>IF(Table2[[#This Row],[date_to_pivot]]&lt;&gt;"",C1236,"")</f>
        <v/>
      </c>
      <c r="P1233" t="str">
        <f>IF(Table2[[#This Row],[date_to_pivot]]&lt;&gt;"",C1234,"")</f>
        <v/>
      </c>
    </row>
    <row r="1234" spans="2:16" x14ac:dyDescent="0.2">
      <c r="B1234" t="s">
        <v>526</v>
      </c>
      <c r="C1234" t="str" cm="1">
        <f t="array" ref="C12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34" t="str">
        <f>IF(ISNUMBER(SEARCH("start_date_local",Table2[[#This Row],[JSON]])),MID(Table2[[#This Row],[JSON]],SEARCH("start_date_local",Table2[[#This Row],[JSON]])+LEN("start_date_local")+4,10), "")</f>
        <v/>
      </c>
      <c r="E12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4" s="5" t="str">
        <f>IF(Table2[[#This Row],[moving_time]]&lt;&gt;"",FLOOR((Table2[[#This Row],[moving_time]]-(60*60*Table2[[#This Row],[Appoggio_ore]]))-(60*Table2[[#This Row],[Appoggio_ minuti]]),1),"")</f>
        <v/>
      </c>
      <c r="I1234" s="5" t="str">
        <f>IF(Table2[[#This Row],[moving_time]]&lt;&gt;"",FLOOR((Table2[[#This Row],[moving_time]]-(60*60*Table2[[#This Row],[Appoggio_ore]]))/60,1),"")</f>
        <v/>
      </c>
      <c r="J1234" s="5" t="str">
        <f>IF(Table2[[#This Row],[moving_time]]&lt;&gt;"",FLOOR(Table2[[#This Row],[moving_time]]/(60*60),1),"")</f>
        <v/>
      </c>
      <c r="K12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4" t="str">
        <f>IF(AND(Table2[[#This Row],[Appoggio]]&lt;&gt;"",C1244&lt;&gt;""),_xlfn.CONCAT("date",C1244,"moving_time",C1235,"distance",Table2[[#This Row],[Appoggio]],"elevation",C1237,"type",C1238),"")</f>
        <v/>
      </c>
      <c r="M1234" t="str">
        <f>IF(Table2[[#This Row],[date_to_pivot]]&lt;&gt;"",C1238,"")</f>
        <v/>
      </c>
      <c r="N1234" t="str">
        <f>IF(Table2[[#This Row],[date_to_pivot]]&lt;&gt;"",Table2[[#This Row],[Appoggio]],"")</f>
        <v/>
      </c>
      <c r="O1234" t="str">
        <f>IF(Table2[[#This Row],[date_to_pivot]]&lt;&gt;"",C1237,"")</f>
        <v/>
      </c>
      <c r="P1234" t="str">
        <f>IF(Table2[[#This Row],[date_to_pivot]]&lt;&gt;"",C1235,"")</f>
        <v/>
      </c>
    </row>
    <row r="1235" spans="2:16" x14ac:dyDescent="0.2">
      <c r="B1235" t="s">
        <v>527</v>
      </c>
      <c r="C1235" t="str" cm="1">
        <f t="array" ref="C12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2020-05-29</v>
      </c>
      <c r="D1235" t="str">
        <f>IF(ISNUMBER(SEARCH("start_date_local",Table2[[#This Row],[JSON]])),MID(Table2[[#This Row],[JSON]],SEARCH("start_date_local",Table2[[#This Row],[JSON]])+LEN("start_date_local")+4,10), "")</f>
        <v>2020-05-29</v>
      </c>
      <c r="E12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5" s="5" t="str">
        <f>IF(Table2[[#This Row],[moving_time]]&lt;&gt;"",FLOOR((Table2[[#This Row],[moving_time]]-(60*60*Table2[[#This Row],[Appoggio_ore]]))-(60*Table2[[#This Row],[Appoggio_ minuti]]),1),"")</f>
        <v/>
      </c>
      <c r="I1235" s="5" t="str">
        <f>IF(Table2[[#This Row],[moving_time]]&lt;&gt;"",FLOOR((Table2[[#This Row],[moving_time]]-(60*60*Table2[[#This Row],[Appoggio_ore]]))/60,1),"")</f>
        <v/>
      </c>
      <c r="J1235" s="5" t="str">
        <f>IF(Table2[[#This Row],[moving_time]]&lt;&gt;"",FLOOR(Table2[[#This Row],[moving_time]]/(60*60),1),"")</f>
        <v/>
      </c>
      <c r="K12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5" t="str">
        <f>IF(AND(Table2[[#This Row],[Appoggio]]&lt;&gt;"",C1245&lt;&gt;""),_xlfn.CONCAT("date",C1245,"moving_time",C1236,"distance",Table2[[#This Row],[Appoggio]],"elevation",C1238,"type",C1239),"")</f>
        <v/>
      </c>
      <c r="M1235" t="str">
        <f>IF(Table2[[#This Row],[date_to_pivot]]&lt;&gt;"",C1239,"")</f>
        <v/>
      </c>
      <c r="N1235" t="str">
        <f>IF(Table2[[#This Row],[date_to_pivot]]&lt;&gt;"",Table2[[#This Row],[Appoggio]],"")</f>
        <v/>
      </c>
      <c r="O1235" t="str">
        <f>IF(Table2[[#This Row],[date_to_pivot]]&lt;&gt;"",C1238,"")</f>
        <v/>
      </c>
      <c r="P1235" t="str">
        <f>IF(Table2[[#This Row],[date_to_pivot]]&lt;&gt;"",C1236,"")</f>
        <v/>
      </c>
    </row>
    <row r="1236" spans="2:16" x14ac:dyDescent="0.2">
      <c r="B1236" t="s">
        <v>19</v>
      </c>
      <c r="C1236" t="str" cm="1">
        <f t="array" ref="C12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36" t="str">
        <f>IF(ISNUMBER(SEARCH("start_date_local",Table2[[#This Row],[JSON]])),MID(Table2[[#This Row],[JSON]],SEARCH("start_date_local",Table2[[#This Row],[JSON]])+LEN("start_date_local")+4,10), "")</f>
        <v/>
      </c>
      <c r="E12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6" s="5" t="str">
        <f>IF(Table2[[#This Row],[moving_time]]&lt;&gt;"",FLOOR((Table2[[#This Row],[moving_time]]-(60*60*Table2[[#This Row],[Appoggio_ore]]))-(60*Table2[[#This Row],[Appoggio_ minuti]]),1),"")</f>
        <v/>
      </c>
      <c r="I1236" s="5" t="str">
        <f>IF(Table2[[#This Row],[moving_time]]&lt;&gt;"",FLOOR((Table2[[#This Row],[moving_time]]-(60*60*Table2[[#This Row],[Appoggio_ore]]))/60,1),"")</f>
        <v/>
      </c>
      <c r="J1236" s="5" t="str">
        <f>IF(Table2[[#This Row],[moving_time]]&lt;&gt;"",FLOOR(Table2[[#This Row],[moving_time]]/(60*60),1),"")</f>
        <v/>
      </c>
      <c r="K12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6" t="str">
        <f>IF(AND(Table2[[#This Row],[Appoggio]]&lt;&gt;"",C1246&lt;&gt;""),_xlfn.CONCAT("date",C1246,"moving_time",C1237,"distance",Table2[[#This Row],[Appoggio]],"elevation",C1239,"type",C1240),"")</f>
        <v/>
      </c>
      <c r="M1236" t="str">
        <f>IF(Table2[[#This Row],[date_to_pivot]]&lt;&gt;"",C1240,"")</f>
        <v/>
      </c>
      <c r="N1236" t="str">
        <f>IF(Table2[[#This Row],[date_to_pivot]]&lt;&gt;"",Table2[[#This Row],[Appoggio]],"")</f>
        <v/>
      </c>
      <c r="O1236" t="str">
        <f>IF(Table2[[#This Row],[date_to_pivot]]&lt;&gt;"",C1239,"")</f>
        <v/>
      </c>
      <c r="P1236" t="str">
        <f>IF(Table2[[#This Row],[date_to_pivot]]&lt;&gt;"",C1237,"")</f>
        <v/>
      </c>
    </row>
    <row r="1237" spans="2:16" x14ac:dyDescent="0.2">
      <c r="B1237" t="s">
        <v>20</v>
      </c>
      <c r="C1237" t="str" cm="1">
        <f t="array" ref="C12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37" t="str">
        <f>IF(ISNUMBER(SEARCH("start_date_local",Table2[[#This Row],[JSON]])),MID(Table2[[#This Row],[JSON]],SEARCH("start_date_local",Table2[[#This Row],[JSON]])+LEN("start_date_local")+4,10), "")</f>
        <v/>
      </c>
      <c r="E12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7" s="5" t="str">
        <f>IF(Table2[[#This Row],[moving_time]]&lt;&gt;"",FLOOR((Table2[[#This Row],[moving_time]]-(60*60*Table2[[#This Row],[Appoggio_ore]]))-(60*Table2[[#This Row],[Appoggio_ minuti]]),1),"")</f>
        <v/>
      </c>
      <c r="I1237" s="5" t="str">
        <f>IF(Table2[[#This Row],[moving_time]]&lt;&gt;"",FLOOR((Table2[[#This Row],[moving_time]]-(60*60*Table2[[#This Row],[Appoggio_ore]]))/60,1),"")</f>
        <v/>
      </c>
      <c r="J1237" s="5" t="str">
        <f>IF(Table2[[#This Row],[moving_time]]&lt;&gt;"",FLOOR(Table2[[#This Row],[moving_time]]/(60*60),1),"")</f>
        <v/>
      </c>
      <c r="K12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7" t="str">
        <f>IF(AND(Table2[[#This Row],[Appoggio]]&lt;&gt;"",C1247&lt;&gt;""),_xlfn.CONCAT("date",C1247,"moving_time",C1238,"distance",Table2[[#This Row],[Appoggio]],"elevation",C1240,"type",C1241),"")</f>
        <v/>
      </c>
      <c r="M1237" t="str">
        <f>IF(Table2[[#This Row],[date_to_pivot]]&lt;&gt;"",C1241,"")</f>
        <v/>
      </c>
      <c r="N1237" t="str">
        <f>IF(Table2[[#This Row],[date_to_pivot]]&lt;&gt;"",Table2[[#This Row],[Appoggio]],"")</f>
        <v/>
      </c>
      <c r="O1237" t="str">
        <f>IF(Table2[[#This Row],[date_to_pivot]]&lt;&gt;"",C1240,"")</f>
        <v/>
      </c>
      <c r="P1237" t="str">
        <f>IF(Table2[[#This Row],[date_to_pivot]]&lt;&gt;"",C1238,"")</f>
        <v/>
      </c>
    </row>
    <row r="1238" spans="2:16" x14ac:dyDescent="0.2">
      <c r="B1238" t="s">
        <v>21</v>
      </c>
      <c r="C1238" t="str" cm="1">
        <f t="array" ref="C12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38" t="str">
        <f>IF(ISNUMBER(SEARCH("start_date_local",Table2[[#This Row],[JSON]])),MID(Table2[[#This Row],[JSON]],SEARCH("start_date_local",Table2[[#This Row],[JSON]])+LEN("start_date_local")+4,10), "")</f>
        <v/>
      </c>
      <c r="E12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8" s="5" t="str">
        <f>IF(Table2[[#This Row],[moving_time]]&lt;&gt;"",FLOOR((Table2[[#This Row],[moving_time]]-(60*60*Table2[[#This Row],[Appoggio_ore]]))-(60*Table2[[#This Row],[Appoggio_ minuti]]),1),"")</f>
        <v/>
      </c>
      <c r="I1238" s="5" t="str">
        <f>IF(Table2[[#This Row],[moving_time]]&lt;&gt;"",FLOOR((Table2[[#This Row],[moving_time]]-(60*60*Table2[[#This Row],[Appoggio_ore]]))/60,1),"")</f>
        <v/>
      </c>
      <c r="J1238" s="5" t="str">
        <f>IF(Table2[[#This Row],[moving_time]]&lt;&gt;"",FLOOR(Table2[[#This Row],[moving_time]]/(60*60),1),"")</f>
        <v/>
      </c>
      <c r="K12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8" t="str">
        <f>IF(AND(Table2[[#This Row],[Appoggio]]&lt;&gt;"",C1248&lt;&gt;""),_xlfn.CONCAT("date",C1248,"moving_time",C1239,"distance",Table2[[#This Row],[Appoggio]],"elevation",C1241,"type",C1242),"")</f>
        <v/>
      </c>
      <c r="M1238" t="str">
        <f>IF(Table2[[#This Row],[date_to_pivot]]&lt;&gt;"",C1242,"")</f>
        <v/>
      </c>
      <c r="N1238" t="str">
        <f>IF(Table2[[#This Row],[date_to_pivot]]&lt;&gt;"",Table2[[#This Row],[Appoggio]],"")</f>
        <v/>
      </c>
      <c r="O1238" t="str">
        <f>IF(Table2[[#This Row],[date_to_pivot]]&lt;&gt;"",C1241,"")</f>
        <v/>
      </c>
      <c r="P1238" t="str">
        <f>IF(Table2[[#This Row],[date_to_pivot]]&lt;&gt;"",C1239,"")</f>
        <v/>
      </c>
    </row>
    <row r="1239" spans="2:16" x14ac:dyDescent="0.2">
      <c r="B1239" s="1">
        <v>45541251</v>
      </c>
      <c r="C1239" s="1" t="str" cm="1">
        <f t="array" ref="C12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39" t="str">
        <f>IF(ISNUMBER(SEARCH("start_date_local",Table2[[#This Row],[JSON]])),MID(Table2[[#This Row],[JSON]],SEARCH("start_date_local",Table2[[#This Row],[JSON]])+LEN("start_date_local")+4,10), "")</f>
        <v/>
      </c>
      <c r="E12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39" s="5" t="str">
        <f>IF(Table2[[#This Row],[moving_time]]&lt;&gt;"",FLOOR((Table2[[#This Row],[moving_time]]-(60*60*Table2[[#This Row],[Appoggio_ore]]))-(60*Table2[[#This Row],[Appoggio_ minuti]]),1),"")</f>
        <v/>
      </c>
      <c r="I1239" s="5" t="str">
        <f>IF(Table2[[#This Row],[moving_time]]&lt;&gt;"",FLOOR((Table2[[#This Row],[moving_time]]-(60*60*Table2[[#This Row],[Appoggio_ore]]))/60,1),"")</f>
        <v/>
      </c>
      <c r="J1239" s="5" t="str">
        <f>IF(Table2[[#This Row],[moving_time]]&lt;&gt;"",FLOOR(Table2[[#This Row],[moving_time]]/(60*60),1),"")</f>
        <v/>
      </c>
      <c r="K12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39" t="str">
        <f>IF(AND(Table2[[#This Row],[Appoggio]]&lt;&gt;"",C1249&lt;&gt;""),_xlfn.CONCAT("date",C1249,"moving_time",C1240,"distance",Table2[[#This Row],[Appoggio]],"elevation",C1242,"type",C1243),"")</f>
        <v/>
      </c>
      <c r="M1239" t="str">
        <f>IF(Table2[[#This Row],[date_to_pivot]]&lt;&gt;"",C1243,"")</f>
        <v/>
      </c>
      <c r="N1239" t="str">
        <f>IF(Table2[[#This Row],[date_to_pivot]]&lt;&gt;"",Table2[[#This Row],[Appoggio]],"")</f>
        <v/>
      </c>
      <c r="O1239" t="str">
        <f>IF(Table2[[#This Row],[date_to_pivot]]&lt;&gt;"",C1242,"")</f>
        <v/>
      </c>
      <c r="P1239" t="str">
        <f>IF(Table2[[#This Row],[date_to_pivot]]&lt;&gt;"",C1240,"")</f>
        <v/>
      </c>
    </row>
    <row r="1240" spans="2:16" x14ac:dyDescent="0.2">
      <c r="B1240" s="2">
        <v>10881641</v>
      </c>
      <c r="C1240" s="2" t="str" cm="1">
        <f t="array" ref="C12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40" t="str">
        <f>IF(ISNUMBER(SEARCH("start_date_local",Table2[[#This Row],[JSON]])),MID(Table2[[#This Row],[JSON]],SEARCH("start_date_local",Table2[[#This Row],[JSON]])+LEN("start_date_local")+4,10), "")</f>
        <v/>
      </c>
      <c r="E12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0" s="5" t="str">
        <f>IF(Table2[[#This Row],[moving_time]]&lt;&gt;"",FLOOR((Table2[[#This Row],[moving_time]]-(60*60*Table2[[#This Row],[Appoggio_ore]]))-(60*Table2[[#This Row],[Appoggio_ minuti]]),1),"")</f>
        <v/>
      </c>
      <c r="I1240" s="5" t="str">
        <f>IF(Table2[[#This Row],[moving_time]]&lt;&gt;"",FLOOR((Table2[[#This Row],[moving_time]]-(60*60*Table2[[#This Row],[Appoggio_ore]]))/60,1),"")</f>
        <v/>
      </c>
      <c r="J1240" s="5" t="str">
        <f>IF(Table2[[#This Row],[moving_time]]&lt;&gt;"",FLOOR(Table2[[#This Row],[moving_time]]/(60*60),1),"")</f>
        <v/>
      </c>
      <c r="K12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0" t="str">
        <f>IF(AND(Table2[[#This Row],[Appoggio]]&lt;&gt;"",C1250&lt;&gt;""),_xlfn.CONCAT("date",C1250,"moving_time",C1241,"distance",Table2[[#This Row],[Appoggio]],"elevation",C1243,"type",C1244),"")</f>
        <v/>
      </c>
      <c r="M1240" t="str">
        <f>IF(Table2[[#This Row],[date_to_pivot]]&lt;&gt;"",C1244,"")</f>
        <v/>
      </c>
      <c r="N1240" t="str">
        <f>IF(Table2[[#This Row],[date_to_pivot]]&lt;&gt;"",Table2[[#This Row],[Appoggio]],"")</f>
        <v/>
      </c>
      <c r="O1240" t="str">
        <f>IF(Table2[[#This Row],[date_to_pivot]]&lt;&gt;"",C1243,"")</f>
        <v/>
      </c>
      <c r="P1240" t="str">
        <f>IF(Table2[[#This Row],[date_to_pivot]]&lt;&gt;"",C1241,"")</f>
        <v/>
      </c>
    </row>
    <row r="1241" spans="2:16" x14ac:dyDescent="0.2">
      <c r="B1241" t="s">
        <v>22</v>
      </c>
      <c r="C1241" t="str" cm="1">
        <f t="array" ref="C12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41" t="str">
        <f>IF(ISNUMBER(SEARCH("start_date_local",Table2[[#This Row],[JSON]])),MID(Table2[[#This Row],[JSON]],SEARCH("start_date_local",Table2[[#This Row],[JSON]])+LEN("start_date_local")+4,10), "")</f>
        <v/>
      </c>
      <c r="E12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1" s="5" t="str">
        <f>IF(Table2[[#This Row],[moving_time]]&lt;&gt;"",FLOOR((Table2[[#This Row],[moving_time]]-(60*60*Table2[[#This Row],[Appoggio_ore]]))-(60*Table2[[#This Row],[Appoggio_ minuti]]),1),"")</f>
        <v/>
      </c>
      <c r="I1241" s="5" t="str">
        <f>IF(Table2[[#This Row],[moving_time]]&lt;&gt;"",FLOOR((Table2[[#This Row],[moving_time]]-(60*60*Table2[[#This Row],[Appoggio_ore]]))/60,1),"")</f>
        <v/>
      </c>
      <c r="J1241" s="5" t="str">
        <f>IF(Table2[[#This Row],[moving_time]]&lt;&gt;"",FLOOR(Table2[[#This Row],[moving_time]]/(60*60),1),"")</f>
        <v/>
      </c>
      <c r="K12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1" t="str">
        <f>IF(AND(Table2[[#This Row],[Appoggio]]&lt;&gt;"",C1251&lt;&gt;""),_xlfn.CONCAT("date",C1251,"moving_time",C1242,"distance",Table2[[#This Row],[Appoggio]],"elevation",C1244,"type",C1245),"")</f>
        <v/>
      </c>
      <c r="M1241" t="str">
        <f>IF(Table2[[#This Row],[date_to_pivot]]&lt;&gt;"",C1245,"")</f>
        <v/>
      </c>
      <c r="N1241" t="str">
        <f>IF(Table2[[#This Row],[date_to_pivot]]&lt;&gt;"",Table2[[#This Row],[Appoggio]],"")</f>
        <v/>
      </c>
      <c r="O1241" t="str">
        <f>IF(Table2[[#This Row],[date_to_pivot]]&lt;&gt;"",C1244,"")</f>
        <v/>
      </c>
      <c r="P1241" t="str">
        <f>IF(Table2[[#This Row],[date_to_pivot]]&lt;&gt;"",C1242,"")</f>
        <v/>
      </c>
    </row>
    <row r="1242" spans="2:16" x14ac:dyDescent="0.2">
      <c r="B1242" t="s">
        <v>23</v>
      </c>
      <c r="C1242" t="str" cm="1">
        <f t="array" ref="C12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42" t="str">
        <f>IF(ISNUMBER(SEARCH("start_date_local",Table2[[#This Row],[JSON]])),MID(Table2[[#This Row],[JSON]],SEARCH("start_date_local",Table2[[#This Row],[JSON]])+LEN("start_date_local")+4,10), "")</f>
        <v/>
      </c>
      <c r="E12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2" s="5" t="str">
        <f>IF(Table2[[#This Row],[moving_time]]&lt;&gt;"",FLOOR((Table2[[#This Row],[moving_time]]-(60*60*Table2[[#This Row],[Appoggio_ore]]))-(60*Table2[[#This Row],[Appoggio_ minuti]]),1),"")</f>
        <v/>
      </c>
      <c r="I1242" s="5" t="str">
        <f>IF(Table2[[#This Row],[moving_time]]&lt;&gt;"",FLOOR((Table2[[#This Row],[moving_time]]-(60*60*Table2[[#This Row],[Appoggio_ore]]))/60,1),"")</f>
        <v/>
      </c>
      <c r="J1242" s="5" t="str">
        <f>IF(Table2[[#This Row],[moving_time]]&lt;&gt;"",FLOOR(Table2[[#This Row],[moving_time]]/(60*60),1),"")</f>
        <v/>
      </c>
      <c r="K12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2" t="str">
        <f>IF(AND(Table2[[#This Row],[Appoggio]]&lt;&gt;"",C1252&lt;&gt;""),_xlfn.CONCAT("date",C1252,"moving_time",C1243,"distance",Table2[[#This Row],[Appoggio]],"elevation",C1245,"type",C1246),"")</f>
        <v/>
      </c>
      <c r="M1242" t="str">
        <f>IF(Table2[[#This Row],[date_to_pivot]]&lt;&gt;"",C1246,"")</f>
        <v/>
      </c>
      <c r="N1242" t="str">
        <f>IF(Table2[[#This Row],[date_to_pivot]]&lt;&gt;"",Table2[[#This Row],[Appoggio]],"")</f>
        <v/>
      </c>
      <c r="O1242" t="str">
        <f>IF(Table2[[#This Row],[date_to_pivot]]&lt;&gt;"",C1245,"")</f>
        <v/>
      </c>
      <c r="P1242" t="str">
        <f>IF(Table2[[#This Row],[date_to_pivot]]&lt;&gt;"",C1243,"")</f>
        <v/>
      </c>
    </row>
    <row r="1243" spans="2:16" x14ac:dyDescent="0.2">
      <c r="B1243" s="1">
        <v>45541242</v>
      </c>
      <c r="C1243" s="1" t="str" cm="1">
        <f t="array" ref="C12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43" t="str">
        <f>IF(ISNUMBER(SEARCH("start_date_local",Table2[[#This Row],[JSON]])),MID(Table2[[#This Row],[JSON]],SEARCH("start_date_local",Table2[[#This Row],[JSON]])+LEN("start_date_local")+4,10), "")</f>
        <v/>
      </c>
      <c r="E12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3" s="5" t="str">
        <f>IF(Table2[[#This Row],[moving_time]]&lt;&gt;"",FLOOR((Table2[[#This Row],[moving_time]]-(60*60*Table2[[#This Row],[Appoggio_ore]]))-(60*Table2[[#This Row],[Appoggio_ minuti]]),1),"")</f>
        <v/>
      </c>
      <c r="I1243" s="5" t="str">
        <f>IF(Table2[[#This Row],[moving_time]]&lt;&gt;"",FLOOR((Table2[[#This Row],[moving_time]]-(60*60*Table2[[#This Row],[Appoggio_ore]]))/60,1),"")</f>
        <v/>
      </c>
      <c r="J1243" s="5" t="str">
        <f>IF(Table2[[#This Row],[moving_time]]&lt;&gt;"",FLOOR(Table2[[#This Row],[moving_time]]/(60*60),1),"")</f>
        <v/>
      </c>
      <c r="K12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3" t="str">
        <f>IF(AND(Table2[[#This Row],[Appoggio]]&lt;&gt;"",C1253&lt;&gt;""),_xlfn.CONCAT("date",C1253,"moving_time",C1244,"distance",Table2[[#This Row],[Appoggio]],"elevation",C1246,"type",C1247),"")</f>
        <v/>
      </c>
      <c r="M1243" t="str">
        <f>IF(Table2[[#This Row],[date_to_pivot]]&lt;&gt;"",C1247,"")</f>
        <v/>
      </c>
      <c r="N1243" t="str">
        <f>IF(Table2[[#This Row],[date_to_pivot]]&lt;&gt;"",Table2[[#This Row],[Appoggio]],"")</f>
        <v/>
      </c>
      <c r="O1243" t="str">
        <f>IF(Table2[[#This Row],[date_to_pivot]]&lt;&gt;"",C1246,"")</f>
        <v/>
      </c>
      <c r="P1243" t="str">
        <f>IF(Table2[[#This Row],[date_to_pivot]]&lt;&gt;"",C1244,"")</f>
        <v/>
      </c>
    </row>
    <row r="1244" spans="2:16" x14ac:dyDescent="0.2">
      <c r="B1244" s="2">
        <v>10881443</v>
      </c>
      <c r="C1244" s="2" t="str" cm="1">
        <f t="array" ref="C12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44" t="str">
        <f>IF(ISNUMBER(SEARCH("start_date_local",Table2[[#This Row],[JSON]])),MID(Table2[[#This Row],[JSON]],SEARCH("start_date_local",Table2[[#This Row],[JSON]])+LEN("start_date_local")+4,10), "")</f>
        <v/>
      </c>
      <c r="E12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4" s="5" t="str">
        <f>IF(Table2[[#This Row],[moving_time]]&lt;&gt;"",FLOOR((Table2[[#This Row],[moving_time]]-(60*60*Table2[[#This Row],[Appoggio_ore]]))-(60*Table2[[#This Row],[Appoggio_ minuti]]),1),"")</f>
        <v/>
      </c>
      <c r="I1244" s="5" t="str">
        <f>IF(Table2[[#This Row],[moving_time]]&lt;&gt;"",FLOOR((Table2[[#This Row],[moving_time]]-(60*60*Table2[[#This Row],[Appoggio_ore]]))/60,1),"")</f>
        <v/>
      </c>
      <c r="J1244" s="5" t="str">
        <f>IF(Table2[[#This Row],[moving_time]]&lt;&gt;"",FLOOR(Table2[[#This Row],[moving_time]]/(60*60),1),"")</f>
        <v/>
      </c>
      <c r="K12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4" t="str">
        <f>IF(AND(Table2[[#This Row],[Appoggio]]&lt;&gt;"",C1254&lt;&gt;""),_xlfn.CONCAT("date",C1254,"moving_time",C1245,"distance",Table2[[#This Row],[Appoggio]],"elevation",C1247,"type",C1248),"")</f>
        <v/>
      </c>
      <c r="M1244" t="str">
        <f>IF(Table2[[#This Row],[date_to_pivot]]&lt;&gt;"",C1248,"")</f>
        <v/>
      </c>
      <c r="N1244" t="str">
        <f>IF(Table2[[#This Row],[date_to_pivot]]&lt;&gt;"",Table2[[#This Row],[Appoggio]],"")</f>
        <v/>
      </c>
      <c r="O1244" t="str">
        <f>IF(Table2[[#This Row],[date_to_pivot]]&lt;&gt;"",C1247,"")</f>
        <v/>
      </c>
      <c r="P1244" t="str">
        <f>IF(Table2[[#This Row],[date_to_pivot]]&lt;&gt;"",C1245,"")</f>
        <v/>
      </c>
    </row>
    <row r="1245" spans="2:16" x14ac:dyDescent="0.2">
      <c r="B1245" t="s">
        <v>22</v>
      </c>
      <c r="C1245" t="str" cm="1">
        <f t="array" ref="C12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45" t="str">
        <f>IF(ISNUMBER(SEARCH("start_date_local",Table2[[#This Row],[JSON]])),MID(Table2[[#This Row],[JSON]],SEARCH("start_date_local",Table2[[#This Row],[JSON]])+LEN("start_date_local")+4,10), "")</f>
        <v/>
      </c>
      <c r="E12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5" s="5" t="str">
        <f>IF(Table2[[#This Row],[moving_time]]&lt;&gt;"",FLOOR((Table2[[#This Row],[moving_time]]-(60*60*Table2[[#This Row],[Appoggio_ore]]))-(60*Table2[[#This Row],[Appoggio_ minuti]]),1),"")</f>
        <v/>
      </c>
      <c r="I1245" s="5" t="str">
        <f>IF(Table2[[#This Row],[moving_time]]&lt;&gt;"",FLOOR((Table2[[#This Row],[moving_time]]-(60*60*Table2[[#This Row],[Appoggio_ore]]))/60,1),"")</f>
        <v/>
      </c>
      <c r="J1245" s="5" t="str">
        <f>IF(Table2[[#This Row],[moving_time]]&lt;&gt;"",FLOOR(Table2[[#This Row],[moving_time]]/(60*60),1),"")</f>
        <v/>
      </c>
      <c r="K12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5" t="str">
        <f>IF(AND(Table2[[#This Row],[Appoggio]]&lt;&gt;"",C1255&lt;&gt;""),_xlfn.CONCAT("date",C1255,"moving_time",C1246,"distance",Table2[[#This Row],[Appoggio]],"elevation",C1248,"type",C1249),"")</f>
        <v/>
      </c>
      <c r="M1245" t="str">
        <f>IF(Table2[[#This Row],[date_to_pivot]]&lt;&gt;"",C1249,"")</f>
        <v/>
      </c>
      <c r="N1245" t="str">
        <f>IF(Table2[[#This Row],[date_to_pivot]]&lt;&gt;"",Table2[[#This Row],[Appoggio]],"")</f>
        <v/>
      </c>
      <c r="O1245" t="str">
        <f>IF(Table2[[#This Row],[date_to_pivot]]&lt;&gt;"",C1248,"")</f>
        <v/>
      </c>
      <c r="P1245" t="str">
        <f>IF(Table2[[#This Row],[date_to_pivot]]&lt;&gt;"",C1246,"")</f>
        <v/>
      </c>
    </row>
    <row r="1246" spans="2:16" x14ac:dyDescent="0.2">
      <c r="B1246" t="s">
        <v>24</v>
      </c>
      <c r="C1246" t="str" cm="1">
        <f t="array" ref="C12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46" t="str">
        <f>IF(ISNUMBER(SEARCH("start_date_local",Table2[[#This Row],[JSON]])),MID(Table2[[#This Row],[JSON]],SEARCH("start_date_local",Table2[[#This Row],[JSON]])+LEN("start_date_local")+4,10), "")</f>
        <v/>
      </c>
      <c r="E12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6" s="5" t="str">
        <f>IF(Table2[[#This Row],[moving_time]]&lt;&gt;"",FLOOR((Table2[[#This Row],[moving_time]]-(60*60*Table2[[#This Row],[Appoggio_ore]]))-(60*Table2[[#This Row],[Appoggio_ minuti]]),1),"")</f>
        <v/>
      </c>
      <c r="I1246" s="5" t="str">
        <f>IF(Table2[[#This Row],[moving_time]]&lt;&gt;"",FLOOR((Table2[[#This Row],[moving_time]]-(60*60*Table2[[#This Row],[Appoggio_ore]]))/60,1),"")</f>
        <v/>
      </c>
      <c r="J1246" s="5" t="str">
        <f>IF(Table2[[#This Row],[moving_time]]&lt;&gt;"",FLOOR(Table2[[#This Row],[moving_time]]/(60*60),1),"")</f>
        <v/>
      </c>
      <c r="K12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6" t="str">
        <f>IF(AND(Table2[[#This Row],[Appoggio]]&lt;&gt;"",C1256&lt;&gt;""),_xlfn.CONCAT("date",C1256,"moving_time",C1247,"distance",Table2[[#This Row],[Appoggio]],"elevation",C1249,"type",C1250),"")</f>
        <v/>
      </c>
      <c r="M1246" t="str">
        <f>IF(Table2[[#This Row],[date_to_pivot]]&lt;&gt;"",C1250,"")</f>
        <v/>
      </c>
      <c r="N1246" t="str">
        <f>IF(Table2[[#This Row],[date_to_pivot]]&lt;&gt;"",Table2[[#This Row],[Appoggio]],"")</f>
        <v/>
      </c>
      <c r="O1246" t="str">
        <f>IF(Table2[[#This Row],[date_to_pivot]]&lt;&gt;"",C1249,"")</f>
        <v/>
      </c>
      <c r="P1246" t="str">
        <f>IF(Table2[[#This Row],[date_to_pivot]]&lt;&gt;"",C1247,"")</f>
        <v/>
      </c>
    </row>
    <row r="1247" spans="2:16" x14ac:dyDescent="0.2">
      <c r="B1247" t="s">
        <v>25</v>
      </c>
      <c r="C1247" t="str" cm="1">
        <f t="array" ref="C12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47" t="str">
        <f>IF(ISNUMBER(SEARCH("start_date_local",Table2[[#This Row],[JSON]])),MID(Table2[[#This Row],[JSON]],SEARCH("start_date_local",Table2[[#This Row],[JSON]])+LEN("start_date_local")+4,10), "")</f>
        <v/>
      </c>
      <c r="E12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7" s="5" t="str">
        <f>IF(Table2[[#This Row],[moving_time]]&lt;&gt;"",FLOOR((Table2[[#This Row],[moving_time]]-(60*60*Table2[[#This Row],[Appoggio_ore]]))-(60*Table2[[#This Row],[Appoggio_ minuti]]),1),"")</f>
        <v/>
      </c>
      <c r="I1247" s="5" t="str">
        <f>IF(Table2[[#This Row],[moving_time]]&lt;&gt;"",FLOOR((Table2[[#This Row],[moving_time]]-(60*60*Table2[[#This Row],[Appoggio_ore]]))/60,1),"")</f>
        <v/>
      </c>
      <c r="J1247" s="5" t="str">
        <f>IF(Table2[[#This Row],[moving_time]]&lt;&gt;"",FLOOR(Table2[[#This Row],[moving_time]]/(60*60),1),"")</f>
        <v/>
      </c>
      <c r="K12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7" t="str">
        <f>IF(AND(Table2[[#This Row],[Appoggio]]&lt;&gt;"",C1257&lt;&gt;""),_xlfn.CONCAT("date",C1257,"moving_time",C1248,"distance",Table2[[#This Row],[Appoggio]],"elevation",C1250,"type",C1251),"")</f>
        <v/>
      </c>
      <c r="M1247" t="str">
        <f>IF(Table2[[#This Row],[date_to_pivot]]&lt;&gt;"",C1251,"")</f>
        <v/>
      </c>
      <c r="N1247" t="str">
        <f>IF(Table2[[#This Row],[date_to_pivot]]&lt;&gt;"",Table2[[#This Row],[Appoggio]],"")</f>
        <v/>
      </c>
      <c r="O1247" t="str">
        <f>IF(Table2[[#This Row],[date_to_pivot]]&lt;&gt;"",C1250,"")</f>
        <v/>
      </c>
      <c r="P1247" t="str">
        <f>IF(Table2[[#This Row],[date_to_pivot]]&lt;&gt;"",C1248,"")</f>
        <v/>
      </c>
    </row>
    <row r="1248" spans="2:16" x14ac:dyDescent="0.2">
      <c r="B1248" t="s">
        <v>26</v>
      </c>
      <c r="C1248" t="str" cm="1">
        <f t="array" ref="C12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48" t="str">
        <f>IF(ISNUMBER(SEARCH("start_date_local",Table2[[#This Row],[JSON]])),MID(Table2[[#This Row],[JSON]],SEARCH("start_date_local",Table2[[#This Row],[JSON]])+LEN("start_date_local")+4,10), "")</f>
        <v/>
      </c>
      <c r="E12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8" s="5" t="str">
        <f>IF(Table2[[#This Row],[moving_time]]&lt;&gt;"",FLOOR((Table2[[#This Row],[moving_time]]-(60*60*Table2[[#This Row],[Appoggio_ore]]))-(60*Table2[[#This Row],[Appoggio_ minuti]]),1),"")</f>
        <v/>
      </c>
      <c r="I1248" s="5" t="str">
        <f>IF(Table2[[#This Row],[moving_time]]&lt;&gt;"",FLOOR((Table2[[#This Row],[moving_time]]-(60*60*Table2[[#This Row],[Appoggio_ore]]))/60,1),"")</f>
        <v/>
      </c>
      <c r="J1248" s="5" t="str">
        <f>IF(Table2[[#This Row],[moving_time]]&lt;&gt;"",FLOOR(Table2[[#This Row],[moving_time]]/(60*60),1),"")</f>
        <v/>
      </c>
      <c r="K12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8" t="str">
        <f>IF(AND(Table2[[#This Row],[Appoggio]]&lt;&gt;"",C1258&lt;&gt;""),_xlfn.CONCAT("date",C1258,"moving_time",C1249,"distance",Table2[[#This Row],[Appoggio]],"elevation",C1251,"type",C1252),"")</f>
        <v/>
      </c>
      <c r="M1248" t="str">
        <f>IF(Table2[[#This Row],[date_to_pivot]]&lt;&gt;"",C1252,"")</f>
        <v/>
      </c>
      <c r="N1248" t="str">
        <f>IF(Table2[[#This Row],[date_to_pivot]]&lt;&gt;"",Table2[[#This Row],[Appoggio]],"")</f>
        <v/>
      </c>
      <c r="O1248" t="str">
        <f>IF(Table2[[#This Row],[date_to_pivot]]&lt;&gt;"",C1251,"")</f>
        <v/>
      </c>
      <c r="P1248" t="str">
        <f>IF(Table2[[#This Row],[date_to_pivot]]&lt;&gt;"",C1249,"")</f>
        <v/>
      </c>
    </row>
    <row r="1249" spans="2:16" x14ac:dyDescent="0.2">
      <c r="B1249" t="s">
        <v>528</v>
      </c>
      <c r="C1249" t="str" cm="1">
        <f t="array" ref="C12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49" t="str">
        <f>IF(ISNUMBER(SEARCH("start_date_local",Table2[[#This Row],[JSON]])),MID(Table2[[#This Row],[JSON]],SEARCH("start_date_local",Table2[[#This Row],[JSON]])+LEN("start_date_local")+4,10), "")</f>
        <v/>
      </c>
      <c r="E12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49" s="5" t="str">
        <f>IF(Table2[[#This Row],[moving_time]]&lt;&gt;"",FLOOR((Table2[[#This Row],[moving_time]]-(60*60*Table2[[#This Row],[Appoggio_ore]]))-(60*Table2[[#This Row],[Appoggio_ minuti]]),1),"")</f>
        <v/>
      </c>
      <c r="I1249" s="5" t="str">
        <f>IF(Table2[[#This Row],[moving_time]]&lt;&gt;"",FLOOR((Table2[[#This Row],[moving_time]]-(60*60*Table2[[#This Row],[Appoggio_ore]]))/60,1),"")</f>
        <v/>
      </c>
      <c r="J1249" s="5" t="str">
        <f>IF(Table2[[#This Row],[moving_time]]&lt;&gt;"",FLOOR(Table2[[#This Row],[moving_time]]/(60*60),1),"")</f>
        <v/>
      </c>
      <c r="K12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49" t="str">
        <f>IF(AND(Table2[[#This Row],[Appoggio]]&lt;&gt;"",C1259&lt;&gt;""),_xlfn.CONCAT("date",C1259,"moving_time",C1250,"distance",Table2[[#This Row],[Appoggio]],"elevation",C1252,"type",C1253),"")</f>
        <v/>
      </c>
      <c r="M1249" t="str">
        <f>IF(Table2[[#This Row],[date_to_pivot]]&lt;&gt;"",C1253,"")</f>
        <v/>
      </c>
      <c r="N1249" t="str">
        <f>IF(Table2[[#This Row],[date_to_pivot]]&lt;&gt;"",Table2[[#This Row],[Appoggio]],"")</f>
        <v/>
      </c>
      <c r="O1249" t="str">
        <f>IF(Table2[[#This Row],[date_to_pivot]]&lt;&gt;"",C1252,"")</f>
        <v/>
      </c>
      <c r="P1249" t="str">
        <f>IF(Table2[[#This Row],[date_to_pivot]]&lt;&gt;"",C1250,"")</f>
        <v/>
      </c>
    </row>
    <row r="1250" spans="2:16" x14ac:dyDescent="0.2">
      <c r="B1250" t="s">
        <v>529</v>
      </c>
      <c r="C1250" t="str" cm="1">
        <f t="array" ref="C12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50" t="str">
        <f>IF(ISNUMBER(SEARCH("start_date_local",Table2[[#This Row],[JSON]])),MID(Table2[[#This Row],[JSON]],SEARCH("start_date_local",Table2[[#This Row],[JSON]])+LEN("start_date_local")+4,10), "")</f>
        <v/>
      </c>
      <c r="E12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0" s="5" t="str">
        <f>IF(Table2[[#This Row],[moving_time]]&lt;&gt;"",FLOOR((Table2[[#This Row],[moving_time]]-(60*60*Table2[[#This Row],[Appoggio_ore]]))-(60*Table2[[#This Row],[Appoggio_ minuti]]),1),"")</f>
        <v/>
      </c>
      <c r="I1250" s="5" t="str">
        <f>IF(Table2[[#This Row],[moving_time]]&lt;&gt;"",FLOOR((Table2[[#This Row],[moving_time]]-(60*60*Table2[[#This Row],[Appoggio_ore]]))/60,1),"")</f>
        <v/>
      </c>
      <c r="J1250" s="5" t="str">
        <f>IF(Table2[[#This Row],[moving_time]]&lt;&gt;"",FLOOR(Table2[[#This Row],[moving_time]]/(60*60),1),"")</f>
        <v/>
      </c>
      <c r="K12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0" t="str">
        <f>IF(AND(Table2[[#This Row],[Appoggio]]&lt;&gt;"",C1260&lt;&gt;""),_xlfn.CONCAT("date",C1260,"moving_time",C1251,"distance",Table2[[#This Row],[Appoggio]],"elevation",C1253,"type",C1254),"")</f>
        <v/>
      </c>
      <c r="M1250" t="str">
        <f>IF(Table2[[#This Row],[date_to_pivot]]&lt;&gt;"",C1254,"")</f>
        <v/>
      </c>
      <c r="N1250" t="str">
        <f>IF(Table2[[#This Row],[date_to_pivot]]&lt;&gt;"",Table2[[#This Row],[Appoggio]],"")</f>
        <v/>
      </c>
      <c r="O1250" t="str">
        <f>IF(Table2[[#This Row],[date_to_pivot]]&lt;&gt;"",C1253,"")</f>
        <v/>
      </c>
      <c r="P1250" t="str">
        <f>IF(Table2[[#This Row],[date_to_pivot]]&lt;&gt;"",C1251,"")</f>
        <v/>
      </c>
    </row>
    <row r="1251" spans="2:16" x14ac:dyDescent="0.2">
      <c r="B1251" t="s">
        <v>530</v>
      </c>
      <c r="C1251" t="str" cm="1">
        <f t="array" ref="C12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51" t="str">
        <f>IF(ISNUMBER(SEARCH("start_date_local",Table2[[#This Row],[JSON]])),MID(Table2[[#This Row],[JSON]],SEARCH("start_date_local",Table2[[#This Row],[JSON]])+LEN("start_date_local")+4,10), "")</f>
        <v/>
      </c>
      <c r="E12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1" s="5" t="str">
        <f>IF(Table2[[#This Row],[moving_time]]&lt;&gt;"",FLOOR((Table2[[#This Row],[moving_time]]-(60*60*Table2[[#This Row],[Appoggio_ore]]))-(60*Table2[[#This Row],[Appoggio_ minuti]]),1),"")</f>
        <v/>
      </c>
      <c r="I1251" s="5" t="str">
        <f>IF(Table2[[#This Row],[moving_time]]&lt;&gt;"",FLOOR((Table2[[#This Row],[moving_time]]-(60*60*Table2[[#This Row],[Appoggio_ore]]))/60,1),"")</f>
        <v/>
      </c>
      <c r="J1251" s="5" t="str">
        <f>IF(Table2[[#This Row],[moving_time]]&lt;&gt;"",FLOOR(Table2[[#This Row],[moving_time]]/(60*60),1),"")</f>
        <v/>
      </c>
      <c r="K12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1" t="str">
        <f>IF(AND(Table2[[#This Row],[Appoggio]]&lt;&gt;"",C1261&lt;&gt;""),_xlfn.CONCAT("date",C1261,"moving_time",C1252,"distance",Table2[[#This Row],[Appoggio]],"elevation",C1254,"type",C1255),"")</f>
        <v/>
      </c>
      <c r="M1251" t="str">
        <f>IF(Table2[[#This Row],[date_to_pivot]]&lt;&gt;"",C1255,"")</f>
        <v/>
      </c>
      <c r="N1251" t="str">
        <f>IF(Table2[[#This Row],[date_to_pivot]]&lt;&gt;"",Table2[[#This Row],[Appoggio]],"")</f>
        <v/>
      </c>
      <c r="O1251" t="str">
        <f>IF(Table2[[#This Row],[date_to_pivot]]&lt;&gt;"",C1254,"")</f>
        <v/>
      </c>
      <c r="P1251" t="str">
        <f>IF(Table2[[#This Row],[date_to_pivot]]&lt;&gt;"",C1252,"")</f>
        <v/>
      </c>
    </row>
    <row r="1252" spans="2:16" x14ac:dyDescent="0.2">
      <c r="B1252" t="s">
        <v>531</v>
      </c>
      <c r="C1252" t="str" cm="1">
        <f t="array" ref="C12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52" t="str">
        <f>IF(ISNUMBER(SEARCH("start_date_local",Table2[[#This Row],[JSON]])),MID(Table2[[#This Row],[JSON]],SEARCH("start_date_local",Table2[[#This Row],[JSON]])+LEN("start_date_local")+4,10), "")</f>
        <v/>
      </c>
      <c r="E12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2" s="5" t="str">
        <f>IF(Table2[[#This Row],[moving_time]]&lt;&gt;"",FLOOR((Table2[[#This Row],[moving_time]]-(60*60*Table2[[#This Row],[Appoggio_ore]]))-(60*Table2[[#This Row],[Appoggio_ minuti]]),1),"")</f>
        <v/>
      </c>
      <c r="I1252" s="5" t="str">
        <f>IF(Table2[[#This Row],[moving_time]]&lt;&gt;"",FLOOR((Table2[[#This Row],[moving_time]]-(60*60*Table2[[#This Row],[Appoggio_ore]]))/60,1),"")</f>
        <v/>
      </c>
      <c r="J1252" s="5" t="str">
        <f>IF(Table2[[#This Row],[moving_time]]&lt;&gt;"",FLOOR(Table2[[#This Row],[moving_time]]/(60*60),1),"")</f>
        <v/>
      </c>
      <c r="K12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2" t="str">
        <f>IF(AND(Table2[[#This Row],[Appoggio]]&lt;&gt;"",C1262&lt;&gt;""),_xlfn.CONCAT("date",C1262,"moving_time",C1253,"distance",Table2[[#This Row],[Appoggio]],"elevation",C1255,"type",C1256),"")</f>
        <v/>
      </c>
      <c r="M1252" t="str">
        <f>IF(Table2[[#This Row],[date_to_pivot]]&lt;&gt;"",C1256,"")</f>
        <v/>
      </c>
      <c r="N1252" t="str">
        <f>IF(Table2[[#This Row],[date_to_pivot]]&lt;&gt;"",Table2[[#This Row],[Appoggio]],"")</f>
        <v/>
      </c>
      <c r="O1252" t="str">
        <f>IF(Table2[[#This Row],[date_to_pivot]]&lt;&gt;"",C1255,"")</f>
        <v/>
      </c>
      <c r="P1252" t="str">
        <f>IF(Table2[[#This Row],[date_to_pivot]]&lt;&gt;"",C1253,"")</f>
        <v/>
      </c>
    </row>
    <row r="1253" spans="2:16" x14ac:dyDescent="0.2">
      <c r="B1253" t="s">
        <v>532</v>
      </c>
      <c r="C1253" t="str" cm="1">
        <f t="array" ref="C12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53" t="str">
        <f>IF(ISNUMBER(SEARCH("start_date_local",Table2[[#This Row],[JSON]])),MID(Table2[[#This Row],[JSON]],SEARCH("start_date_local",Table2[[#This Row],[JSON]])+LEN("start_date_local")+4,10), "")</f>
        <v/>
      </c>
      <c r="E12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3" s="5" t="str">
        <f>IF(Table2[[#This Row],[moving_time]]&lt;&gt;"",FLOOR((Table2[[#This Row],[moving_time]]-(60*60*Table2[[#This Row],[Appoggio_ore]]))-(60*Table2[[#This Row],[Appoggio_ minuti]]),1),"")</f>
        <v/>
      </c>
      <c r="I1253" s="5" t="str">
        <f>IF(Table2[[#This Row],[moving_time]]&lt;&gt;"",FLOOR((Table2[[#This Row],[moving_time]]-(60*60*Table2[[#This Row],[Appoggio_ore]]))/60,1),"")</f>
        <v/>
      </c>
      <c r="J1253" s="5" t="str">
        <f>IF(Table2[[#This Row],[moving_time]]&lt;&gt;"",FLOOR(Table2[[#This Row],[moving_time]]/(60*60),1),"")</f>
        <v/>
      </c>
      <c r="K12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3" t="str">
        <f>IF(AND(Table2[[#This Row],[Appoggio]]&lt;&gt;"",C1263&lt;&gt;""),_xlfn.CONCAT("date",C1263,"moving_time",C1254,"distance",Table2[[#This Row],[Appoggio]],"elevation",C1256,"type",C1257),"")</f>
        <v/>
      </c>
      <c r="M1253" t="str">
        <f>IF(Table2[[#This Row],[date_to_pivot]]&lt;&gt;"",C1257,"")</f>
        <v/>
      </c>
      <c r="N1253" t="str">
        <f>IF(Table2[[#This Row],[date_to_pivot]]&lt;&gt;"",Table2[[#This Row],[Appoggio]],"")</f>
        <v/>
      </c>
      <c r="O1253" t="str">
        <f>IF(Table2[[#This Row],[date_to_pivot]]&lt;&gt;"",C1256,"")</f>
        <v/>
      </c>
      <c r="P1253" t="str">
        <f>IF(Table2[[#This Row],[date_to_pivot]]&lt;&gt;"",C1254,"")</f>
        <v/>
      </c>
    </row>
    <row r="1254" spans="2:16" x14ac:dyDescent="0.2">
      <c r="B1254" t="s">
        <v>32</v>
      </c>
      <c r="C1254" t="str" cm="1">
        <f t="array" ref="C12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54" t="str">
        <f>IF(ISNUMBER(SEARCH("start_date_local",Table2[[#This Row],[JSON]])),MID(Table2[[#This Row],[JSON]],SEARCH("start_date_local",Table2[[#This Row],[JSON]])+LEN("start_date_local")+4,10), "")</f>
        <v/>
      </c>
      <c r="E12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4" s="5" t="str">
        <f>IF(Table2[[#This Row],[moving_time]]&lt;&gt;"",FLOOR((Table2[[#This Row],[moving_time]]-(60*60*Table2[[#This Row],[Appoggio_ore]]))-(60*Table2[[#This Row],[Appoggio_ minuti]]),1),"")</f>
        <v/>
      </c>
      <c r="I1254" s="5" t="str">
        <f>IF(Table2[[#This Row],[moving_time]]&lt;&gt;"",FLOOR((Table2[[#This Row],[moving_time]]-(60*60*Table2[[#This Row],[Appoggio_ore]]))/60,1),"")</f>
        <v/>
      </c>
      <c r="J1254" s="5" t="str">
        <f>IF(Table2[[#This Row],[moving_time]]&lt;&gt;"",FLOOR(Table2[[#This Row],[moving_time]]/(60*60),1),"")</f>
        <v/>
      </c>
      <c r="K12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4" t="str">
        <f>IF(AND(Table2[[#This Row],[Appoggio]]&lt;&gt;"",C1264&lt;&gt;""),_xlfn.CONCAT("date",C1264,"moving_time",C1255,"distance",Table2[[#This Row],[Appoggio]],"elevation",C1257,"type",C1258),"")</f>
        <v/>
      </c>
      <c r="M1254" t="str">
        <f>IF(Table2[[#This Row],[date_to_pivot]]&lt;&gt;"",C1258,"")</f>
        <v/>
      </c>
      <c r="N1254" t="str">
        <f>IF(Table2[[#This Row],[date_to_pivot]]&lt;&gt;"",Table2[[#This Row],[Appoggio]],"")</f>
        <v/>
      </c>
      <c r="O1254" t="str">
        <f>IF(Table2[[#This Row],[date_to_pivot]]&lt;&gt;"",C1257,"")</f>
        <v/>
      </c>
      <c r="P1254" t="str">
        <f>IF(Table2[[#This Row],[date_to_pivot]]&lt;&gt;"",C1255,"")</f>
        <v/>
      </c>
    </row>
    <row r="1255" spans="2:16" x14ac:dyDescent="0.2">
      <c r="B1255" t="s">
        <v>33</v>
      </c>
      <c r="C1255" t="str" cm="1">
        <f t="array" ref="C12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55" t="str">
        <f>IF(ISNUMBER(SEARCH("start_date_local",Table2[[#This Row],[JSON]])),MID(Table2[[#This Row],[JSON]],SEARCH("start_date_local",Table2[[#This Row],[JSON]])+LEN("start_date_local")+4,10), "")</f>
        <v/>
      </c>
      <c r="E12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5" s="5" t="str">
        <f>IF(Table2[[#This Row],[moving_time]]&lt;&gt;"",FLOOR((Table2[[#This Row],[moving_time]]-(60*60*Table2[[#This Row],[Appoggio_ore]]))-(60*Table2[[#This Row],[Appoggio_ minuti]]),1),"")</f>
        <v/>
      </c>
      <c r="I1255" s="5" t="str">
        <f>IF(Table2[[#This Row],[moving_time]]&lt;&gt;"",FLOOR((Table2[[#This Row],[moving_time]]-(60*60*Table2[[#This Row],[Appoggio_ore]]))/60,1),"")</f>
        <v/>
      </c>
      <c r="J1255" s="5" t="str">
        <f>IF(Table2[[#This Row],[moving_time]]&lt;&gt;"",FLOOR(Table2[[#This Row],[moving_time]]/(60*60),1),"")</f>
        <v/>
      </c>
      <c r="K12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5" t="str">
        <f>IF(AND(Table2[[#This Row],[Appoggio]]&lt;&gt;"",C1265&lt;&gt;""),_xlfn.CONCAT("date",C1265,"moving_time",C1256,"distance",Table2[[#This Row],[Appoggio]],"elevation",C1258,"type",C1259),"")</f>
        <v/>
      </c>
      <c r="M1255" t="str">
        <f>IF(Table2[[#This Row],[date_to_pivot]]&lt;&gt;"",C1259,"")</f>
        <v/>
      </c>
      <c r="N1255" t="str">
        <f>IF(Table2[[#This Row],[date_to_pivot]]&lt;&gt;"",Table2[[#This Row],[Appoggio]],"")</f>
        <v/>
      </c>
      <c r="O1255" t="str">
        <f>IF(Table2[[#This Row],[date_to_pivot]]&lt;&gt;"",C1258,"")</f>
        <v/>
      </c>
      <c r="P1255" t="str">
        <f>IF(Table2[[#This Row],[date_to_pivot]]&lt;&gt;"",C1256,"")</f>
        <v/>
      </c>
    </row>
    <row r="1256" spans="2:16" x14ac:dyDescent="0.2">
      <c r="B1256" t="s">
        <v>34</v>
      </c>
      <c r="C1256" t="str" cm="1">
        <f t="array" ref="C12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56" t="str">
        <f>IF(ISNUMBER(SEARCH("start_date_local",Table2[[#This Row],[JSON]])),MID(Table2[[#This Row],[JSON]],SEARCH("start_date_local",Table2[[#This Row],[JSON]])+LEN("start_date_local")+4,10), "")</f>
        <v/>
      </c>
      <c r="E12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6" s="5" t="str">
        <f>IF(Table2[[#This Row],[moving_time]]&lt;&gt;"",FLOOR((Table2[[#This Row],[moving_time]]-(60*60*Table2[[#This Row],[Appoggio_ore]]))-(60*Table2[[#This Row],[Appoggio_ minuti]]),1),"")</f>
        <v/>
      </c>
      <c r="I1256" s="5" t="str">
        <f>IF(Table2[[#This Row],[moving_time]]&lt;&gt;"",FLOOR((Table2[[#This Row],[moving_time]]-(60*60*Table2[[#This Row],[Appoggio_ore]]))/60,1),"")</f>
        <v/>
      </c>
      <c r="J1256" s="5" t="str">
        <f>IF(Table2[[#This Row],[moving_time]]&lt;&gt;"",FLOOR(Table2[[#This Row],[moving_time]]/(60*60),1),"")</f>
        <v/>
      </c>
      <c r="K12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6" t="str">
        <f>IF(AND(Table2[[#This Row],[Appoggio]]&lt;&gt;"",C1266&lt;&gt;""),_xlfn.CONCAT("date",C1266,"moving_time",C1257,"distance",Table2[[#This Row],[Appoggio]],"elevation",C1259,"type",C1260),"")</f>
        <v/>
      </c>
      <c r="M1256" t="str">
        <f>IF(Table2[[#This Row],[date_to_pivot]]&lt;&gt;"",C1260,"")</f>
        <v/>
      </c>
      <c r="N1256" t="str">
        <f>IF(Table2[[#This Row],[date_to_pivot]]&lt;&gt;"",Table2[[#This Row],[Appoggio]],"")</f>
        <v/>
      </c>
      <c r="O1256" t="str">
        <f>IF(Table2[[#This Row],[date_to_pivot]]&lt;&gt;"",C1259,"")</f>
        <v/>
      </c>
      <c r="P1256" t="str">
        <f>IF(Table2[[#This Row],[date_to_pivot]]&lt;&gt;"",C1257,"")</f>
        <v/>
      </c>
    </row>
    <row r="1257" spans="2:16" x14ac:dyDescent="0.2">
      <c r="B1257" t="s">
        <v>533</v>
      </c>
      <c r="C1257" t="str" cm="1">
        <f t="array" ref="C12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57" t="str">
        <f>IF(ISNUMBER(SEARCH("start_date_local",Table2[[#This Row],[JSON]])),MID(Table2[[#This Row],[JSON]],SEARCH("start_date_local",Table2[[#This Row],[JSON]])+LEN("start_date_local")+4,10), "")</f>
        <v/>
      </c>
      <c r="E12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7" s="5" t="str">
        <f>IF(Table2[[#This Row],[moving_time]]&lt;&gt;"",FLOOR((Table2[[#This Row],[moving_time]]-(60*60*Table2[[#This Row],[Appoggio_ore]]))-(60*Table2[[#This Row],[Appoggio_ minuti]]),1),"")</f>
        <v/>
      </c>
      <c r="I1257" s="5" t="str">
        <f>IF(Table2[[#This Row],[moving_time]]&lt;&gt;"",FLOOR((Table2[[#This Row],[moving_time]]-(60*60*Table2[[#This Row],[Appoggio_ore]]))/60,1),"")</f>
        <v/>
      </c>
      <c r="J1257" s="5" t="str">
        <f>IF(Table2[[#This Row],[moving_time]]&lt;&gt;"",FLOOR(Table2[[#This Row],[moving_time]]/(60*60),1),"")</f>
        <v/>
      </c>
      <c r="K12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7" t="str">
        <f>IF(AND(Table2[[#This Row],[Appoggio]]&lt;&gt;"",C1267&lt;&gt;""),_xlfn.CONCAT("date",C1267,"moving_time",C1258,"distance",Table2[[#This Row],[Appoggio]],"elevation",C1260,"type",C1261),"")</f>
        <v/>
      </c>
      <c r="M1257" t="str">
        <f>IF(Table2[[#This Row],[date_to_pivot]]&lt;&gt;"",C1261,"")</f>
        <v/>
      </c>
      <c r="N1257" t="str">
        <f>IF(Table2[[#This Row],[date_to_pivot]]&lt;&gt;"",Table2[[#This Row],[Appoggio]],"")</f>
        <v/>
      </c>
      <c r="O1257" t="str">
        <f>IF(Table2[[#This Row],[date_to_pivot]]&lt;&gt;"",C1260,"")</f>
        <v/>
      </c>
      <c r="P1257" t="str">
        <f>IF(Table2[[#This Row],[date_to_pivot]]&lt;&gt;"",C1258,"")</f>
        <v/>
      </c>
    </row>
    <row r="1258" spans="2:16" x14ac:dyDescent="0.2">
      <c r="B1258" t="s">
        <v>534</v>
      </c>
      <c r="C1258" t="str" cm="1">
        <f t="array" ref="C12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58" t="str">
        <f>IF(ISNUMBER(SEARCH("start_date_local",Table2[[#This Row],[JSON]])),MID(Table2[[#This Row],[JSON]],SEARCH("start_date_local",Table2[[#This Row],[JSON]])+LEN("start_date_local")+4,10), "")</f>
        <v/>
      </c>
      <c r="E12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8" s="5" t="str">
        <f>IF(Table2[[#This Row],[moving_time]]&lt;&gt;"",FLOOR((Table2[[#This Row],[moving_time]]-(60*60*Table2[[#This Row],[Appoggio_ore]]))-(60*Table2[[#This Row],[Appoggio_ minuti]]),1),"")</f>
        <v/>
      </c>
      <c r="I1258" s="5" t="str">
        <f>IF(Table2[[#This Row],[moving_time]]&lt;&gt;"",FLOOR((Table2[[#This Row],[moving_time]]-(60*60*Table2[[#This Row],[Appoggio_ore]]))/60,1),"")</f>
        <v/>
      </c>
      <c r="J1258" s="5" t="str">
        <f>IF(Table2[[#This Row],[moving_time]]&lt;&gt;"",FLOOR(Table2[[#This Row],[moving_time]]/(60*60),1),"")</f>
        <v/>
      </c>
      <c r="K12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8" t="str">
        <f>IF(AND(Table2[[#This Row],[Appoggio]]&lt;&gt;"",C1268&lt;&gt;""),_xlfn.CONCAT("date",C1268,"moving_time",C1259,"distance",Table2[[#This Row],[Appoggio]],"elevation",C1261,"type",C1262),"")</f>
        <v/>
      </c>
      <c r="M1258" t="str">
        <f>IF(Table2[[#This Row],[date_to_pivot]]&lt;&gt;"",C1262,"")</f>
        <v/>
      </c>
      <c r="N1258" t="str">
        <f>IF(Table2[[#This Row],[date_to_pivot]]&lt;&gt;"",Table2[[#This Row],[Appoggio]],"")</f>
        <v/>
      </c>
      <c r="O1258" t="str">
        <f>IF(Table2[[#This Row],[date_to_pivot]]&lt;&gt;"",C1261,"")</f>
        <v/>
      </c>
      <c r="P1258" t="str">
        <f>IF(Table2[[#This Row],[date_to_pivot]]&lt;&gt;"",C1259,"")</f>
        <v/>
      </c>
    </row>
    <row r="1259" spans="2:16" x14ac:dyDescent="0.2">
      <c r="B1259" t="s">
        <v>37</v>
      </c>
      <c r="C1259" t="str" cm="1">
        <f t="array" ref="C12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59" t="str">
        <f>IF(ISNUMBER(SEARCH("start_date_local",Table2[[#This Row],[JSON]])),MID(Table2[[#This Row],[JSON]],SEARCH("start_date_local",Table2[[#This Row],[JSON]])+LEN("start_date_local")+4,10), "")</f>
        <v/>
      </c>
      <c r="E12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59" s="5" t="str">
        <f>IF(Table2[[#This Row],[moving_time]]&lt;&gt;"",FLOOR((Table2[[#This Row],[moving_time]]-(60*60*Table2[[#This Row],[Appoggio_ore]]))-(60*Table2[[#This Row],[Appoggio_ minuti]]),1),"")</f>
        <v/>
      </c>
      <c r="I1259" s="5" t="str">
        <f>IF(Table2[[#This Row],[moving_time]]&lt;&gt;"",FLOOR((Table2[[#This Row],[moving_time]]-(60*60*Table2[[#This Row],[Appoggio_ore]]))/60,1),"")</f>
        <v/>
      </c>
      <c r="J1259" s="5" t="str">
        <f>IF(Table2[[#This Row],[moving_time]]&lt;&gt;"",FLOOR(Table2[[#This Row],[moving_time]]/(60*60),1),"")</f>
        <v/>
      </c>
      <c r="K12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59" t="str">
        <f>IF(AND(Table2[[#This Row],[Appoggio]]&lt;&gt;"",C1269&lt;&gt;""),_xlfn.CONCAT("date",C1269,"moving_time",C1260,"distance",Table2[[#This Row],[Appoggio]],"elevation",C1262,"type",C1263),"")</f>
        <v/>
      </c>
      <c r="M1259" t="str">
        <f>IF(Table2[[#This Row],[date_to_pivot]]&lt;&gt;"",C1263,"")</f>
        <v/>
      </c>
      <c r="N1259" t="str">
        <f>IF(Table2[[#This Row],[date_to_pivot]]&lt;&gt;"",Table2[[#This Row],[Appoggio]],"")</f>
        <v/>
      </c>
      <c r="O1259" t="str">
        <f>IF(Table2[[#This Row],[date_to_pivot]]&lt;&gt;"",C1262,"")</f>
        <v/>
      </c>
      <c r="P1259" t="str">
        <f>IF(Table2[[#This Row],[date_to_pivot]]&lt;&gt;"",C1260,"")</f>
        <v/>
      </c>
    </row>
    <row r="1260" spans="2:16" x14ac:dyDescent="0.2">
      <c r="B1260" t="s">
        <v>6</v>
      </c>
      <c r="C1260" t="str" cm="1">
        <f t="array" ref="C12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60" t="str">
        <f>IF(ISNUMBER(SEARCH("start_date_local",Table2[[#This Row],[JSON]])),MID(Table2[[#This Row],[JSON]],SEARCH("start_date_local",Table2[[#This Row],[JSON]])+LEN("start_date_local")+4,10), "")</f>
        <v/>
      </c>
      <c r="E12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0" s="5" t="str">
        <f>IF(Table2[[#This Row],[moving_time]]&lt;&gt;"",FLOOR((Table2[[#This Row],[moving_time]]-(60*60*Table2[[#This Row],[Appoggio_ore]]))-(60*Table2[[#This Row],[Appoggio_ minuti]]),1),"")</f>
        <v/>
      </c>
      <c r="I1260" s="5" t="str">
        <f>IF(Table2[[#This Row],[moving_time]]&lt;&gt;"",FLOOR((Table2[[#This Row],[moving_time]]-(60*60*Table2[[#This Row],[Appoggio_ore]]))/60,1),"")</f>
        <v/>
      </c>
      <c r="J1260" s="5" t="str">
        <f>IF(Table2[[#This Row],[moving_time]]&lt;&gt;"",FLOOR(Table2[[#This Row],[moving_time]]/(60*60),1),"")</f>
        <v/>
      </c>
      <c r="K12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0" t="str">
        <f>IF(AND(Table2[[#This Row],[Appoggio]]&lt;&gt;"",C1270&lt;&gt;""),_xlfn.CONCAT("date",C1270,"moving_time",C1261,"distance",Table2[[#This Row],[Appoggio]],"elevation",C1263,"type",C1264),"")</f>
        <v/>
      </c>
      <c r="M1260" t="str">
        <f>IF(Table2[[#This Row],[date_to_pivot]]&lt;&gt;"",C1264,"")</f>
        <v/>
      </c>
      <c r="N1260" t="str">
        <f>IF(Table2[[#This Row],[date_to_pivot]]&lt;&gt;"",Table2[[#This Row],[Appoggio]],"")</f>
        <v/>
      </c>
      <c r="O1260" t="str">
        <f>IF(Table2[[#This Row],[date_to_pivot]]&lt;&gt;"",C1263,"")</f>
        <v/>
      </c>
      <c r="P1260" t="str">
        <f>IF(Table2[[#This Row],[date_to_pivot]]&lt;&gt;"",C1261,"")</f>
        <v/>
      </c>
    </row>
    <row r="1261" spans="2:16" x14ac:dyDescent="0.2">
      <c r="B1261" t="s">
        <v>38</v>
      </c>
      <c r="C1261" t="str" cm="1">
        <f t="array" ref="C12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61" t="str">
        <f>IF(ISNUMBER(SEARCH("start_date_local",Table2[[#This Row],[JSON]])),MID(Table2[[#This Row],[JSON]],SEARCH("start_date_local",Table2[[#This Row],[JSON]])+LEN("start_date_local")+4,10), "")</f>
        <v/>
      </c>
      <c r="E12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1" s="5" t="str">
        <f>IF(Table2[[#This Row],[moving_time]]&lt;&gt;"",FLOOR((Table2[[#This Row],[moving_time]]-(60*60*Table2[[#This Row],[Appoggio_ore]]))-(60*Table2[[#This Row],[Appoggio_ minuti]]),1),"")</f>
        <v/>
      </c>
      <c r="I1261" s="5" t="str">
        <f>IF(Table2[[#This Row],[moving_time]]&lt;&gt;"",FLOOR((Table2[[#This Row],[moving_time]]-(60*60*Table2[[#This Row],[Appoggio_ore]]))/60,1),"")</f>
        <v/>
      </c>
      <c r="J1261" s="5" t="str">
        <f>IF(Table2[[#This Row],[moving_time]]&lt;&gt;"",FLOOR(Table2[[#This Row],[moving_time]]/(60*60),1),"")</f>
        <v/>
      </c>
      <c r="K12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1" t="str">
        <f>IF(AND(Table2[[#This Row],[Appoggio]]&lt;&gt;"",C1271&lt;&gt;""),_xlfn.CONCAT("date",C1271,"moving_time",C1262,"distance",Table2[[#This Row],[Appoggio]],"elevation",C1264,"type",C1265),"")</f>
        <v/>
      </c>
      <c r="M1261" t="str">
        <f>IF(Table2[[#This Row],[date_to_pivot]]&lt;&gt;"",C1265,"")</f>
        <v/>
      </c>
      <c r="N1261" t="str">
        <f>IF(Table2[[#This Row],[date_to_pivot]]&lt;&gt;"",Table2[[#This Row],[Appoggio]],"")</f>
        <v/>
      </c>
      <c r="O1261" t="str">
        <f>IF(Table2[[#This Row],[date_to_pivot]]&lt;&gt;"",C1264,"")</f>
        <v/>
      </c>
      <c r="P1261" t="str">
        <f>IF(Table2[[#This Row],[date_to_pivot]]&lt;&gt;"",C1262,"")</f>
        <v/>
      </c>
    </row>
    <row r="1262" spans="2:16" x14ac:dyDescent="0.2">
      <c r="B1262" t="s">
        <v>39</v>
      </c>
      <c r="C1262" t="str" cm="1">
        <f t="array" ref="C12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62" t="str">
        <f>IF(ISNUMBER(SEARCH("start_date_local",Table2[[#This Row],[JSON]])),MID(Table2[[#This Row],[JSON]],SEARCH("start_date_local",Table2[[#This Row],[JSON]])+LEN("start_date_local")+4,10), "")</f>
        <v/>
      </c>
      <c r="E12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2" s="5" t="str">
        <f>IF(Table2[[#This Row],[moving_time]]&lt;&gt;"",FLOOR((Table2[[#This Row],[moving_time]]-(60*60*Table2[[#This Row],[Appoggio_ore]]))-(60*Table2[[#This Row],[Appoggio_ minuti]]),1),"")</f>
        <v/>
      </c>
      <c r="I1262" s="5" t="str">
        <f>IF(Table2[[#This Row],[moving_time]]&lt;&gt;"",FLOOR((Table2[[#This Row],[moving_time]]-(60*60*Table2[[#This Row],[Appoggio_ore]]))/60,1),"")</f>
        <v/>
      </c>
      <c r="J1262" s="5" t="str">
        <f>IF(Table2[[#This Row],[moving_time]]&lt;&gt;"",FLOOR(Table2[[#This Row],[moving_time]]/(60*60),1),"")</f>
        <v/>
      </c>
      <c r="K12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2" t="str">
        <f>IF(AND(Table2[[#This Row],[Appoggio]]&lt;&gt;"",C1272&lt;&gt;""),_xlfn.CONCAT("date",C1272,"moving_time",C1263,"distance",Table2[[#This Row],[Appoggio]],"elevation",C1265,"type",C1266),"")</f>
        <v/>
      </c>
      <c r="M1262" t="str">
        <f>IF(Table2[[#This Row],[date_to_pivot]]&lt;&gt;"",C1266,"")</f>
        <v/>
      </c>
      <c r="N1262" t="str">
        <f>IF(Table2[[#This Row],[date_to_pivot]]&lt;&gt;"",Table2[[#This Row],[Appoggio]],"")</f>
        <v/>
      </c>
      <c r="O1262" t="str">
        <f>IF(Table2[[#This Row],[date_to_pivot]]&lt;&gt;"",C1265,"")</f>
        <v/>
      </c>
      <c r="P1262" t="str">
        <f>IF(Table2[[#This Row],[date_to_pivot]]&lt;&gt;"",C1263,"")</f>
        <v/>
      </c>
    </row>
    <row r="1263" spans="2:16" x14ac:dyDescent="0.2">
      <c r="B1263" t="s">
        <v>40</v>
      </c>
      <c r="C1263" t="str" cm="1">
        <f t="array" ref="C12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63" t="str">
        <f>IF(ISNUMBER(SEARCH("start_date_local",Table2[[#This Row],[JSON]])),MID(Table2[[#This Row],[JSON]],SEARCH("start_date_local",Table2[[#This Row],[JSON]])+LEN("start_date_local")+4,10), "")</f>
        <v/>
      </c>
      <c r="E12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3" s="5" t="str">
        <f>IF(Table2[[#This Row],[moving_time]]&lt;&gt;"",FLOOR((Table2[[#This Row],[moving_time]]-(60*60*Table2[[#This Row],[Appoggio_ore]]))-(60*Table2[[#This Row],[Appoggio_ minuti]]),1),"")</f>
        <v/>
      </c>
      <c r="I1263" s="5" t="str">
        <f>IF(Table2[[#This Row],[moving_time]]&lt;&gt;"",FLOOR((Table2[[#This Row],[moving_time]]-(60*60*Table2[[#This Row],[Appoggio_ore]]))/60,1),"")</f>
        <v/>
      </c>
      <c r="J1263" s="5" t="str">
        <f>IF(Table2[[#This Row],[moving_time]]&lt;&gt;"",FLOOR(Table2[[#This Row],[moving_time]]/(60*60),1),"")</f>
        <v/>
      </c>
      <c r="K12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3" t="str">
        <f>IF(AND(Table2[[#This Row],[Appoggio]]&lt;&gt;"",C1273&lt;&gt;""),_xlfn.CONCAT("date",C1273,"moving_time",C1264,"distance",Table2[[#This Row],[Appoggio]],"elevation",C1266,"type",C1267),"")</f>
        <v/>
      </c>
      <c r="M1263" t="str">
        <f>IF(Table2[[#This Row],[date_to_pivot]]&lt;&gt;"",C1267,"")</f>
        <v/>
      </c>
      <c r="N1263" t="str">
        <f>IF(Table2[[#This Row],[date_to_pivot]]&lt;&gt;"",Table2[[#This Row],[Appoggio]],"")</f>
        <v/>
      </c>
      <c r="O1263" t="str">
        <f>IF(Table2[[#This Row],[date_to_pivot]]&lt;&gt;"",C1266,"")</f>
        <v/>
      </c>
      <c r="P1263" t="str">
        <f>IF(Table2[[#This Row],[date_to_pivot]]&lt;&gt;"",C1264,"")</f>
        <v/>
      </c>
    </row>
    <row r="1264" spans="2:16" x14ac:dyDescent="0.2">
      <c r="B1264" t="s">
        <v>41</v>
      </c>
      <c r="C1264" t="str" cm="1">
        <f t="array" ref="C12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64" t="str">
        <f>IF(ISNUMBER(SEARCH("start_date_local",Table2[[#This Row],[JSON]])),MID(Table2[[#This Row],[JSON]],SEARCH("start_date_local",Table2[[#This Row],[JSON]])+LEN("start_date_local")+4,10), "")</f>
        <v/>
      </c>
      <c r="E12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4" s="5" t="str">
        <f>IF(Table2[[#This Row],[moving_time]]&lt;&gt;"",FLOOR((Table2[[#This Row],[moving_time]]-(60*60*Table2[[#This Row],[Appoggio_ore]]))-(60*Table2[[#This Row],[Appoggio_ minuti]]),1),"")</f>
        <v/>
      </c>
      <c r="I1264" s="5" t="str">
        <f>IF(Table2[[#This Row],[moving_time]]&lt;&gt;"",FLOOR((Table2[[#This Row],[moving_time]]-(60*60*Table2[[#This Row],[Appoggio_ore]]))/60,1),"")</f>
        <v/>
      </c>
      <c r="J1264" s="5" t="str">
        <f>IF(Table2[[#This Row],[moving_time]]&lt;&gt;"",FLOOR(Table2[[#This Row],[moving_time]]/(60*60),1),"")</f>
        <v/>
      </c>
      <c r="K12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4" t="str">
        <f>IF(AND(Table2[[#This Row],[Appoggio]]&lt;&gt;"",C1274&lt;&gt;""),_xlfn.CONCAT("date",C1274,"moving_time",C1265,"distance",Table2[[#This Row],[Appoggio]],"elevation",C1267,"type",C1268),"")</f>
        <v/>
      </c>
      <c r="M1264" t="str">
        <f>IF(Table2[[#This Row],[date_to_pivot]]&lt;&gt;"",C1268,"")</f>
        <v/>
      </c>
      <c r="N1264" t="str">
        <f>IF(Table2[[#This Row],[date_to_pivot]]&lt;&gt;"",Table2[[#This Row],[Appoggio]],"")</f>
        <v/>
      </c>
      <c r="O1264" t="str">
        <f>IF(Table2[[#This Row],[date_to_pivot]]&lt;&gt;"",C1267,"")</f>
        <v/>
      </c>
      <c r="P1264" t="str">
        <f>IF(Table2[[#This Row],[date_to_pivot]]&lt;&gt;"",C1265,"")</f>
        <v/>
      </c>
    </row>
    <row r="1265" spans="2:16" x14ac:dyDescent="0.2">
      <c r="B1265" t="s">
        <v>42</v>
      </c>
      <c r="C1265" t="str" cm="1">
        <f t="array" ref="C12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65" t="str">
        <f>IF(ISNUMBER(SEARCH("start_date_local",Table2[[#This Row],[JSON]])),MID(Table2[[#This Row],[JSON]],SEARCH("start_date_local",Table2[[#This Row],[JSON]])+LEN("start_date_local")+4,10), "")</f>
        <v/>
      </c>
      <c r="E12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5" s="5" t="str">
        <f>IF(Table2[[#This Row],[moving_time]]&lt;&gt;"",FLOOR((Table2[[#This Row],[moving_time]]-(60*60*Table2[[#This Row],[Appoggio_ore]]))-(60*Table2[[#This Row],[Appoggio_ minuti]]),1),"")</f>
        <v/>
      </c>
      <c r="I1265" s="5" t="str">
        <f>IF(Table2[[#This Row],[moving_time]]&lt;&gt;"",FLOOR((Table2[[#This Row],[moving_time]]-(60*60*Table2[[#This Row],[Appoggio_ore]]))/60,1),"")</f>
        <v/>
      </c>
      <c r="J1265" s="5" t="str">
        <f>IF(Table2[[#This Row],[moving_time]]&lt;&gt;"",FLOOR(Table2[[#This Row],[moving_time]]/(60*60),1),"")</f>
        <v/>
      </c>
      <c r="K12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5" t="str">
        <f>IF(AND(Table2[[#This Row],[Appoggio]]&lt;&gt;"",C1275&lt;&gt;""),_xlfn.CONCAT("date",C1275,"moving_time",C1266,"distance",Table2[[#This Row],[Appoggio]],"elevation",C1268,"type",C1269),"")</f>
        <v/>
      </c>
      <c r="M1265" t="str">
        <f>IF(Table2[[#This Row],[date_to_pivot]]&lt;&gt;"",C1269,"")</f>
        <v/>
      </c>
      <c r="N1265" t="str">
        <f>IF(Table2[[#This Row],[date_to_pivot]]&lt;&gt;"",Table2[[#This Row],[Appoggio]],"")</f>
        <v/>
      </c>
      <c r="O1265" t="str">
        <f>IF(Table2[[#This Row],[date_to_pivot]]&lt;&gt;"",C1268,"")</f>
        <v/>
      </c>
      <c r="P1265" t="str">
        <f>IF(Table2[[#This Row],[date_to_pivot]]&lt;&gt;"",C1266,"")</f>
        <v/>
      </c>
    </row>
    <row r="1266" spans="2:16" x14ac:dyDescent="0.2">
      <c r="B1266" t="s">
        <v>43</v>
      </c>
      <c r="C1266" t="str" cm="1">
        <f t="array" ref="C12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66" t="str">
        <f>IF(ISNUMBER(SEARCH("start_date_local",Table2[[#This Row],[JSON]])),MID(Table2[[#This Row],[JSON]],SEARCH("start_date_local",Table2[[#This Row],[JSON]])+LEN("start_date_local")+4,10), "")</f>
        <v/>
      </c>
      <c r="E12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6" s="5" t="str">
        <f>IF(Table2[[#This Row],[moving_time]]&lt;&gt;"",FLOOR((Table2[[#This Row],[moving_time]]-(60*60*Table2[[#This Row],[Appoggio_ore]]))-(60*Table2[[#This Row],[Appoggio_ minuti]]),1),"")</f>
        <v/>
      </c>
      <c r="I1266" s="5" t="str">
        <f>IF(Table2[[#This Row],[moving_time]]&lt;&gt;"",FLOOR((Table2[[#This Row],[moving_time]]-(60*60*Table2[[#This Row],[Appoggio_ore]]))/60,1),"")</f>
        <v/>
      </c>
      <c r="J1266" s="5" t="str">
        <f>IF(Table2[[#This Row],[moving_time]]&lt;&gt;"",FLOOR(Table2[[#This Row],[moving_time]]/(60*60),1),"")</f>
        <v/>
      </c>
      <c r="K12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6" t="str">
        <f>IF(AND(Table2[[#This Row],[Appoggio]]&lt;&gt;"",C1276&lt;&gt;""),_xlfn.CONCAT("date",C1276,"moving_time",C1267,"distance",Table2[[#This Row],[Appoggio]],"elevation",C1269,"type",C1270),"")</f>
        <v/>
      </c>
      <c r="M1266" t="str">
        <f>IF(Table2[[#This Row],[date_to_pivot]]&lt;&gt;"",C1270,"")</f>
        <v/>
      </c>
      <c r="N1266" t="str">
        <f>IF(Table2[[#This Row],[date_to_pivot]]&lt;&gt;"",Table2[[#This Row],[Appoggio]],"")</f>
        <v/>
      </c>
      <c r="O1266" t="str">
        <f>IF(Table2[[#This Row],[date_to_pivot]]&lt;&gt;"",C1269,"")</f>
        <v/>
      </c>
      <c r="P1266" t="str">
        <f>IF(Table2[[#This Row],[date_to_pivot]]&lt;&gt;"",C1267,"")</f>
        <v/>
      </c>
    </row>
    <row r="1267" spans="2:16" x14ac:dyDescent="0.2">
      <c r="B1267" t="s">
        <v>44</v>
      </c>
      <c r="C1267" t="str" cm="1">
        <f t="array" ref="C12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67" t="str">
        <f>IF(ISNUMBER(SEARCH("start_date_local",Table2[[#This Row],[JSON]])),MID(Table2[[#This Row],[JSON]],SEARCH("start_date_local",Table2[[#This Row],[JSON]])+LEN("start_date_local")+4,10), "")</f>
        <v/>
      </c>
      <c r="E12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7" s="5" t="str">
        <f>IF(Table2[[#This Row],[moving_time]]&lt;&gt;"",FLOOR((Table2[[#This Row],[moving_time]]-(60*60*Table2[[#This Row],[Appoggio_ore]]))-(60*Table2[[#This Row],[Appoggio_ minuti]]),1),"")</f>
        <v/>
      </c>
      <c r="I1267" s="5" t="str">
        <f>IF(Table2[[#This Row],[moving_time]]&lt;&gt;"",FLOOR((Table2[[#This Row],[moving_time]]-(60*60*Table2[[#This Row],[Appoggio_ore]]))/60,1),"")</f>
        <v/>
      </c>
      <c r="J1267" s="5" t="str">
        <f>IF(Table2[[#This Row],[moving_time]]&lt;&gt;"",FLOOR(Table2[[#This Row],[moving_time]]/(60*60),1),"")</f>
        <v/>
      </c>
      <c r="K12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7" t="str">
        <f>IF(AND(Table2[[#This Row],[Appoggio]]&lt;&gt;"",C1277&lt;&gt;""),_xlfn.CONCAT("date",C1277,"moving_time",C1268,"distance",Table2[[#This Row],[Appoggio]],"elevation",C1270,"type",C1271),"")</f>
        <v/>
      </c>
      <c r="M1267" t="str">
        <f>IF(Table2[[#This Row],[date_to_pivot]]&lt;&gt;"",C1271,"")</f>
        <v/>
      </c>
      <c r="N1267" t="str">
        <f>IF(Table2[[#This Row],[date_to_pivot]]&lt;&gt;"",Table2[[#This Row],[Appoggio]],"")</f>
        <v/>
      </c>
      <c r="O1267" t="str">
        <f>IF(Table2[[#This Row],[date_to_pivot]]&lt;&gt;"",C1270,"")</f>
        <v/>
      </c>
      <c r="P1267" t="str">
        <f>IF(Table2[[#This Row],[date_to_pivot]]&lt;&gt;"",C1268,"")</f>
        <v/>
      </c>
    </row>
    <row r="1268" spans="2:16" x14ac:dyDescent="0.2">
      <c r="B1268" t="s">
        <v>45</v>
      </c>
      <c r="C1268" t="str" cm="1">
        <f t="array" ref="C12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68" t="str">
        <f>IF(ISNUMBER(SEARCH("start_date_local",Table2[[#This Row],[JSON]])),MID(Table2[[#This Row],[JSON]],SEARCH("start_date_local",Table2[[#This Row],[JSON]])+LEN("start_date_local")+4,10), "")</f>
        <v/>
      </c>
      <c r="E12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8" s="5" t="str">
        <f>IF(Table2[[#This Row],[moving_time]]&lt;&gt;"",FLOOR((Table2[[#This Row],[moving_time]]-(60*60*Table2[[#This Row],[Appoggio_ore]]))-(60*Table2[[#This Row],[Appoggio_ minuti]]),1),"")</f>
        <v/>
      </c>
      <c r="I1268" s="5" t="str">
        <f>IF(Table2[[#This Row],[moving_time]]&lt;&gt;"",FLOOR((Table2[[#This Row],[moving_time]]-(60*60*Table2[[#This Row],[Appoggio_ore]]))/60,1),"")</f>
        <v/>
      </c>
      <c r="J1268" s="5" t="str">
        <f>IF(Table2[[#This Row],[moving_time]]&lt;&gt;"",FLOOR(Table2[[#This Row],[moving_time]]/(60*60),1),"")</f>
        <v/>
      </c>
      <c r="K12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8" t="str">
        <f>IF(AND(Table2[[#This Row],[Appoggio]]&lt;&gt;"",C1278&lt;&gt;""),_xlfn.CONCAT("date",C1278,"moving_time",C1269,"distance",Table2[[#This Row],[Appoggio]],"elevation",C1271,"type",C1272),"")</f>
        <v/>
      </c>
      <c r="M1268" t="str">
        <f>IF(Table2[[#This Row],[date_to_pivot]]&lt;&gt;"",C1272,"")</f>
        <v/>
      </c>
      <c r="N1268" t="str">
        <f>IF(Table2[[#This Row],[date_to_pivot]]&lt;&gt;"",Table2[[#This Row],[Appoggio]],"")</f>
        <v/>
      </c>
      <c r="O1268" t="str">
        <f>IF(Table2[[#This Row],[date_to_pivot]]&lt;&gt;"",C1271,"")</f>
        <v/>
      </c>
      <c r="P1268" t="str">
        <f>IF(Table2[[#This Row],[date_to_pivot]]&lt;&gt;"",C1269,"")</f>
        <v/>
      </c>
    </row>
    <row r="1269" spans="2:16" x14ac:dyDescent="0.2">
      <c r="B1269" t="s">
        <v>535</v>
      </c>
      <c r="C1269" t="str" cm="1">
        <f t="array" ref="C12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69" t="str">
        <f>IF(ISNUMBER(SEARCH("start_date_local",Table2[[#This Row],[JSON]])),MID(Table2[[#This Row],[JSON]],SEARCH("start_date_local",Table2[[#This Row],[JSON]])+LEN("start_date_local")+4,10), "")</f>
        <v/>
      </c>
      <c r="E12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69" s="5" t="str">
        <f>IF(Table2[[#This Row],[moving_time]]&lt;&gt;"",FLOOR((Table2[[#This Row],[moving_time]]-(60*60*Table2[[#This Row],[Appoggio_ore]]))-(60*Table2[[#This Row],[Appoggio_ minuti]]),1),"")</f>
        <v/>
      </c>
      <c r="I1269" s="5" t="str">
        <f>IF(Table2[[#This Row],[moving_time]]&lt;&gt;"",FLOOR((Table2[[#This Row],[moving_time]]-(60*60*Table2[[#This Row],[Appoggio_ore]]))/60,1),"")</f>
        <v/>
      </c>
      <c r="J1269" s="5" t="str">
        <f>IF(Table2[[#This Row],[moving_time]]&lt;&gt;"",FLOOR(Table2[[#This Row],[moving_time]]/(60*60),1),"")</f>
        <v/>
      </c>
      <c r="K12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69" t="str">
        <f>IF(AND(Table2[[#This Row],[Appoggio]]&lt;&gt;"",C1279&lt;&gt;""),_xlfn.CONCAT("date",C1279,"moving_time",C1270,"distance",Table2[[#This Row],[Appoggio]],"elevation",C1272,"type",C1273),"")</f>
        <v/>
      </c>
      <c r="M1269" t="str">
        <f>IF(Table2[[#This Row],[date_to_pivot]]&lt;&gt;"",C1273,"")</f>
        <v/>
      </c>
      <c r="N1269" t="str">
        <f>IF(Table2[[#This Row],[date_to_pivot]]&lt;&gt;"",Table2[[#This Row],[Appoggio]],"")</f>
        <v/>
      </c>
      <c r="O1269" t="str">
        <f>IF(Table2[[#This Row],[date_to_pivot]]&lt;&gt;"",C1272,"")</f>
        <v/>
      </c>
      <c r="P1269" t="str">
        <f>IF(Table2[[#This Row],[date_to_pivot]]&lt;&gt;"",C1270,"")</f>
        <v/>
      </c>
    </row>
    <row r="1270" spans="2:16" x14ac:dyDescent="0.2">
      <c r="B1270" t="s">
        <v>536</v>
      </c>
      <c r="C1270" t="str" cm="1">
        <f t="array" ref="C12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70" t="str">
        <f>IF(ISNUMBER(SEARCH("start_date_local",Table2[[#This Row],[JSON]])),MID(Table2[[#This Row],[JSON]],SEARCH("start_date_local",Table2[[#This Row],[JSON]])+LEN("start_date_local")+4,10), "")</f>
        <v/>
      </c>
      <c r="E12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0" s="5" t="str">
        <f>IF(Table2[[#This Row],[moving_time]]&lt;&gt;"",FLOOR((Table2[[#This Row],[moving_time]]-(60*60*Table2[[#This Row],[Appoggio_ore]]))-(60*Table2[[#This Row],[Appoggio_ minuti]]),1),"")</f>
        <v/>
      </c>
      <c r="I1270" s="5" t="str">
        <f>IF(Table2[[#This Row],[moving_time]]&lt;&gt;"",FLOOR((Table2[[#This Row],[moving_time]]-(60*60*Table2[[#This Row],[Appoggio_ore]]))/60,1),"")</f>
        <v/>
      </c>
      <c r="J1270" s="5" t="str">
        <f>IF(Table2[[#This Row],[moving_time]]&lt;&gt;"",FLOOR(Table2[[#This Row],[moving_time]]/(60*60),1),"")</f>
        <v/>
      </c>
      <c r="K12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0" t="str">
        <f>IF(AND(Table2[[#This Row],[Appoggio]]&lt;&gt;"",C1280&lt;&gt;""),_xlfn.CONCAT("date",C1280,"moving_time",C1271,"distance",Table2[[#This Row],[Appoggio]],"elevation",C1273,"type",C1274),"")</f>
        <v/>
      </c>
      <c r="M1270" t="str">
        <f>IF(Table2[[#This Row],[date_to_pivot]]&lt;&gt;"",C1274,"")</f>
        <v/>
      </c>
      <c r="N1270" t="str">
        <f>IF(Table2[[#This Row],[date_to_pivot]]&lt;&gt;"",Table2[[#This Row],[Appoggio]],"")</f>
        <v/>
      </c>
      <c r="O1270" t="str">
        <f>IF(Table2[[#This Row],[date_to_pivot]]&lt;&gt;"",C1273,"")</f>
        <v/>
      </c>
      <c r="P1270" t="str">
        <f>IF(Table2[[#This Row],[date_to_pivot]]&lt;&gt;"",C1271,"")</f>
        <v/>
      </c>
    </row>
    <row r="1271" spans="2:16" x14ac:dyDescent="0.2">
      <c r="B1271" t="s">
        <v>537</v>
      </c>
      <c r="C1271" t="str" cm="1">
        <f t="array" ref="C12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71" t="str">
        <f>IF(ISNUMBER(SEARCH("start_date_local",Table2[[#This Row],[JSON]])),MID(Table2[[#This Row],[JSON]],SEARCH("start_date_local",Table2[[#This Row],[JSON]])+LEN("start_date_local")+4,10), "")</f>
        <v/>
      </c>
      <c r="E12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1" s="5" t="str">
        <f>IF(Table2[[#This Row],[moving_time]]&lt;&gt;"",FLOOR((Table2[[#This Row],[moving_time]]-(60*60*Table2[[#This Row],[Appoggio_ore]]))-(60*Table2[[#This Row],[Appoggio_ minuti]]),1),"")</f>
        <v/>
      </c>
      <c r="I1271" s="5" t="str">
        <f>IF(Table2[[#This Row],[moving_time]]&lt;&gt;"",FLOOR((Table2[[#This Row],[moving_time]]-(60*60*Table2[[#This Row],[Appoggio_ore]]))/60,1),"")</f>
        <v/>
      </c>
      <c r="J1271" s="5" t="str">
        <f>IF(Table2[[#This Row],[moving_time]]&lt;&gt;"",FLOOR(Table2[[#This Row],[moving_time]]/(60*60),1),"")</f>
        <v/>
      </c>
      <c r="K12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1" t="str">
        <f>IF(AND(Table2[[#This Row],[Appoggio]]&lt;&gt;"",C1281&lt;&gt;""),_xlfn.CONCAT("date",C1281,"moving_time",C1272,"distance",Table2[[#This Row],[Appoggio]],"elevation",C1274,"type",C1275),"")</f>
        <v/>
      </c>
      <c r="M1271" t="str">
        <f>IF(Table2[[#This Row],[date_to_pivot]]&lt;&gt;"",C1275,"")</f>
        <v/>
      </c>
      <c r="N1271" t="str">
        <f>IF(Table2[[#This Row],[date_to_pivot]]&lt;&gt;"",Table2[[#This Row],[Appoggio]],"")</f>
        <v/>
      </c>
      <c r="O1271" t="str">
        <f>IF(Table2[[#This Row],[date_to_pivot]]&lt;&gt;"",C1274,"")</f>
        <v/>
      </c>
      <c r="P1271" t="str">
        <f>IF(Table2[[#This Row],[date_to_pivot]]&lt;&gt;"",C1272,"")</f>
        <v/>
      </c>
    </row>
    <row r="1272" spans="2:16" x14ac:dyDescent="0.2">
      <c r="B1272" t="s">
        <v>266</v>
      </c>
      <c r="C1272" t="str" cm="1">
        <f t="array" ref="C12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72" t="str">
        <f>IF(ISNUMBER(SEARCH("start_date_local",Table2[[#This Row],[JSON]])),MID(Table2[[#This Row],[JSON]],SEARCH("start_date_local",Table2[[#This Row],[JSON]])+LEN("start_date_local")+4,10), "")</f>
        <v/>
      </c>
      <c r="E12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2" s="5" t="str">
        <f>IF(Table2[[#This Row],[moving_time]]&lt;&gt;"",FLOOR((Table2[[#This Row],[moving_time]]-(60*60*Table2[[#This Row],[Appoggio_ore]]))-(60*Table2[[#This Row],[Appoggio_ minuti]]),1),"")</f>
        <v/>
      </c>
      <c r="I1272" s="5" t="str">
        <f>IF(Table2[[#This Row],[moving_time]]&lt;&gt;"",FLOOR((Table2[[#This Row],[moving_time]]-(60*60*Table2[[#This Row],[Appoggio_ore]]))/60,1),"")</f>
        <v/>
      </c>
      <c r="J1272" s="5" t="str">
        <f>IF(Table2[[#This Row],[moving_time]]&lt;&gt;"",FLOOR(Table2[[#This Row],[moving_time]]/(60*60),1),"")</f>
        <v/>
      </c>
      <c r="K12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2" t="str">
        <f>IF(AND(Table2[[#This Row],[Appoggio]]&lt;&gt;"",C1282&lt;&gt;""),_xlfn.CONCAT("date",C1282,"moving_time",C1273,"distance",Table2[[#This Row],[Appoggio]],"elevation",C1275,"type",C1276),"")</f>
        <v/>
      </c>
      <c r="M1272" t="str">
        <f>IF(Table2[[#This Row],[date_to_pivot]]&lt;&gt;"",C1276,"")</f>
        <v/>
      </c>
      <c r="N1272" t="str">
        <f>IF(Table2[[#This Row],[date_to_pivot]]&lt;&gt;"",Table2[[#This Row],[Appoggio]],"")</f>
        <v/>
      </c>
      <c r="O1272" t="str">
        <f>IF(Table2[[#This Row],[date_to_pivot]]&lt;&gt;"",C1275,"")</f>
        <v/>
      </c>
      <c r="P1272" t="str">
        <f>IF(Table2[[#This Row],[date_to_pivot]]&lt;&gt;"",C1273,"")</f>
        <v/>
      </c>
    </row>
    <row r="1273" spans="2:16" x14ac:dyDescent="0.2">
      <c r="B1273" t="s">
        <v>55</v>
      </c>
      <c r="C1273" t="str" cm="1">
        <f t="array" ref="C12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73" t="str">
        <f>IF(ISNUMBER(SEARCH("start_date_local",Table2[[#This Row],[JSON]])),MID(Table2[[#This Row],[JSON]],SEARCH("start_date_local",Table2[[#This Row],[JSON]])+LEN("start_date_local")+4,10), "")</f>
        <v/>
      </c>
      <c r="E12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3" s="5" t="str">
        <f>IF(Table2[[#This Row],[moving_time]]&lt;&gt;"",FLOOR((Table2[[#This Row],[moving_time]]-(60*60*Table2[[#This Row],[Appoggio_ore]]))-(60*Table2[[#This Row],[Appoggio_ minuti]]),1),"")</f>
        <v/>
      </c>
      <c r="I1273" s="5" t="str">
        <f>IF(Table2[[#This Row],[moving_time]]&lt;&gt;"",FLOOR((Table2[[#This Row],[moving_time]]-(60*60*Table2[[#This Row],[Appoggio_ore]]))/60,1),"")</f>
        <v/>
      </c>
      <c r="J1273" s="5" t="str">
        <f>IF(Table2[[#This Row],[moving_time]]&lt;&gt;"",FLOOR(Table2[[#This Row],[moving_time]]/(60*60),1),"")</f>
        <v/>
      </c>
      <c r="K12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3" t="str">
        <f>IF(AND(Table2[[#This Row],[Appoggio]]&lt;&gt;"",C1283&lt;&gt;""),_xlfn.CONCAT("date",C1283,"moving_time",C1274,"distance",Table2[[#This Row],[Appoggio]],"elevation",C1276,"type",C1277),"")</f>
        <v/>
      </c>
      <c r="M1273" t="str">
        <f>IF(Table2[[#This Row],[date_to_pivot]]&lt;&gt;"",C1277,"")</f>
        <v/>
      </c>
      <c r="N1273" t="str">
        <f>IF(Table2[[#This Row],[date_to_pivot]]&lt;&gt;"",Table2[[#This Row],[Appoggio]],"")</f>
        <v/>
      </c>
      <c r="O1273" t="str">
        <f>IF(Table2[[#This Row],[date_to_pivot]]&lt;&gt;"",C1276,"")</f>
        <v/>
      </c>
      <c r="P1273" t="str">
        <f>IF(Table2[[#This Row],[date_to_pivot]]&lt;&gt;"",C1274,"")</f>
        <v/>
      </c>
    </row>
    <row r="1274" spans="2:16" x14ac:dyDescent="0.2">
      <c r="B1274" t="s">
        <v>538</v>
      </c>
      <c r="C1274" t="str" cm="1">
        <f t="array" ref="C12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74" t="str">
        <f>IF(ISNUMBER(SEARCH("start_date_local",Table2[[#This Row],[JSON]])),MID(Table2[[#This Row],[JSON]],SEARCH("start_date_local",Table2[[#This Row],[JSON]])+LEN("start_date_local")+4,10), "")</f>
        <v/>
      </c>
      <c r="E12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4" s="5" t="str">
        <f>IF(Table2[[#This Row],[moving_time]]&lt;&gt;"",FLOOR((Table2[[#This Row],[moving_time]]-(60*60*Table2[[#This Row],[Appoggio_ore]]))-(60*Table2[[#This Row],[Appoggio_ minuti]]),1),"")</f>
        <v/>
      </c>
      <c r="I1274" s="5" t="str">
        <f>IF(Table2[[#This Row],[moving_time]]&lt;&gt;"",FLOOR((Table2[[#This Row],[moving_time]]-(60*60*Table2[[#This Row],[Appoggio_ore]]))/60,1),"")</f>
        <v/>
      </c>
      <c r="J1274" s="5" t="str">
        <f>IF(Table2[[#This Row],[moving_time]]&lt;&gt;"",FLOOR(Table2[[#This Row],[moving_time]]/(60*60),1),"")</f>
        <v/>
      </c>
      <c r="K12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4" t="str">
        <f>IF(AND(Table2[[#This Row],[Appoggio]]&lt;&gt;"",C1284&lt;&gt;""),_xlfn.CONCAT("date",C1284,"moving_time",C1275,"distance",Table2[[#This Row],[Appoggio]],"elevation",C1277,"type",C1278),"")</f>
        <v/>
      </c>
      <c r="M1274" t="str">
        <f>IF(Table2[[#This Row],[date_to_pivot]]&lt;&gt;"",C1278,"")</f>
        <v/>
      </c>
      <c r="N1274" t="str">
        <f>IF(Table2[[#This Row],[date_to_pivot]]&lt;&gt;"",Table2[[#This Row],[Appoggio]],"")</f>
        <v/>
      </c>
      <c r="O1274" t="str">
        <f>IF(Table2[[#This Row],[date_to_pivot]]&lt;&gt;"",C1277,"")</f>
        <v/>
      </c>
      <c r="P1274" t="str">
        <f>IF(Table2[[#This Row],[date_to_pivot]]&lt;&gt;"",C1275,"")</f>
        <v/>
      </c>
    </row>
    <row r="1275" spans="2:16" x14ac:dyDescent="0.2">
      <c r="B1275" t="s">
        <v>539</v>
      </c>
      <c r="C1275" t="str" cm="1">
        <f t="array" ref="C12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75" t="str">
        <f>IF(ISNUMBER(SEARCH("start_date_local",Table2[[#This Row],[JSON]])),MID(Table2[[#This Row],[JSON]],SEARCH("start_date_local",Table2[[#This Row],[JSON]])+LEN("start_date_local")+4,10), "")</f>
        <v/>
      </c>
      <c r="E12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5" s="5" t="str">
        <f>IF(Table2[[#This Row],[moving_time]]&lt;&gt;"",FLOOR((Table2[[#This Row],[moving_time]]-(60*60*Table2[[#This Row],[Appoggio_ore]]))-(60*Table2[[#This Row],[Appoggio_ minuti]]),1),"")</f>
        <v/>
      </c>
      <c r="I1275" s="5" t="str">
        <f>IF(Table2[[#This Row],[moving_time]]&lt;&gt;"",FLOOR((Table2[[#This Row],[moving_time]]-(60*60*Table2[[#This Row],[Appoggio_ore]]))/60,1),"")</f>
        <v/>
      </c>
      <c r="J1275" s="5" t="str">
        <f>IF(Table2[[#This Row],[moving_time]]&lt;&gt;"",FLOOR(Table2[[#This Row],[moving_time]]/(60*60),1),"")</f>
        <v/>
      </c>
      <c r="K12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5" t="str">
        <f>IF(AND(Table2[[#This Row],[Appoggio]]&lt;&gt;"",C1285&lt;&gt;""),_xlfn.CONCAT("date",C1285,"moving_time",C1276,"distance",Table2[[#This Row],[Appoggio]],"elevation",C1278,"type",C1279),"")</f>
        <v/>
      </c>
      <c r="M1275" t="str">
        <f>IF(Table2[[#This Row],[date_to_pivot]]&lt;&gt;"",C1279,"")</f>
        <v/>
      </c>
      <c r="N1275" t="str">
        <f>IF(Table2[[#This Row],[date_to_pivot]]&lt;&gt;"",Table2[[#This Row],[Appoggio]],"")</f>
        <v/>
      </c>
      <c r="O1275" t="str">
        <f>IF(Table2[[#This Row],[date_to_pivot]]&lt;&gt;"",C1278,"")</f>
        <v/>
      </c>
      <c r="P1275" t="str">
        <f>IF(Table2[[#This Row],[date_to_pivot]]&lt;&gt;"",C1276,"")</f>
        <v/>
      </c>
    </row>
    <row r="1276" spans="2:16" x14ac:dyDescent="0.2">
      <c r="B1276" t="s">
        <v>58</v>
      </c>
      <c r="C1276" t="str" cm="1">
        <f t="array" ref="C12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76" t="str">
        <f>IF(ISNUMBER(SEARCH("start_date_local",Table2[[#This Row],[JSON]])),MID(Table2[[#This Row],[JSON]],SEARCH("start_date_local",Table2[[#This Row],[JSON]])+LEN("start_date_local")+4,10), "")</f>
        <v/>
      </c>
      <c r="E12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6" s="5" t="str">
        <f>IF(Table2[[#This Row],[moving_time]]&lt;&gt;"",FLOOR((Table2[[#This Row],[moving_time]]-(60*60*Table2[[#This Row],[Appoggio_ore]]))-(60*Table2[[#This Row],[Appoggio_ minuti]]),1),"")</f>
        <v/>
      </c>
      <c r="I1276" s="5" t="str">
        <f>IF(Table2[[#This Row],[moving_time]]&lt;&gt;"",FLOOR((Table2[[#This Row],[moving_time]]-(60*60*Table2[[#This Row],[Appoggio_ore]]))/60,1),"")</f>
        <v/>
      </c>
      <c r="J1276" s="5" t="str">
        <f>IF(Table2[[#This Row],[moving_time]]&lt;&gt;"",FLOOR(Table2[[#This Row],[moving_time]]/(60*60),1),"")</f>
        <v/>
      </c>
      <c r="K12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6" t="str">
        <f>IF(AND(Table2[[#This Row],[Appoggio]]&lt;&gt;"",C1286&lt;&gt;""),_xlfn.CONCAT("date",C1286,"moving_time",C1277,"distance",Table2[[#This Row],[Appoggio]],"elevation",C1279,"type",C1280),"")</f>
        <v/>
      </c>
      <c r="M1276" t="str">
        <f>IF(Table2[[#This Row],[date_to_pivot]]&lt;&gt;"",C1280,"")</f>
        <v/>
      </c>
      <c r="N1276" t="str">
        <f>IF(Table2[[#This Row],[date_to_pivot]]&lt;&gt;"",Table2[[#This Row],[Appoggio]],"")</f>
        <v/>
      </c>
      <c r="O1276" t="str">
        <f>IF(Table2[[#This Row],[date_to_pivot]]&lt;&gt;"",C1279,"")</f>
        <v/>
      </c>
      <c r="P1276" t="str">
        <f>IF(Table2[[#This Row],[date_to_pivot]]&lt;&gt;"",C1277,"")</f>
        <v/>
      </c>
    </row>
    <row r="1277" spans="2:16" x14ac:dyDescent="0.2">
      <c r="B1277" t="s">
        <v>59</v>
      </c>
      <c r="C1277" t="str" cm="1">
        <f t="array" ref="C12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77" t="str">
        <f>IF(ISNUMBER(SEARCH("start_date_local",Table2[[#This Row],[JSON]])),MID(Table2[[#This Row],[JSON]],SEARCH("start_date_local",Table2[[#This Row],[JSON]])+LEN("start_date_local")+4,10), "")</f>
        <v/>
      </c>
      <c r="E12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7" s="5" t="str">
        <f>IF(Table2[[#This Row],[moving_time]]&lt;&gt;"",FLOOR((Table2[[#This Row],[moving_time]]-(60*60*Table2[[#This Row],[Appoggio_ore]]))-(60*Table2[[#This Row],[Appoggio_ minuti]]),1),"")</f>
        <v/>
      </c>
      <c r="I1277" s="5" t="str">
        <f>IF(Table2[[#This Row],[moving_time]]&lt;&gt;"",FLOOR((Table2[[#This Row],[moving_time]]-(60*60*Table2[[#This Row],[Appoggio_ore]]))/60,1),"")</f>
        <v/>
      </c>
      <c r="J1277" s="5" t="str">
        <f>IF(Table2[[#This Row],[moving_time]]&lt;&gt;"",FLOOR(Table2[[#This Row],[moving_time]]/(60*60),1),"")</f>
        <v/>
      </c>
      <c r="K12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7" t="str">
        <f>IF(AND(Table2[[#This Row],[Appoggio]]&lt;&gt;"",C1287&lt;&gt;""),_xlfn.CONCAT("date",C1287,"moving_time",C1278,"distance",Table2[[#This Row],[Appoggio]],"elevation",C1280,"type",C1281),"")</f>
        <v/>
      </c>
      <c r="M1277" t="str">
        <f>IF(Table2[[#This Row],[date_to_pivot]]&lt;&gt;"",C1281,"")</f>
        <v/>
      </c>
      <c r="N1277" t="str">
        <f>IF(Table2[[#This Row],[date_to_pivot]]&lt;&gt;"",Table2[[#This Row],[Appoggio]],"")</f>
        <v/>
      </c>
      <c r="O1277" t="str">
        <f>IF(Table2[[#This Row],[date_to_pivot]]&lt;&gt;"",C1280,"")</f>
        <v/>
      </c>
      <c r="P1277" t="str">
        <f>IF(Table2[[#This Row],[date_to_pivot]]&lt;&gt;"",C1278,"")</f>
        <v/>
      </c>
    </row>
    <row r="1278" spans="2:16" x14ac:dyDescent="0.2">
      <c r="B1278" t="s">
        <v>540</v>
      </c>
      <c r="C1278" t="str" cm="1">
        <f t="array" ref="C12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78" t="str">
        <f>IF(ISNUMBER(SEARCH("start_date_local",Table2[[#This Row],[JSON]])),MID(Table2[[#This Row],[JSON]],SEARCH("start_date_local",Table2[[#This Row],[JSON]])+LEN("start_date_local")+4,10), "")</f>
        <v/>
      </c>
      <c r="E12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8" s="5" t="str">
        <f>IF(Table2[[#This Row],[moving_time]]&lt;&gt;"",FLOOR((Table2[[#This Row],[moving_time]]-(60*60*Table2[[#This Row],[Appoggio_ore]]))-(60*Table2[[#This Row],[Appoggio_ minuti]]),1),"")</f>
        <v/>
      </c>
      <c r="I1278" s="5" t="str">
        <f>IF(Table2[[#This Row],[moving_time]]&lt;&gt;"",FLOOR((Table2[[#This Row],[moving_time]]-(60*60*Table2[[#This Row],[Appoggio_ore]]))/60,1),"")</f>
        <v/>
      </c>
      <c r="J1278" s="5" t="str">
        <f>IF(Table2[[#This Row],[moving_time]]&lt;&gt;"",FLOOR(Table2[[#This Row],[moving_time]]/(60*60),1),"")</f>
        <v/>
      </c>
      <c r="K12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8" t="str">
        <f>IF(AND(Table2[[#This Row],[Appoggio]]&lt;&gt;"",C1288&lt;&gt;""),_xlfn.CONCAT("date",C1288,"moving_time",C1279,"distance",Table2[[#This Row],[Appoggio]],"elevation",C1281,"type",C1282),"")</f>
        <v/>
      </c>
      <c r="M1278" t="str">
        <f>IF(Table2[[#This Row],[date_to_pivot]]&lt;&gt;"",C1282,"")</f>
        <v/>
      </c>
      <c r="N1278" t="str">
        <f>IF(Table2[[#This Row],[date_to_pivot]]&lt;&gt;"",Table2[[#This Row],[Appoggio]],"")</f>
        <v/>
      </c>
      <c r="O1278" t="str">
        <f>IF(Table2[[#This Row],[date_to_pivot]]&lt;&gt;"",C1281,"")</f>
        <v/>
      </c>
      <c r="P1278" t="str">
        <f>IF(Table2[[#This Row],[date_to_pivot]]&lt;&gt;"",C1279,"")</f>
        <v/>
      </c>
    </row>
    <row r="1279" spans="2:16" x14ac:dyDescent="0.2">
      <c r="B1279" t="s">
        <v>541</v>
      </c>
      <c r="C1279" t="str" cm="1">
        <f t="array" ref="C12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79" t="str">
        <f>IF(ISNUMBER(SEARCH("start_date_local",Table2[[#This Row],[JSON]])),MID(Table2[[#This Row],[JSON]],SEARCH("start_date_local",Table2[[#This Row],[JSON]])+LEN("start_date_local")+4,10), "")</f>
        <v/>
      </c>
      <c r="E12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79" s="5" t="str">
        <f>IF(Table2[[#This Row],[moving_time]]&lt;&gt;"",FLOOR((Table2[[#This Row],[moving_time]]-(60*60*Table2[[#This Row],[Appoggio_ore]]))-(60*Table2[[#This Row],[Appoggio_ minuti]]),1),"")</f>
        <v/>
      </c>
      <c r="I1279" s="5" t="str">
        <f>IF(Table2[[#This Row],[moving_time]]&lt;&gt;"",FLOOR((Table2[[#This Row],[moving_time]]-(60*60*Table2[[#This Row],[Appoggio_ore]]))/60,1),"")</f>
        <v/>
      </c>
      <c r="J1279" s="5" t="str">
        <f>IF(Table2[[#This Row],[moving_time]]&lt;&gt;"",FLOOR(Table2[[#This Row],[moving_time]]/(60*60),1),"")</f>
        <v/>
      </c>
      <c r="K12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79" t="str">
        <f>IF(AND(Table2[[#This Row],[Appoggio]]&lt;&gt;"",C1289&lt;&gt;""),_xlfn.CONCAT("date",C1289,"moving_time",C1280,"distance",Table2[[#This Row],[Appoggio]],"elevation",C1282,"type",C1283),"")</f>
        <v/>
      </c>
      <c r="M1279" t="str">
        <f>IF(Table2[[#This Row],[date_to_pivot]]&lt;&gt;"",C1283,"")</f>
        <v/>
      </c>
      <c r="N1279" t="str">
        <f>IF(Table2[[#This Row],[date_to_pivot]]&lt;&gt;"",Table2[[#This Row],[Appoggio]],"")</f>
        <v/>
      </c>
      <c r="O1279" t="str">
        <f>IF(Table2[[#This Row],[date_to_pivot]]&lt;&gt;"",C1282,"")</f>
        <v/>
      </c>
      <c r="P1279" t="str">
        <f>IF(Table2[[#This Row],[date_to_pivot]]&lt;&gt;"",C1280,"")</f>
        <v/>
      </c>
    </row>
    <row r="1280" spans="2:16" x14ac:dyDescent="0.2">
      <c r="B1280" t="s">
        <v>542</v>
      </c>
      <c r="C1280" t="str" cm="1">
        <f t="array" ref="C12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80" t="str">
        <f>IF(ISNUMBER(SEARCH("start_date_local",Table2[[#This Row],[JSON]])),MID(Table2[[#This Row],[JSON]],SEARCH("start_date_local",Table2[[#This Row],[JSON]])+LEN("start_date_local")+4,10), "")</f>
        <v/>
      </c>
      <c r="E12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0" s="5" t="str">
        <f>IF(Table2[[#This Row],[moving_time]]&lt;&gt;"",FLOOR((Table2[[#This Row],[moving_time]]-(60*60*Table2[[#This Row],[Appoggio_ore]]))-(60*Table2[[#This Row],[Appoggio_ minuti]]),1),"")</f>
        <v/>
      </c>
      <c r="I1280" s="5" t="str">
        <f>IF(Table2[[#This Row],[moving_time]]&lt;&gt;"",FLOOR((Table2[[#This Row],[moving_time]]-(60*60*Table2[[#This Row],[Appoggio_ore]]))/60,1),"")</f>
        <v/>
      </c>
      <c r="J1280" s="5" t="str">
        <f>IF(Table2[[#This Row],[moving_time]]&lt;&gt;"",FLOOR(Table2[[#This Row],[moving_time]]/(60*60),1),"")</f>
        <v/>
      </c>
      <c r="K12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0" t="str">
        <f>IF(AND(Table2[[#This Row],[Appoggio]]&lt;&gt;"",C1290&lt;&gt;""),_xlfn.CONCAT("date",C1290,"moving_time",C1281,"distance",Table2[[#This Row],[Appoggio]],"elevation",C1283,"type",C1284),"")</f>
        <v/>
      </c>
      <c r="M1280" t="str">
        <f>IF(Table2[[#This Row],[date_to_pivot]]&lt;&gt;"",C1284,"")</f>
        <v/>
      </c>
      <c r="N1280" t="str">
        <f>IF(Table2[[#This Row],[date_to_pivot]]&lt;&gt;"",Table2[[#This Row],[Appoggio]],"")</f>
        <v/>
      </c>
      <c r="O1280" t="str">
        <f>IF(Table2[[#This Row],[date_to_pivot]]&lt;&gt;"",C1283,"")</f>
        <v/>
      </c>
      <c r="P1280" t="str">
        <f>IF(Table2[[#This Row],[date_to_pivot]]&lt;&gt;"",C1281,"")</f>
        <v/>
      </c>
    </row>
    <row r="1281" spans="2:16" x14ac:dyDescent="0.2">
      <c r="B1281" t="s">
        <v>64</v>
      </c>
      <c r="C1281" t="str" cm="1">
        <f t="array" ref="C12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81" t="str">
        <f>IF(ISNUMBER(SEARCH("start_date_local",Table2[[#This Row],[JSON]])),MID(Table2[[#This Row],[JSON]],SEARCH("start_date_local",Table2[[#This Row],[JSON]])+LEN("start_date_local")+4,10), "")</f>
        <v/>
      </c>
      <c r="E12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1" s="5" t="str">
        <f>IF(Table2[[#This Row],[moving_time]]&lt;&gt;"",FLOOR((Table2[[#This Row],[moving_time]]-(60*60*Table2[[#This Row],[Appoggio_ore]]))-(60*Table2[[#This Row],[Appoggio_ minuti]]),1),"")</f>
        <v/>
      </c>
      <c r="I1281" s="5" t="str">
        <f>IF(Table2[[#This Row],[moving_time]]&lt;&gt;"",FLOOR((Table2[[#This Row],[moving_time]]-(60*60*Table2[[#This Row],[Appoggio_ore]]))/60,1),"")</f>
        <v/>
      </c>
      <c r="J1281" s="5" t="str">
        <f>IF(Table2[[#This Row],[moving_time]]&lt;&gt;"",FLOOR(Table2[[#This Row],[moving_time]]/(60*60),1),"")</f>
        <v/>
      </c>
      <c r="K12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1" t="str">
        <f>IF(AND(Table2[[#This Row],[Appoggio]]&lt;&gt;"",C1291&lt;&gt;""),_xlfn.CONCAT("date",C1291,"moving_time",C1282,"distance",Table2[[#This Row],[Appoggio]],"elevation",C1284,"type",C1285),"")</f>
        <v/>
      </c>
      <c r="M1281" t="str">
        <f>IF(Table2[[#This Row],[date_to_pivot]]&lt;&gt;"",C1285,"")</f>
        <v/>
      </c>
      <c r="N1281" t="str">
        <f>IF(Table2[[#This Row],[date_to_pivot]]&lt;&gt;"",Table2[[#This Row],[Appoggio]],"")</f>
        <v/>
      </c>
      <c r="O1281" t="str">
        <f>IF(Table2[[#This Row],[date_to_pivot]]&lt;&gt;"",C1284,"")</f>
        <v/>
      </c>
      <c r="P1281" t="str">
        <f>IF(Table2[[#This Row],[date_to_pivot]]&lt;&gt;"",C1282,"")</f>
        <v/>
      </c>
    </row>
    <row r="1282" spans="2:16" x14ac:dyDescent="0.2">
      <c r="B1282" t="s">
        <v>65</v>
      </c>
      <c r="C1282" t="str" cm="1">
        <f t="array" ref="C12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82" t="str">
        <f>IF(ISNUMBER(SEARCH("start_date_local",Table2[[#This Row],[JSON]])),MID(Table2[[#This Row],[JSON]],SEARCH("start_date_local",Table2[[#This Row],[JSON]])+LEN("start_date_local")+4,10), "")</f>
        <v/>
      </c>
      <c r="E12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2" s="5" t="str">
        <f>IF(Table2[[#This Row],[moving_time]]&lt;&gt;"",FLOOR((Table2[[#This Row],[moving_time]]-(60*60*Table2[[#This Row],[Appoggio_ore]]))-(60*Table2[[#This Row],[Appoggio_ minuti]]),1),"")</f>
        <v/>
      </c>
      <c r="I1282" s="5" t="str">
        <f>IF(Table2[[#This Row],[moving_time]]&lt;&gt;"",FLOOR((Table2[[#This Row],[moving_time]]-(60*60*Table2[[#This Row],[Appoggio_ore]]))/60,1),"")</f>
        <v/>
      </c>
      <c r="J1282" s="5" t="str">
        <f>IF(Table2[[#This Row],[moving_time]]&lt;&gt;"",FLOOR(Table2[[#This Row],[moving_time]]/(60*60),1),"")</f>
        <v/>
      </c>
      <c r="K12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2" t="str">
        <f>IF(AND(Table2[[#This Row],[Appoggio]]&lt;&gt;"",C1292&lt;&gt;""),_xlfn.CONCAT("date",C1292,"moving_time",C1283,"distance",Table2[[#This Row],[Appoggio]],"elevation",C1285,"type",C1286),"")</f>
        <v/>
      </c>
      <c r="M1282" t="str">
        <f>IF(Table2[[#This Row],[date_to_pivot]]&lt;&gt;"",C1286,"")</f>
        <v/>
      </c>
      <c r="N1282" t="str">
        <f>IF(Table2[[#This Row],[date_to_pivot]]&lt;&gt;"",Table2[[#This Row],[Appoggio]],"")</f>
        <v/>
      </c>
      <c r="O1282" t="str">
        <f>IF(Table2[[#This Row],[date_to_pivot]]&lt;&gt;"",C1285,"")</f>
        <v/>
      </c>
      <c r="P1282" t="str">
        <f>IF(Table2[[#This Row],[date_to_pivot]]&lt;&gt;"",C1283,"")</f>
        <v/>
      </c>
    </row>
    <row r="1283" spans="2:16" x14ac:dyDescent="0.2">
      <c r="B1283" t="s">
        <v>543</v>
      </c>
      <c r="C1283" t="str" cm="1">
        <f t="array" ref="C12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83" t="str">
        <f>IF(ISNUMBER(SEARCH("start_date_local",Table2[[#This Row],[JSON]])),MID(Table2[[#This Row],[JSON]],SEARCH("start_date_local",Table2[[#This Row],[JSON]])+LEN("start_date_local")+4,10), "")</f>
        <v/>
      </c>
      <c r="E12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3" s="5" t="str">
        <f>IF(Table2[[#This Row],[moving_time]]&lt;&gt;"",FLOOR((Table2[[#This Row],[moving_time]]-(60*60*Table2[[#This Row],[Appoggio_ore]]))-(60*Table2[[#This Row],[Appoggio_ minuti]]),1),"")</f>
        <v/>
      </c>
      <c r="I1283" s="5" t="str">
        <f>IF(Table2[[#This Row],[moving_time]]&lt;&gt;"",FLOOR((Table2[[#This Row],[moving_time]]-(60*60*Table2[[#This Row],[Appoggio_ore]]))/60,1),"")</f>
        <v/>
      </c>
      <c r="J1283" s="5" t="str">
        <f>IF(Table2[[#This Row],[moving_time]]&lt;&gt;"",FLOOR(Table2[[#This Row],[moving_time]]/(60*60),1),"")</f>
        <v/>
      </c>
      <c r="K12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3" t="str">
        <f>IF(AND(Table2[[#This Row],[Appoggio]]&lt;&gt;"",C1293&lt;&gt;""),_xlfn.CONCAT("date",C1293,"moving_time",C1284,"distance",Table2[[#This Row],[Appoggio]],"elevation",C1286,"type",C1287),"")</f>
        <v/>
      </c>
      <c r="M1283" t="str">
        <f>IF(Table2[[#This Row],[date_to_pivot]]&lt;&gt;"",C1287,"")</f>
        <v/>
      </c>
      <c r="N1283" t="str">
        <f>IF(Table2[[#This Row],[date_to_pivot]]&lt;&gt;"",Table2[[#This Row],[Appoggio]],"")</f>
        <v/>
      </c>
      <c r="O1283" t="str">
        <f>IF(Table2[[#This Row],[date_to_pivot]]&lt;&gt;"",C1286,"")</f>
        <v/>
      </c>
      <c r="P1283" t="str">
        <f>IF(Table2[[#This Row],[date_to_pivot]]&lt;&gt;"",C1284,"")</f>
        <v/>
      </c>
    </row>
    <row r="1284" spans="2:16" x14ac:dyDescent="0.2">
      <c r="B1284" t="s">
        <v>67</v>
      </c>
      <c r="C1284" t="str" cm="1">
        <f t="array" ref="C12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84" t="str">
        <f>IF(ISNUMBER(SEARCH("start_date_local",Table2[[#This Row],[JSON]])),MID(Table2[[#This Row],[JSON]],SEARCH("start_date_local",Table2[[#This Row],[JSON]])+LEN("start_date_local")+4,10), "")</f>
        <v/>
      </c>
      <c r="E12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4" s="5" t="str">
        <f>IF(Table2[[#This Row],[moving_time]]&lt;&gt;"",FLOOR((Table2[[#This Row],[moving_time]]-(60*60*Table2[[#This Row],[Appoggio_ore]]))-(60*Table2[[#This Row],[Appoggio_ minuti]]),1),"")</f>
        <v/>
      </c>
      <c r="I1284" s="5" t="str">
        <f>IF(Table2[[#This Row],[moving_time]]&lt;&gt;"",FLOOR((Table2[[#This Row],[moving_time]]-(60*60*Table2[[#This Row],[Appoggio_ore]]))/60,1),"")</f>
        <v/>
      </c>
      <c r="J1284" s="5" t="str">
        <f>IF(Table2[[#This Row],[moving_time]]&lt;&gt;"",FLOOR(Table2[[#This Row],[moving_time]]/(60*60),1),"")</f>
        <v/>
      </c>
      <c r="K12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4" t="str">
        <f>IF(AND(Table2[[#This Row],[Appoggio]]&lt;&gt;"",C1294&lt;&gt;""),_xlfn.CONCAT("date",C1294,"moving_time",C1285,"distance",Table2[[#This Row],[Appoggio]],"elevation",C1287,"type",C1288),"")</f>
        <v/>
      </c>
      <c r="M1284" t="str">
        <f>IF(Table2[[#This Row],[date_to_pivot]]&lt;&gt;"",C1288,"")</f>
        <v/>
      </c>
      <c r="N1284" t="str">
        <f>IF(Table2[[#This Row],[date_to_pivot]]&lt;&gt;"",Table2[[#This Row],[Appoggio]],"")</f>
        <v/>
      </c>
      <c r="O1284" t="str">
        <f>IF(Table2[[#This Row],[date_to_pivot]]&lt;&gt;"",C1287,"")</f>
        <v/>
      </c>
      <c r="P1284" t="str">
        <f>IF(Table2[[#This Row],[date_to_pivot]]&lt;&gt;"",C1285,"")</f>
        <v/>
      </c>
    </row>
    <row r="1285" spans="2:16" x14ac:dyDescent="0.2">
      <c r="B1285" t="s">
        <v>1</v>
      </c>
      <c r="C1285" t="str" cm="1">
        <f t="array" ref="C12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85" t="str">
        <f>IF(ISNUMBER(SEARCH("start_date_local",Table2[[#This Row],[JSON]])),MID(Table2[[#This Row],[JSON]],SEARCH("start_date_local",Table2[[#This Row],[JSON]])+LEN("start_date_local")+4,10), "")</f>
        <v/>
      </c>
      <c r="E12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5" s="5" t="str">
        <f>IF(Table2[[#This Row],[moving_time]]&lt;&gt;"",FLOOR((Table2[[#This Row],[moving_time]]-(60*60*Table2[[#This Row],[Appoggio_ore]]))-(60*Table2[[#This Row],[Appoggio_ minuti]]),1),"")</f>
        <v/>
      </c>
      <c r="I1285" s="5" t="str">
        <f>IF(Table2[[#This Row],[moving_time]]&lt;&gt;"",FLOOR((Table2[[#This Row],[moving_time]]-(60*60*Table2[[#This Row],[Appoggio_ore]]))/60,1),"")</f>
        <v/>
      </c>
      <c r="J1285" s="5" t="str">
        <f>IF(Table2[[#This Row],[moving_time]]&lt;&gt;"",FLOOR(Table2[[#This Row],[moving_time]]/(60*60),1),"")</f>
        <v/>
      </c>
      <c r="K12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5" t="str">
        <f>IF(AND(Table2[[#This Row],[Appoggio]]&lt;&gt;"",C1295&lt;&gt;""),_xlfn.CONCAT("date",C1295,"moving_time",C1286,"distance",Table2[[#This Row],[Appoggio]],"elevation",C1288,"type",C1289),"")</f>
        <v/>
      </c>
      <c r="M1285" t="str">
        <f>IF(Table2[[#This Row],[date_to_pivot]]&lt;&gt;"",C1289,"")</f>
        <v/>
      </c>
      <c r="N1285" t="str">
        <f>IF(Table2[[#This Row],[date_to_pivot]]&lt;&gt;"",Table2[[#This Row],[Appoggio]],"")</f>
        <v/>
      </c>
      <c r="O1285" t="str">
        <f>IF(Table2[[#This Row],[date_to_pivot]]&lt;&gt;"",C1288,"")</f>
        <v/>
      </c>
      <c r="P1285" t="str">
        <f>IF(Table2[[#This Row],[date_to_pivot]]&lt;&gt;"",C1286,"")</f>
        <v/>
      </c>
    </row>
    <row r="1286" spans="2:16" x14ac:dyDescent="0.2">
      <c r="B1286" t="s">
        <v>2</v>
      </c>
      <c r="C1286" t="str" cm="1">
        <f t="array" ref="C12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86" t="str">
        <f>IF(ISNUMBER(SEARCH("start_date_local",Table2[[#This Row],[JSON]])),MID(Table2[[#This Row],[JSON]],SEARCH("start_date_local",Table2[[#This Row],[JSON]])+LEN("start_date_local")+4,10), "")</f>
        <v/>
      </c>
      <c r="E12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6" s="5" t="str">
        <f>IF(Table2[[#This Row],[moving_time]]&lt;&gt;"",FLOOR((Table2[[#This Row],[moving_time]]-(60*60*Table2[[#This Row],[Appoggio_ore]]))-(60*Table2[[#This Row],[Appoggio_ minuti]]),1),"")</f>
        <v/>
      </c>
      <c r="I1286" s="5" t="str">
        <f>IF(Table2[[#This Row],[moving_time]]&lt;&gt;"",FLOOR((Table2[[#This Row],[moving_time]]-(60*60*Table2[[#This Row],[Appoggio_ore]]))/60,1),"")</f>
        <v/>
      </c>
      <c r="J1286" s="5" t="str">
        <f>IF(Table2[[#This Row],[moving_time]]&lt;&gt;"",FLOOR(Table2[[#This Row],[moving_time]]/(60*60),1),"")</f>
        <v/>
      </c>
      <c r="K12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6" t="str">
        <f>IF(AND(Table2[[#This Row],[Appoggio]]&lt;&gt;"",C1296&lt;&gt;""),_xlfn.CONCAT("date",C1296,"moving_time",C1287,"distance",Table2[[#This Row],[Appoggio]],"elevation",C1289,"type",C1290),"")</f>
        <v/>
      </c>
      <c r="M1286" t="str">
        <f>IF(Table2[[#This Row],[date_to_pivot]]&lt;&gt;"",C1290,"")</f>
        <v/>
      </c>
      <c r="N1286" t="str">
        <f>IF(Table2[[#This Row],[date_to_pivot]]&lt;&gt;"",Table2[[#This Row],[Appoggio]],"")</f>
        <v/>
      </c>
      <c r="O1286" t="str">
        <f>IF(Table2[[#This Row],[date_to_pivot]]&lt;&gt;"",C1289,"")</f>
        <v/>
      </c>
      <c r="P1286" t="str">
        <f>IF(Table2[[#This Row],[date_to_pivot]]&lt;&gt;"",C1287,"")</f>
        <v/>
      </c>
    </row>
    <row r="1287" spans="2:16" x14ac:dyDescent="0.2">
      <c r="B1287" t="s">
        <v>3</v>
      </c>
      <c r="C1287" t="str" cm="1">
        <f t="array" ref="C12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87" t="str">
        <f>IF(ISNUMBER(SEARCH("start_date_local",Table2[[#This Row],[JSON]])),MID(Table2[[#This Row],[JSON]],SEARCH("start_date_local",Table2[[#This Row],[JSON]])+LEN("start_date_local")+4,10), "")</f>
        <v/>
      </c>
      <c r="E12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7" s="5" t="str">
        <f>IF(Table2[[#This Row],[moving_time]]&lt;&gt;"",FLOOR((Table2[[#This Row],[moving_time]]-(60*60*Table2[[#This Row],[Appoggio_ore]]))-(60*Table2[[#This Row],[Appoggio_ minuti]]),1),"")</f>
        <v/>
      </c>
      <c r="I1287" s="5" t="str">
        <f>IF(Table2[[#This Row],[moving_time]]&lt;&gt;"",FLOOR((Table2[[#This Row],[moving_time]]-(60*60*Table2[[#This Row],[Appoggio_ore]]))/60,1),"")</f>
        <v/>
      </c>
      <c r="J1287" s="5" t="str">
        <f>IF(Table2[[#This Row],[moving_time]]&lt;&gt;"",FLOOR(Table2[[#This Row],[moving_time]]/(60*60),1),"")</f>
        <v/>
      </c>
      <c r="K12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7" t="str">
        <f>IF(AND(Table2[[#This Row],[Appoggio]]&lt;&gt;"",C1297&lt;&gt;""),_xlfn.CONCAT("date",C1297,"moving_time",C1288,"distance",Table2[[#This Row],[Appoggio]],"elevation",C1290,"type",C1291),"")</f>
        <v/>
      </c>
      <c r="M1287" t="str">
        <f>IF(Table2[[#This Row],[date_to_pivot]]&lt;&gt;"",C1291,"")</f>
        <v/>
      </c>
      <c r="N1287" t="str">
        <f>IF(Table2[[#This Row],[date_to_pivot]]&lt;&gt;"",Table2[[#This Row],[Appoggio]],"")</f>
        <v/>
      </c>
      <c r="O1287" t="str">
        <f>IF(Table2[[#This Row],[date_to_pivot]]&lt;&gt;"",C1290,"")</f>
        <v/>
      </c>
      <c r="P1287" t="str">
        <f>IF(Table2[[#This Row],[date_to_pivot]]&lt;&gt;"",C1288,"")</f>
        <v/>
      </c>
    </row>
    <row r="1288" spans="2:16" x14ac:dyDescent="0.2">
      <c r="B1288" t="s">
        <v>4</v>
      </c>
      <c r="C1288" t="str" cm="1">
        <f t="array" ref="C12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88" t="str">
        <f>IF(ISNUMBER(SEARCH("start_date_local",Table2[[#This Row],[JSON]])),MID(Table2[[#This Row],[JSON]],SEARCH("start_date_local",Table2[[#This Row],[JSON]])+LEN("start_date_local")+4,10), "")</f>
        <v/>
      </c>
      <c r="E12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8" s="5" t="str">
        <f>IF(Table2[[#This Row],[moving_time]]&lt;&gt;"",FLOOR((Table2[[#This Row],[moving_time]]-(60*60*Table2[[#This Row],[Appoggio_ore]]))-(60*Table2[[#This Row],[Appoggio_ minuti]]),1),"")</f>
        <v/>
      </c>
      <c r="I1288" s="5" t="str">
        <f>IF(Table2[[#This Row],[moving_time]]&lt;&gt;"",FLOOR((Table2[[#This Row],[moving_time]]-(60*60*Table2[[#This Row],[Appoggio_ore]]))/60,1),"")</f>
        <v/>
      </c>
      <c r="J1288" s="5" t="str">
        <f>IF(Table2[[#This Row],[moving_time]]&lt;&gt;"",FLOOR(Table2[[#This Row],[moving_time]]/(60*60),1),"")</f>
        <v/>
      </c>
      <c r="K12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8" t="str">
        <f>IF(AND(Table2[[#This Row],[Appoggio]]&lt;&gt;"",C1298&lt;&gt;""),_xlfn.CONCAT("date",C1298,"moving_time",C1289,"distance",Table2[[#This Row],[Appoggio]],"elevation",C1291,"type",C1292),"")</f>
        <v/>
      </c>
      <c r="M1288" t="str">
        <f>IF(Table2[[#This Row],[date_to_pivot]]&lt;&gt;"",C1292,"")</f>
        <v/>
      </c>
      <c r="N1288" t="str">
        <f>IF(Table2[[#This Row],[date_to_pivot]]&lt;&gt;"",Table2[[#This Row],[Appoggio]],"")</f>
        <v/>
      </c>
      <c r="O1288" t="str">
        <f>IF(Table2[[#This Row],[date_to_pivot]]&lt;&gt;"",C1291,"")</f>
        <v/>
      </c>
      <c r="P1288" t="str">
        <f>IF(Table2[[#This Row],[date_to_pivot]]&lt;&gt;"",C1289,"")</f>
        <v/>
      </c>
    </row>
    <row r="1289" spans="2:16" x14ac:dyDescent="0.2">
      <c r="B1289" t="s">
        <v>5</v>
      </c>
      <c r="C1289" t="str" cm="1">
        <f t="array" ref="C12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89" t="str">
        <f>IF(ISNUMBER(SEARCH("start_date_local",Table2[[#This Row],[JSON]])),MID(Table2[[#This Row],[JSON]],SEARCH("start_date_local",Table2[[#This Row],[JSON]])+LEN("start_date_local")+4,10), "")</f>
        <v/>
      </c>
      <c r="E12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89" s="5" t="str">
        <f>IF(Table2[[#This Row],[moving_time]]&lt;&gt;"",FLOOR((Table2[[#This Row],[moving_time]]-(60*60*Table2[[#This Row],[Appoggio_ore]]))-(60*Table2[[#This Row],[Appoggio_ minuti]]),1),"")</f>
        <v/>
      </c>
      <c r="I1289" s="5" t="str">
        <f>IF(Table2[[#This Row],[moving_time]]&lt;&gt;"",FLOOR((Table2[[#This Row],[moving_time]]-(60*60*Table2[[#This Row],[Appoggio_ore]]))/60,1),"")</f>
        <v/>
      </c>
      <c r="J1289" s="5" t="str">
        <f>IF(Table2[[#This Row],[moving_time]]&lt;&gt;"",FLOOR(Table2[[#This Row],[moving_time]]/(60*60),1),"")</f>
        <v/>
      </c>
      <c r="K12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89" t="str">
        <f>IF(AND(Table2[[#This Row],[Appoggio]]&lt;&gt;"",C1299&lt;&gt;""),_xlfn.CONCAT("date",C1299,"moving_time",C1290,"distance",Table2[[#This Row],[Appoggio]],"elevation",C1292,"type",C1293),"")</f>
        <v/>
      </c>
      <c r="M1289" t="str">
        <f>IF(Table2[[#This Row],[date_to_pivot]]&lt;&gt;"",C1293,"")</f>
        <v/>
      </c>
      <c r="N1289" t="str">
        <f>IF(Table2[[#This Row],[date_to_pivot]]&lt;&gt;"",Table2[[#This Row],[Appoggio]],"")</f>
        <v/>
      </c>
      <c r="O1289" t="str">
        <f>IF(Table2[[#This Row],[date_to_pivot]]&lt;&gt;"",C1292,"")</f>
        <v/>
      </c>
      <c r="P1289" t="str">
        <f>IF(Table2[[#This Row],[date_to_pivot]]&lt;&gt;"",C1290,"")</f>
        <v/>
      </c>
    </row>
    <row r="1290" spans="2:16" x14ac:dyDescent="0.2">
      <c r="B1290" t="s">
        <v>6</v>
      </c>
      <c r="C1290" t="str" cm="1">
        <f t="array" ref="C12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90" t="str">
        <f>IF(ISNUMBER(SEARCH("start_date_local",Table2[[#This Row],[JSON]])),MID(Table2[[#This Row],[JSON]],SEARCH("start_date_local",Table2[[#This Row],[JSON]])+LEN("start_date_local")+4,10), "")</f>
        <v/>
      </c>
      <c r="E12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0" s="5" t="str">
        <f>IF(Table2[[#This Row],[moving_time]]&lt;&gt;"",FLOOR((Table2[[#This Row],[moving_time]]-(60*60*Table2[[#This Row],[Appoggio_ore]]))-(60*Table2[[#This Row],[Appoggio_ minuti]]),1),"")</f>
        <v/>
      </c>
      <c r="I1290" s="5" t="str">
        <f>IF(Table2[[#This Row],[moving_time]]&lt;&gt;"",FLOOR((Table2[[#This Row],[moving_time]]-(60*60*Table2[[#This Row],[Appoggio_ore]]))/60,1),"")</f>
        <v/>
      </c>
      <c r="J1290" s="5" t="str">
        <f>IF(Table2[[#This Row],[moving_time]]&lt;&gt;"",FLOOR(Table2[[#This Row],[moving_time]]/(60*60),1),"")</f>
        <v/>
      </c>
      <c r="K12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0" t="str">
        <f>IF(AND(Table2[[#This Row],[Appoggio]]&lt;&gt;"",C1300&lt;&gt;""),_xlfn.CONCAT("date",C1300,"moving_time",C1291,"distance",Table2[[#This Row],[Appoggio]],"elevation",C1293,"type",C1294),"")</f>
        <v/>
      </c>
      <c r="M1290" t="str">
        <f>IF(Table2[[#This Row],[date_to_pivot]]&lt;&gt;"",C1294,"")</f>
        <v/>
      </c>
      <c r="N1290" t="str">
        <f>IF(Table2[[#This Row],[date_to_pivot]]&lt;&gt;"",Table2[[#This Row],[Appoggio]],"")</f>
        <v/>
      </c>
      <c r="O1290" t="str">
        <f>IF(Table2[[#This Row],[date_to_pivot]]&lt;&gt;"",C1293,"")</f>
        <v/>
      </c>
      <c r="P1290" t="str">
        <f>IF(Table2[[#This Row],[date_to_pivot]]&lt;&gt;"",C1291,"")</f>
        <v/>
      </c>
    </row>
    <row r="1291" spans="2:16" x14ac:dyDescent="0.2">
      <c r="B1291" t="s">
        <v>544</v>
      </c>
      <c r="C1291" t="str" cm="1">
        <f t="array" ref="C12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91" t="str">
        <f>IF(ISNUMBER(SEARCH("start_date_local",Table2[[#This Row],[JSON]])),MID(Table2[[#This Row],[JSON]],SEARCH("start_date_local",Table2[[#This Row],[JSON]])+LEN("start_date_local")+4,10), "")</f>
        <v/>
      </c>
      <c r="E12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1" s="5" t="str">
        <f>IF(Table2[[#This Row],[moving_time]]&lt;&gt;"",FLOOR((Table2[[#This Row],[moving_time]]-(60*60*Table2[[#This Row],[Appoggio_ore]]))-(60*Table2[[#This Row],[Appoggio_ minuti]]),1),"")</f>
        <v/>
      </c>
      <c r="I1291" s="5" t="str">
        <f>IF(Table2[[#This Row],[moving_time]]&lt;&gt;"",FLOOR((Table2[[#This Row],[moving_time]]-(60*60*Table2[[#This Row],[Appoggio_ore]]))/60,1),"")</f>
        <v/>
      </c>
      <c r="J1291" s="5" t="str">
        <f>IF(Table2[[#This Row],[moving_time]]&lt;&gt;"",FLOOR(Table2[[#This Row],[moving_time]]/(60*60),1),"")</f>
        <v/>
      </c>
      <c r="K12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1" t="str">
        <f>IF(AND(Table2[[#This Row],[Appoggio]]&lt;&gt;"",C1301&lt;&gt;""),_xlfn.CONCAT("date",C1301,"moving_time",C1292,"distance",Table2[[#This Row],[Appoggio]],"elevation",C1294,"type",C1295),"")</f>
        <v/>
      </c>
      <c r="M1291" t="str">
        <f>IF(Table2[[#This Row],[date_to_pivot]]&lt;&gt;"",C1295,"")</f>
        <v/>
      </c>
      <c r="N1291" t="str">
        <f>IF(Table2[[#This Row],[date_to_pivot]]&lt;&gt;"",Table2[[#This Row],[Appoggio]],"")</f>
        <v/>
      </c>
      <c r="O1291" t="str">
        <f>IF(Table2[[#This Row],[date_to_pivot]]&lt;&gt;"",C1294,"")</f>
        <v/>
      </c>
      <c r="P1291" t="str">
        <f>IF(Table2[[#This Row],[date_to_pivot]]&lt;&gt;"",C1292,"")</f>
        <v/>
      </c>
    </row>
    <row r="1292" spans="2:16" x14ac:dyDescent="0.2">
      <c r="B1292" t="s">
        <v>545</v>
      </c>
      <c r="C1292" t="str" cm="1">
        <f t="array" ref="C12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44282.9</v>
      </c>
      <c r="D1292" t="str">
        <f>IF(ISNUMBER(SEARCH("start_date_local",Table2[[#This Row],[JSON]])),MID(Table2[[#This Row],[JSON]],SEARCH("start_date_local",Table2[[#This Row],[JSON]])+LEN("start_date_local")+4,10), "")</f>
        <v/>
      </c>
      <c r="E12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44282.9</v>
      </c>
      <c r="G12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2" s="5" t="str">
        <f>IF(Table2[[#This Row],[moving_time]]&lt;&gt;"",FLOOR((Table2[[#This Row],[moving_time]]-(60*60*Table2[[#This Row],[Appoggio_ore]]))-(60*Table2[[#This Row],[Appoggio_ minuti]]),1),"")</f>
        <v/>
      </c>
      <c r="I1292" s="5" t="str">
        <f>IF(Table2[[#This Row],[moving_time]]&lt;&gt;"",FLOOR((Table2[[#This Row],[moving_time]]-(60*60*Table2[[#This Row],[Appoggio_ore]]))/60,1),"")</f>
        <v/>
      </c>
      <c r="J1292" s="5" t="str">
        <f>IF(Table2[[#This Row],[moving_time]]&lt;&gt;"",FLOOR(Table2[[#This Row],[moving_time]]/(60*60),1),"")</f>
        <v/>
      </c>
      <c r="K12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2" t="str">
        <f>IF(AND(Table2[[#This Row],[Appoggio]]&lt;&gt;"",C1302&lt;&gt;""),_xlfn.CONCAT("date",C1302,"moving_time",C1293,"distance",Table2[[#This Row],[Appoggio]],"elevation",C1295,"type",C1296),"")</f>
        <v>date2020-05-28moving_time01:41:03distance44282.9elevation547.0typeRide</v>
      </c>
      <c r="M1292" t="str">
        <f>IF(Table2[[#This Row],[date_to_pivot]]&lt;&gt;"",C1296,"")</f>
        <v>Ride</v>
      </c>
      <c r="N1292" t="str">
        <f>IF(Table2[[#This Row],[date_to_pivot]]&lt;&gt;"",Table2[[#This Row],[Appoggio]],"")</f>
        <v>44282.9</v>
      </c>
      <c r="O1292" t="str">
        <f>IF(Table2[[#This Row],[date_to_pivot]]&lt;&gt;"",C1295,"")</f>
        <v>547.0</v>
      </c>
      <c r="P1292" t="str">
        <f>IF(Table2[[#This Row],[date_to_pivot]]&lt;&gt;"",C1293,"")</f>
        <v>01:41:03</v>
      </c>
    </row>
    <row r="1293" spans="2:16" x14ac:dyDescent="0.2">
      <c r="B1293" t="s">
        <v>546</v>
      </c>
      <c r="C1293" t="str" cm="1">
        <f t="array" ref="C12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01:41:03</v>
      </c>
      <c r="D1293" t="str">
        <f>IF(ISNUMBER(SEARCH("start_date_local",Table2[[#This Row],[JSON]])),MID(Table2[[#This Row],[JSON]],SEARCH("start_date_local",Table2[[#This Row],[JSON]])+LEN("start_date_local")+4,10), "")</f>
        <v/>
      </c>
      <c r="E12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6063</v>
      </c>
      <c r="H1293" s="5">
        <f>IF(Table2[[#This Row],[moving_time]]&lt;&gt;"",FLOOR((Table2[[#This Row],[moving_time]]-(60*60*Table2[[#This Row],[Appoggio_ore]]))-(60*Table2[[#This Row],[Appoggio_ minuti]]),1),"")</f>
        <v>3</v>
      </c>
      <c r="I1293" s="5">
        <f>IF(Table2[[#This Row],[moving_time]]&lt;&gt;"",FLOOR((Table2[[#This Row],[moving_time]]-(60*60*Table2[[#This Row],[Appoggio_ore]]))/60,1),"")</f>
        <v>41</v>
      </c>
      <c r="J1293" s="5">
        <f>IF(Table2[[#This Row],[moving_time]]&lt;&gt;"",FLOOR(Table2[[#This Row],[moving_time]]/(60*60),1),"")</f>
        <v>1</v>
      </c>
      <c r="K12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3" t="str">
        <f>IF(AND(Table2[[#This Row],[Appoggio]]&lt;&gt;"",C1303&lt;&gt;""),_xlfn.CONCAT("date",C1303,"moving_time",C1294,"distance",Table2[[#This Row],[Appoggio]],"elevation",C1296,"type",C1297),"")</f>
        <v/>
      </c>
      <c r="M1293" t="str">
        <f>IF(Table2[[#This Row],[date_to_pivot]]&lt;&gt;"",C1297,"")</f>
        <v/>
      </c>
      <c r="N1293" t="str">
        <f>IF(Table2[[#This Row],[date_to_pivot]]&lt;&gt;"",Table2[[#This Row],[Appoggio]],"")</f>
        <v/>
      </c>
      <c r="O1293" t="str">
        <f>IF(Table2[[#This Row],[date_to_pivot]]&lt;&gt;"",C1296,"")</f>
        <v/>
      </c>
      <c r="P1293" t="str">
        <f>IF(Table2[[#This Row],[date_to_pivot]]&lt;&gt;"",C1294,"")</f>
        <v/>
      </c>
    </row>
    <row r="1294" spans="2:16" x14ac:dyDescent="0.2">
      <c r="B1294" t="s">
        <v>547</v>
      </c>
      <c r="C1294" t="str" cm="1">
        <f t="array" ref="C12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94" t="str">
        <f>IF(ISNUMBER(SEARCH("start_date_local",Table2[[#This Row],[JSON]])),MID(Table2[[#This Row],[JSON]],SEARCH("start_date_local",Table2[[#This Row],[JSON]])+LEN("start_date_local")+4,10), "")</f>
        <v/>
      </c>
      <c r="E12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4" s="5" t="str">
        <f>IF(Table2[[#This Row],[moving_time]]&lt;&gt;"",FLOOR((Table2[[#This Row],[moving_time]]-(60*60*Table2[[#This Row],[Appoggio_ore]]))-(60*Table2[[#This Row],[Appoggio_ minuti]]),1),"")</f>
        <v/>
      </c>
      <c r="I1294" s="5" t="str">
        <f>IF(Table2[[#This Row],[moving_time]]&lt;&gt;"",FLOOR((Table2[[#This Row],[moving_time]]-(60*60*Table2[[#This Row],[Appoggio_ore]]))/60,1),"")</f>
        <v/>
      </c>
      <c r="J1294" s="5" t="str">
        <f>IF(Table2[[#This Row],[moving_time]]&lt;&gt;"",FLOOR(Table2[[#This Row],[moving_time]]/(60*60),1),"")</f>
        <v/>
      </c>
      <c r="K12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4" t="str">
        <f>IF(AND(Table2[[#This Row],[Appoggio]]&lt;&gt;"",C1304&lt;&gt;""),_xlfn.CONCAT("date",C1304,"moving_time",C1295,"distance",Table2[[#This Row],[Appoggio]],"elevation",C1297,"type",C1298),"")</f>
        <v/>
      </c>
      <c r="M1294" t="str">
        <f>IF(Table2[[#This Row],[date_to_pivot]]&lt;&gt;"",C1298,"")</f>
        <v/>
      </c>
      <c r="N1294" t="str">
        <f>IF(Table2[[#This Row],[date_to_pivot]]&lt;&gt;"",Table2[[#This Row],[Appoggio]],"")</f>
        <v/>
      </c>
      <c r="O1294" t="str">
        <f>IF(Table2[[#This Row],[date_to_pivot]]&lt;&gt;"",C1297,"")</f>
        <v/>
      </c>
      <c r="P1294" t="str">
        <f>IF(Table2[[#This Row],[date_to_pivot]]&lt;&gt;"",C1295,"")</f>
        <v/>
      </c>
    </row>
    <row r="1295" spans="2:16" x14ac:dyDescent="0.2">
      <c r="B1295" t="s">
        <v>548</v>
      </c>
      <c r="C1295" t="str" cm="1">
        <f t="array" ref="C12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547.0</v>
      </c>
      <c r="D1295" t="str">
        <f>IF(ISNUMBER(SEARCH("start_date_local",Table2[[#This Row],[JSON]])),MID(Table2[[#This Row],[JSON]],SEARCH("start_date_local",Table2[[#This Row],[JSON]])+LEN("start_date_local")+4,10), "")</f>
        <v/>
      </c>
      <c r="E12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5" s="5" t="str">
        <f>IF(Table2[[#This Row],[moving_time]]&lt;&gt;"",FLOOR((Table2[[#This Row],[moving_time]]-(60*60*Table2[[#This Row],[Appoggio_ore]]))-(60*Table2[[#This Row],[Appoggio_ minuti]]),1),"")</f>
        <v/>
      </c>
      <c r="I1295" s="5" t="str">
        <f>IF(Table2[[#This Row],[moving_time]]&lt;&gt;"",FLOOR((Table2[[#This Row],[moving_time]]-(60*60*Table2[[#This Row],[Appoggio_ore]]))/60,1),"")</f>
        <v/>
      </c>
      <c r="J1295" s="5" t="str">
        <f>IF(Table2[[#This Row],[moving_time]]&lt;&gt;"",FLOOR(Table2[[#This Row],[moving_time]]/(60*60),1),"")</f>
        <v/>
      </c>
      <c r="K12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547.0</v>
      </c>
      <c r="L1295" t="str">
        <f>IF(AND(Table2[[#This Row],[Appoggio]]&lt;&gt;"",C1305&lt;&gt;""),_xlfn.CONCAT("date",C1305,"moving_time",C1296,"distance",Table2[[#This Row],[Appoggio]],"elevation",C1298,"type",C1299),"")</f>
        <v/>
      </c>
      <c r="M1295" t="str">
        <f>IF(Table2[[#This Row],[date_to_pivot]]&lt;&gt;"",C1299,"")</f>
        <v/>
      </c>
      <c r="N1295" t="str">
        <f>IF(Table2[[#This Row],[date_to_pivot]]&lt;&gt;"",Table2[[#This Row],[Appoggio]],"")</f>
        <v/>
      </c>
      <c r="O1295" t="str">
        <f>IF(Table2[[#This Row],[date_to_pivot]]&lt;&gt;"",C1298,"")</f>
        <v/>
      </c>
      <c r="P1295" t="str">
        <f>IF(Table2[[#This Row],[date_to_pivot]]&lt;&gt;"",C1296,"")</f>
        <v/>
      </c>
    </row>
    <row r="1296" spans="2:16" x14ac:dyDescent="0.2">
      <c r="B1296" t="s">
        <v>12</v>
      </c>
      <c r="C1296" t="str" cm="1">
        <f t="array" ref="C12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1296" t="str">
        <f>IF(ISNUMBER(SEARCH("start_date_local",Table2[[#This Row],[JSON]])),MID(Table2[[#This Row],[JSON]],SEARCH("start_date_local",Table2[[#This Row],[JSON]])+LEN("start_date_local")+4,10), "")</f>
        <v/>
      </c>
      <c r="E12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2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6" s="5" t="str">
        <f>IF(Table2[[#This Row],[moving_time]]&lt;&gt;"",FLOOR((Table2[[#This Row],[moving_time]]-(60*60*Table2[[#This Row],[Appoggio_ore]]))-(60*Table2[[#This Row],[Appoggio_ minuti]]),1),"")</f>
        <v/>
      </c>
      <c r="I1296" s="5" t="str">
        <f>IF(Table2[[#This Row],[moving_time]]&lt;&gt;"",FLOOR((Table2[[#This Row],[moving_time]]-(60*60*Table2[[#This Row],[Appoggio_ore]]))/60,1),"")</f>
        <v/>
      </c>
      <c r="J1296" s="5" t="str">
        <f>IF(Table2[[#This Row],[moving_time]]&lt;&gt;"",FLOOR(Table2[[#This Row],[moving_time]]/(60*60),1),"")</f>
        <v/>
      </c>
      <c r="K12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6" t="str">
        <f>IF(AND(Table2[[#This Row],[Appoggio]]&lt;&gt;"",C1306&lt;&gt;""),_xlfn.CONCAT("date",C1306,"moving_time",C1297,"distance",Table2[[#This Row],[Appoggio]],"elevation",C1299,"type",C1300),"")</f>
        <v/>
      </c>
      <c r="M1296" t="str">
        <f>IF(Table2[[#This Row],[date_to_pivot]]&lt;&gt;"",C1300,"")</f>
        <v/>
      </c>
      <c r="N1296" t="str">
        <f>IF(Table2[[#This Row],[date_to_pivot]]&lt;&gt;"",Table2[[#This Row],[Appoggio]],"")</f>
        <v/>
      </c>
      <c r="O1296" t="str">
        <f>IF(Table2[[#This Row],[date_to_pivot]]&lt;&gt;"",C1299,"")</f>
        <v/>
      </c>
      <c r="P1296" t="str">
        <f>IF(Table2[[#This Row],[date_to_pivot]]&lt;&gt;"",C1297,"")</f>
        <v/>
      </c>
    </row>
    <row r="1297" spans="2:16" x14ac:dyDescent="0.2">
      <c r="B1297" t="s">
        <v>13</v>
      </c>
      <c r="C1297" t="str" cm="1">
        <f t="array" ref="C12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97" t="str">
        <f>IF(ISNUMBER(SEARCH("start_date_local",Table2[[#This Row],[JSON]])),MID(Table2[[#This Row],[JSON]],SEARCH("start_date_local",Table2[[#This Row],[JSON]])+LEN("start_date_local")+4,10), "")</f>
        <v/>
      </c>
      <c r="E12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7" s="5" t="str">
        <f>IF(Table2[[#This Row],[moving_time]]&lt;&gt;"",FLOOR((Table2[[#This Row],[moving_time]]-(60*60*Table2[[#This Row],[Appoggio_ore]]))-(60*Table2[[#This Row],[Appoggio_ minuti]]),1),"")</f>
        <v/>
      </c>
      <c r="I1297" s="5" t="str">
        <f>IF(Table2[[#This Row],[moving_time]]&lt;&gt;"",FLOOR((Table2[[#This Row],[moving_time]]-(60*60*Table2[[#This Row],[Appoggio_ore]]))/60,1),"")</f>
        <v/>
      </c>
      <c r="J1297" s="5" t="str">
        <f>IF(Table2[[#This Row],[moving_time]]&lt;&gt;"",FLOOR(Table2[[#This Row],[moving_time]]/(60*60),1),"")</f>
        <v/>
      </c>
      <c r="K12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7" t="str">
        <f>IF(AND(Table2[[#This Row],[Appoggio]]&lt;&gt;"",C1307&lt;&gt;""),_xlfn.CONCAT("date",C1307,"moving_time",C1298,"distance",Table2[[#This Row],[Appoggio]],"elevation",C1300,"type",C1301),"")</f>
        <v/>
      </c>
      <c r="M1297" t="str">
        <f>IF(Table2[[#This Row],[date_to_pivot]]&lt;&gt;"",C1301,"")</f>
        <v/>
      </c>
      <c r="N1297" t="str">
        <f>IF(Table2[[#This Row],[date_to_pivot]]&lt;&gt;"",Table2[[#This Row],[Appoggio]],"")</f>
        <v/>
      </c>
      <c r="O1297" t="str">
        <f>IF(Table2[[#This Row],[date_to_pivot]]&lt;&gt;"",C1300,"")</f>
        <v/>
      </c>
      <c r="P1297" t="str">
        <f>IF(Table2[[#This Row],[date_to_pivot]]&lt;&gt;"",C1298,"")</f>
        <v/>
      </c>
    </row>
    <row r="1298" spans="2:16" x14ac:dyDescent="0.2">
      <c r="B1298" t="s">
        <v>549</v>
      </c>
      <c r="C1298" t="str" cm="1">
        <f t="array" ref="C12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98" t="str">
        <f>IF(ISNUMBER(SEARCH("start_date_local",Table2[[#This Row],[JSON]])),MID(Table2[[#This Row],[JSON]],SEARCH("start_date_local",Table2[[#This Row],[JSON]])+LEN("start_date_local")+4,10), "")</f>
        <v/>
      </c>
      <c r="E12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8" s="5" t="str">
        <f>IF(Table2[[#This Row],[moving_time]]&lt;&gt;"",FLOOR((Table2[[#This Row],[moving_time]]-(60*60*Table2[[#This Row],[Appoggio_ore]]))-(60*Table2[[#This Row],[Appoggio_ minuti]]),1),"")</f>
        <v/>
      </c>
      <c r="I1298" s="5" t="str">
        <f>IF(Table2[[#This Row],[moving_time]]&lt;&gt;"",FLOOR((Table2[[#This Row],[moving_time]]-(60*60*Table2[[#This Row],[Appoggio_ore]]))/60,1),"")</f>
        <v/>
      </c>
      <c r="J1298" s="5" t="str">
        <f>IF(Table2[[#This Row],[moving_time]]&lt;&gt;"",FLOOR(Table2[[#This Row],[moving_time]]/(60*60),1),"")</f>
        <v/>
      </c>
      <c r="K12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8" t="str">
        <f>IF(AND(Table2[[#This Row],[Appoggio]]&lt;&gt;"",C1308&lt;&gt;""),_xlfn.CONCAT("date",C1308,"moving_time",C1299,"distance",Table2[[#This Row],[Appoggio]],"elevation",C1301,"type",C1302),"")</f>
        <v/>
      </c>
      <c r="M1298" t="str">
        <f>IF(Table2[[#This Row],[date_to_pivot]]&lt;&gt;"",C1302,"")</f>
        <v/>
      </c>
      <c r="N1298" t="str">
        <f>IF(Table2[[#This Row],[date_to_pivot]]&lt;&gt;"",Table2[[#This Row],[Appoggio]],"")</f>
        <v/>
      </c>
      <c r="O1298" t="str">
        <f>IF(Table2[[#This Row],[date_to_pivot]]&lt;&gt;"",C1301,"")</f>
        <v/>
      </c>
      <c r="P1298" t="str">
        <f>IF(Table2[[#This Row],[date_to_pivot]]&lt;&gt;"",C1299,"")</f>
        <v/>
      </c>
    </row>
    <row r="1299" spans="2:16" x14ac:dyDescent="0.2">
      <c r="B1299" t="s">
        <v>550</v>
      </c>
      <c r="C1299" t="str" cm="1">
        <f t="array" ref="C12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299" t="str">
        <f>IF(ISNUMBER(SEARCH("start_date_local",Table2[[#This Row],[JSON]])),MID(Table2[[#This Row],[JSON]],SEARCH("start_date_local",Table2[[#This Row],[JSON]])+LEN("start_date_local")+4,10), "")</f>
        <v/>
      </c>
      <c r="E12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2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2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299" s="5" t="str">
        <f>IF(Table2[[#This Row],[moving_time]]&lt;&gt;"",FLOOR((Table2[[#This Row],[moving_time]]-(60*60*Table2[[#This Row],[Appoggio_ore]]))-(60*Table2[[#This Row],[Appoggio_ minuti]]),1),"")</f>
        <v/>
      </c>
      <c r="I1299" s="5" t="str">
        <f>IF(Table2[[#This Row],[moving_time]]&lt;&gt;"",FLOOR((Table2[[#This Row],[moving_time]]-(60*60*Table2[[#This Row],[Appoggio_ore]]))/60,1),"")</f>
        <v/>
      </c>
      <c r="J1299" s="5" t="str">
        <f>IF(Table2[[#This Row],[moving_time]]&lt;&gt;"",FLOOR(Table2[[#This Row],[moving_time]]/(60*60),1),"")</f>
        <v/>
      </c>
      <c r="K12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299" t="str">
        <f>IF(AND(Table2[[#This Row],[Appoggio]]&lt;&gt;"",C1309&lt;&gt;""),_xlfn.CONCAT("date",C1309,"moving_time",C1300,"distance",Table2[[#This Row],[Appoggio]],"elevation",C1302,"type",C1303),"")</f>
        <v/>
      </c>
      <c r="M1299" t="str">
        <f>IF(Table2[[#This Row],[date_to_pivot]]&lt;&gt;"",C1303,"")</f>
        <v/>
      </c>
      <c r="N1299" t="str">
        <f>IF(Table2[[#This Row],[date_to_pivot]]&lt;&gt;"",Table2[[#This Row],[Appoggio]],"")</f>
        <v/>
      </c>
      <c r="O1299" t="str">
        <f>IF(Table2[[#This Row],[date_to_pivot]]&lt;&gt;"",C1302,"")</f>
        <v/>
      </c>
      <c r="P1299" t="str">
        <f>IF(Table2[[#This Row],[date_to_pivot]]&lt;&gt;"",C1300,"")</f>
        <v/>
      </c>
    </row>
    <row r="1300" spans="2:16" x14ac:dyDescent="0.2">
      <c r="B1300" t="s">
        <v>551</v>
      </c>
      <c r="C1300" t="str" cm="1">
        <f t="array" ref="C13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00" t="str">
        <f>IF(ISNUMBER(SEARCH("start_date_local",Table2[[#This Row],[JSON]])),MID(Table2[[#This Row],[JSON]],SEARCH("start_date_local",Table2[[#This Row],[JSON]])+LEN("start_date_local")+4,10), "")</f>
        <v/>
      </c>
      <c r="E13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0" s="5" t="str">
        <f>IF(Table2[[#This Row],[moving_time]]&lt;&gt;"",FLOOR((Table2[[#This Row],[moving_time]]-(60*60*Table2[[#This Row],[Appoggio_ore]]))-(60*Table2[[#This Row],[Appoggio_ minuti]]),1),"")</f>
        <v/>
      </c>
      <c r="I1300" s="5" t="str">
        <f>IF(Table2[[#This Row],[moving_time]]&lt;&gt;"",FLOOR((Table2[[#This Row],[moving_time]]-(60*60*Table2[[#This Row],[Appoggio_ore]]))/60,1),"")</f>
        <v/>
      </c>
      <c r="J1300" s="5" t="str">
        <f>IF(Table2[[#This Row],[moving_time]]&lt;&gt;"",FLOOR(Table2[[#This Row],[moving_time]]/(60*60),1),"")</f>
        <v/>
      </c>
      <c r="K13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0" t="str">
        <f>IF(AND(Table2[[#This Row],[Appoggio]]&lt;&gt;"",C1310&lt;&gt;""),_xlfn.CONCAT("date",C1310,"moving_time",C1301,"distance",Table2[[#This Row],[Appoggio]],"elevation",C1303,"type",C1304),"")</f>
        <v/>
      </c>
      <c r="M1300" t="str">
        <f>IF(Table2[[#This Row],[date_to_pivot]]&lt;&gt;"",C1304,"")</f>
        <v/>
      </c>
      <c r="N1300" t="str">
        <f>IF(Table2[[#This Row],[date_to_pivot]]&lt;&gt;"",Table2[[#This Row],[Appoggio]],"")</f>
        <v/>
      </c>
      <c r="O1300" t="str">
        <f>IF(Table2[[#This Row],[date_to_pivot]]&lt;&gt;"",C1303,"")</f>
        <v/>
      </c>
      <c r="P1300" t="str">
        <f>IF(Table2[[#This Row],[date_to_pivot]]&lt;&gt;"",C1301,"")</f>
        <v/>
      </c>
    </row>
    <row r="1301" spans="2:16" x14ac:dyDescent="0.2">
      <c r="B1301" t="s">
        <v>552</v>
      </c>
      <c r="C1301" t="str" cm="1">
        <f t="array" ref="C13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01" t="str">
        <f>IF(ISNUMBER(SEARCH("start_date_local",Table2[[#This Row],[JSON]])),MID(Table2[[#This Row],[JSON]],SEARCH("start_date_local",Table2[[#This Row],[JSON]])+LEN("start_date_local")+4,10), "")</f>
        <v/>
      </c>
      <c r="E13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1" s="5" t="str">
        <f>IF(Table2[[#This Row],[moving_time]]&lt;&gt;"",FLOOR((Table2[[#This Row],[moving_time]]-(60*60*Table2[[#This Row],[Appoggio_ore]]))-(60*Table2[[#This Row],[Appoggio_ minuti]]),1),"")</f>
        <v/>
      </c>
      <c r="I1301" s="5" t="str">
        <f>IF(Table2[[#This Row],[moving_time]]&lt;&gt;"",FLOOR((Table2[[#This Row],[moving_time]]-(60*60*Table2[[#This Row],[Appoggio_ore]]))/60,1),"")</f>
        <v/>
      </c>
      <c r="J1301" s="5" t="str">
        <f>IF(Table2[[#This Row],[moving_time]]&lt;&gt;"",FLOOR(Table2[[#This Row],[moving_time]]/(60*60),1),"")</f>
        <v/>
      </c>
      <c r="K13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1" t="str">
        <f>IF(AND(Table2[[#This Row],[Appoggio]]&lt;&gt;"",C1311&lt;&gt;""),_xlfn.CONCAT("date",C1311,"moving_time",C1302,"distance",Table2[[#This Row],[Appoggio]],"elevation",C1304,"type",C1305),"")</f>
        <v/>
      </c>
      <c r="M1301" t="str">
        <f>IF(Table2[[#This Row],[date_to_pivot]]&lt;&gt;"",C1305,"")</f>
        <v/>
      </c>
      <c r="N1301" t="str">
        <f>IF(Table2[[#This Row],[date_to_pivot]]&lt;&gt;"",Table2[[#This Row],[Appoggio]],"")</f>
        <v/>
      </c>
      <c r="O1301" t="str">
        <f>IF(Table2[[#This Row],[date_to_pivot]]&lt;&gt;"",C1304,"")</f>
        <v/>
      </c>
      <c r="P1301" t="str">
        <f>IF(Table2[[#This Row],[date_to_pivot]]&lt;&gt;"",C1302,"")</f>
        <v/>
      </c>
    </row>
    <row r="1302" spans="2:16" x14ac:dyDescent="0.2">
      <c r="B1302" t="s">
        <v>553</v>
      </c>
      <c r="C1302" t="str" cm="1">
        <f t="array" ref="C13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2020-05-28</v>
      </c>
      <c r="D1302" t="str">
        <f>IF(ISNUMBER(SEARCH("start_date_local",Table2[[#This Row],[JSON]])),MID(Table2[[#This Row],[JSON]],SEARCH("start_date_local",Table2[[#This Row],[JSON]])+LEN("start_date_local")+4,10), "")</f>
        <v>2020-05-28</v>
      </c>
      <c r="E13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2" s="5" t="str">
        <f>IF(Table2[[#This Row],[moving_time]]&lt;&gt;"",FLOOR((Table2[[#This Row],[moving_time]]-(60*60*Table2[[#This Row],[Appoggio_ore]]))-(60*Table2[[#This Row],[Appoggio_ minuti]]),1),"")</f>
        <v/>
      </c>
      <c r="I1302" s="5" t="str">
        <f>IF(Table2[[#This Row],[moving_time]]&lt;&gt;"",FLOOR((Table2[[#This Row],[moving_time]]-(60*60*Table2[[#This Row],[Appoggio_ore]]))/60,1),"")</f>
        <v/>
      </c>
      <c r="J1302" s="5" t="str">
        <f>IF(Table2[[#This Row],[moving_time]]&lt;&gt;"",FLOOR(Table2[[#This Row],[moving_time]]/(60*60),1),"")</f>
        <v/>
      </c>
      <c r="K13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2" t="str">
        <f>IF(AND(Table2[[#This Row],[Appoggio]]&lt;&gt;"",C1312&lt;&gt;""),_xlfn.CONCAT("date",C1312,"moving_time",C1303,"distance",Table2[[#This Row],[Appoggio]],"elevation",C1305,"type",C1306),"")</f>
        <v/>
      </c>
      <c r="M1302" t="str">
        <f>IF(Table2[[#This Row],[date_to_pivot]]&lt;&gt;"",C1306,"")</f>
        <v/>
      </c>
      <c r="N1302" t="str">
        <f>IF(Table2[[#This Row],[date_to_pivot]]&lt;&gt;"",Table2[[#This Row],[Appoggio]],"")</f>
        <v/>
      </c>
      <c r="O1302" t="str">
        <f>IF(Table2[[#This Row],[date_to_pivot]]&lt;&gt;"",C1305,"")</f>
        <v/>
      </c>
      <c r="P1302" t="str">
        <f>IF(Table2[[#This Row],[date_to_pivot]]&lt;&gt;"",C1303,"")</f>
        <v/>
      </c>
    </row>
    <row r="1303" spans="2:16" x14ac:dyDescent="0.2">
      <c r="B1303" t="s">
        <v>19</v>
      </c>
      <c r="C1303" t="str" cm="1">
        <f t="array" ref="C13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03" t="str">
        <f>IF(ISNUMBER(SEARCH("start_date_local",Table2[[#This Row],[JSON]])),MID(Table2[[#This Row],[JSON]],SEARCH("start_date_local",Table2[[#This Row],[JSON]])+LEN("start_date_local")+4,10), "")</f>
        <v/>
      </c>
      <c r="E13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3" s="5" t="str">
        <f>IF(Table2[[#This Row],[moving_time]]&lt;&gt;"",FLOOR((Table2[[#This Row],[moving_time]]-(60*60*Table2[[#This Row],[Appoggio_ore]]))-(60*Table2[[#This Row],[Appoggio_ minuti]]),1),"")</f>
        <v/>
      </c>
      <c r="I1303" s="5" t="str">
        <f>IF(Table2[[#This Row],[moving_time]]&lt;&gt;"",FLOOR((Table2[[#This Row],[moving_time]]-(60*60*Table2[[#This Row],[Appoggio_ore]]))/60,1),"")</f>
        <v/>
      </c>
      <c r="J1303" s="5" t="str">
        <f>IF(Table2[[#This Row],[moving_time]]&lt;&gt;"",FLOOR(Table2[[#This Row],[moving_time]]/(60*60),1),"")</f>
        <v/>
      </c>
      <c r="K13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3" t="str">
        <f>IF(AND(Table2[[#This Row],[Appoggio]]&lt;&gt;"",C1313&lt;&gt;""),_xlfn.CONCAT("date",C1313,"moving_time",C1304,"distance",Table2[[#This Row],[Appoggio]],"elevation",C1306,"type",C1307),"")</f>
        <v/>
      </c>
      <c r="M1303" t="str">
        <f>IF(Table2[[#This Row],[date_to_pivot]]&lt;&gt;"",C1307,"")</f>
        <v/>
      </c>
      <c r="N1303" t="str">
        <f>IF(Table2[[#This Row],[date_to_pivot]]&lt;&gt;"",Table2[[#This Row],[Appoggio]],"")</f>
        <v/>
      </c>
      <c r="O1303" t="str">
        <f>IF(Table2[[#This Row],[date_to_pivot]]&lt;&gt;"",C1306,"")</f>
        <v/>
      </c>
      <c r="P1303" t="str">
        <f>IF(Table2[[#This Row],[date_to_pivot]]&lt;&gt;"",C1304,"")</f>
        <v/>
      </c>
    </row>
    <row r="1304" spans="2:16" x14ac:dyDescent="0.2">
      <c r="B1304" t="s">
        <v>20</v>
      </c>
      <c r="C1304" t="str" cm="1">
        <f t="array" ref="C13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04" t="str">
        <f>IF(ISNUMBER(SEARCH("start_date_local",Table2[[#This Row],[JSON]])),MID(Table2[[#This Row],[JSON]],SEARCH("start_date_local",Table2[[#This Row],[JSON]])+LEN("start_date_local")+4,10), "")</f>
        <v/>
      </c>
      <c r="E13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4" s="5" t="str">
        <f>IF(Table2[[#This Row],[moving_time]]&lt;&gt;"",FLOOR((Table2[[#This Row],[moving_time]]-(60*60*Table2[[#This Row],[Appoggio_ore]]))-(60*Table2[[#This Row],[Appoggio_ minuti]]),1),"")</f>
        <v/>
      </c>
      <c r="I1304" s="5" t="str">
        <f>IF(Table2[[#This Row],[moving_time]]&lt;&gt;"",FLOOR((Table2[[#This Row],[moving_time]]-(60*60*Table2[[#This Row],[Appoggio_ore]]))/60,1),"")</f>
        <v/>
      </c>
      <c r="J1304" s="5" t="str">
        <f>IF(Table2[[#This Row],[moving_time]]&lt;&gt;"",FLOOR(Table2[[#This Row],[moving_time]]/(60*60),1),"")</f>
        <v/>
      </c>
      <c r="K13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4" t="str">
        <f>IF(AND(Table2[[#This Row],[Appoggio]]&lt;&gt;"",C1314&lt;&gt;""),_xlfn.CONCAT("date",C1314,"moving_time",C1305,"distance",Table2[[#This Row],[Appoggio]],"elevation",C1307,"type",C1308),"")</f>
        <v/>
      </c>
      <c r="M1304" t="str">
        <f>IF(Table2[[#This Row],[date_to_pivot]]&lt;&gt;"",C1308,"")</f>
        <v/>
      </c>
      <c r="N1304" t="str">
        <f>IF(Table2[[#This Row],[date_to_pivot]]&lt;&gt;"",Table2[[#This Row],[Appoggio]],"")</f>
        <v/>
      </c>
      <c r="O1304" t="str">
        <f>IF(Table2[[#This Row],[date_to_pivot]]&lt;&gt;"",C1307,"")</f>
        <v/>
      </c>
      <c r="P1304" t="str">
        <f>IF(Table2[[#This Row],[date_to_pivot]]&lt;&gt;"",C1305,"")</f>
        <v/>
      </c>
    </row>
    <row r="1305" spans="2:16" x14ac:dyDescent="0.2">
      <c r="B1305" t="s">
        <v>21</v>
      </c>
      <c r="C1305" t="str" cm="1">
        <f t="array" ref="C13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05" t="str">
        <f>IF(ISNUMBER(SEARCH("start_date_local",Table2[[#This Row],[JSON]])),MID(Table2[[#This Row],[JSON]],SEARCH("start_date_local",Table2[[#This Row],[JSON]])+LEN("start_date_local")+4,10), "")</f>
        <v/>
      </c>
      <c r="E13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5" s="5" t="str">
        <f>IF(Table2[[#This Row],[moving_time]]&lt;&gt;"",FLOOR((Table2[[#This Row],[moving_time]]-(60*60*Table2[[#This Row],[Appoggio_ore]]))-(60*Table2[[#This Row],[Appoggio_ minuti]]),1),"")</f>
        <v/>
      </c>
      <c r="I1305" s="5" t="str">
        <f>IF(Table2[[#This Row],[moving_time]]&lt;&gt;"",FLOOR((Table2[[#This Row],[moving_time]]-(60*60*Table2[[#This Row],[Appoggio_ore]]))/60,1),"")</f>
        <v/>
      </c>
      <c r="J1305" s="5" t="str">
        <f>IF(Table2[[#This Row],[moving_time]]&lt;&gt;"",FLOOR(Table2[[#This Row],[moving_time]]/(60*60),1),"")</f>
        <v/>
      </c>
      <c r="K13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5" t="str">
        <f>IF(AND(Table2[[#This Row],[Appoggio]]&lt;&gt;"",C1315&lt;&gt;""),_xlfn.CONCAT("date",C1315,"moving_time",C1306,"distance",Table2[[#This Row],[Appoggio]],"elevation",C1308,"type",C1309),"")</f>
        <v/>
      </c>
      <c r="M1305" t="str">
        <f>IF(Table2[[#This Row],[date_to_pivot]]&lt;&gt;"",C1309,"")</f>
        <v/>
      </c>
      <c r="N1305" t="str">
        <f>IF(Table2[[#This Row],[date_to_pivot]]&lt;&gt;"",Table2[[#This Row],[Appoggio]],"")</f>
        <v/>
      </c>
      <c r="O1305" t="str">
        <f>IF(Table2[[#This Row],[date_to_pivot]]&lt;&gt;"",C1308,"")</f>
        <v/>
      </c>
      <c r="P1305" t="str">
        <f>IF(Table2[[#This Row],[date_to_pivot]]&lt;&gt;"",C1306,"")</f>
        <v/>
      </c>
    </row>
    <row r="1306" spans="2:16" x14ac:dyDescent="0.2">
      <c r="B1306" s="1">
        <v>45541668</v>
      </c>
      <c r="C1306" s="1" t="str" cm="1">
        <f t="array" ref="C13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06" t="str">
        <f>IF(ISNUMBER(SEARCH("start_date_local",Table2[[#This Row],[JSON]])),MID(Table2[[#This Row],[JSON]],SEARCH("start_date_local",Table2[[#This Row],[JSON]])+LEN("start_date_local")+4,10), "")</f>
        <v/>
      </c>
      <c r="E13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6" s="5" t="str">
        <f>IF(Table2[[#This Row],[moving_time]]&lt;&gt;"",FLOOR((Table2[[#This Row],[moving_time]]-(60*60*Table2[[#This Row],[Appoggio_ore]]))-(60*Table2[[#This Row],[Appoggio_ minuti]]),1),"")</f>
        <v/>
      </c>
      <c r="I1306" s="5" t="str">
        <f>IF(Table2[[#This Row],[moving_time]]&lt;&gt;"",FLOOR((Table2[[#This Row],[moving_time]]-(60*60*Table2[[#This Row],[Appoggio_ore]]))/60,1),"")</f>
        <v/>
      </c>
      <c r="J1306" s="5" t="str">
        <f>IF(Table2[[#This Row],[moving_time]]&lt;&gt;"",FLOOR(Table2[[#This Row],[moving_time]]/(60*60),1),"")</f>
        <v/>
      </c>
      <c r="K13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6" t="str">
        <f>IF(AND(Table2[[#This Row],[Appoggio]]&lt;&gt;"",C1316&lt;&gt;""),_xlfn.CONCAT("date",C1316,"moving_time",C1307,"distance",Table2[[#This Row],[Appoggio]],"elevation",C1309,"type",C1310),"")</f>
        <v/>
      </c>
      <c r="M1306" t="str">
        <f>IF(Table2[[#This Row],[date_to_pivot]]&lt;&gt;"",C1310,"")</f>
        <v/>
      </c>
      <c r="N1306" t="str">
        <f>IF(Table2[[#This Row],[date_to_pivot]]&lt;&gt;"",Table2[[#This Row],[Appoggio]],"")</f>
        <v/>
      </c>
      <c r="O1306" t="str">
        <f>IF(Table2[[#This Row],[date_to_pivot]]&lt;&gt;"",C1309,"")</f>
        <v/>
      </c>
      <c r="P1306" t="str">
        <f>IF(Table2[[#This Row],[date_to_pivot]]&lt;&gt;"",C1307,"")</f>
        <v/>
      </c>
    </row>
    <row r="1307" spans="2:16" x14ac:dyDescent="0.2">
      <c r="B1307" s="2">
        <v>10882037</v>
      </c>
      <c r="C1307" s="2" t="str" cm="1">
        <f t="array" ref="C13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07" t="str">
        <f>IF(ISNUMBER(SEARCH("start_date_local",Table2[[#This Row],[JSON]])),MID(Table2[[#This Row],[JSON]],SEARCH("start_date_local",Table2[[#This Row],[JSON]])+LEN("start_date_local")+4,10), "")</f>
        <v/>
      </c>
      <c r="E13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7" s="5" t="str">
        <f>IF(Table2[[#This Row],[moving_time]]&lt;&gt;"",FLOOR((Table2[[#This Row],[moving_time]]-(60*60*Table2[[#This Row],[Appoggio_ore]]))-(60*Table2[[#This Row],[Appoggio_ minuti]]),1),"")</f>
        <v/>
      </c>
      <c r="I1307" s="5" t="str">
        <f>IF(Table2[[#This Row],[moving_time]]&lt;&gt;"",FLOOR((Table2[[#This Row],[moving_time]]-(60*60*Table2[[#This Row],[Appoggio_ore]]))/60,1),"")</f>
        <v/>
      </c>
      <c r="J1307" s="5" t="str">
        <f>IF(Table2[[#This Row],[moving_time]]&lt;&gt;"",FLOOR(Table2[[#This Row],[moving_time]]/(60*60),1),"")</f>
        <v/>
      </c>
      <c r="K13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7" t="str">
        <f>IF(AND(Table2[[#This Row],[Appoggio]]&lt;&gt;"",C1317&lt;&gt;""),_xlfn.CONCAT("date",C1317,"moving_time",C1308,"distance",Table2[[#This Row],[Appoggio]],"elevation",C1310,"type",C1311),"")</f>
        <v/>
      </c>
      <c r="M1307" t="str">
        <f>IF(Table2[[#This Row],[date_to_pivot]]&lt;&gt;"",C1311,"")</f>
        <v/>
      </c>
      <c r="N1307" t="str">
        <f>IF(Table2[[#This Row],[date_to_pivot]]&lt;&gt;"",Table2[[#This Row],[Appoggio]],"")</f>
        <v/>
      </c>
      <c r="O1307" t="str">
        <f>IF(Table2[[#This Row],[date_to_pivot]]&lt;&gt;"",C1310,"")</f>
        <v/>
      </c>
      <c r="P1307" t="str">
        <f>IF(Table2[[#This Row],[date_to_pivot]]&lt;&gt;"",C1308,"")</f>
        <v/>
      </c>
    </row>
    <row r="1308" spans="2:16" x14ac:dyDescent="0.2">
      <c r="B1308" t="s">
        <v>22</v>
      </c>
      <c r="C1308" t="str" cm="1">
        <f t="array" ref="C13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08" t="str">
        <f>IF(ISNUMBER(SEARCH("start_date_local",Table2[[#This Row],[JSON]])),MID(Table2[[#This Row],[JSON]],SEARCH("start_date_local",Table2[[#This Row],[JSON]])+LEN("start_date_local")+4,10), "")</f>
        <v/>
      </c>
      <c r="E13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8" s="5" t="str">
        <f>IF(Table2[[#This Row],[moving_time]]&lt;&gt;"",FLOOR((Table2[[#This Row],[moving_time]]-(60*60*Table2[[#This Row],[Appoggio_ore]]))-(60*Table2[[#This Row],[Appoggio_ minuti]]),1),"")</f>
        <v/>
      </c>
      <c r="I1308" s="5" t="str">
        <f>IF(Table2[[#This Row],[moving_time]]&lt;&gt;"",FLOOR((Table2[[#This Row],[moving_time]]-(60*60*Table2[[#This Row],[Appoggio_ore]]))/60,1),"")</f>
        <v/>
      </c>
      <c r="J1308" s="5" t="str">
        <f>IF(Table2[[#This Row],[moving_time]]&lt;&gt;"",FLOOR(Table2[[#This Row],[moving_time]]/(60*60),1),"")</f>
        <v/>
      </c>
      <c r="K13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8" t="str">
        <f>IF(AND(Table2[[#This Row],[Appoggio]]&lt;&gt;"",C1318&lt;&gt;""),_xlfn.CONCAT("date",C1318,"moving_time",C1309,"distance",Table2[[#This Row],[Appoggio]],"elevation",C1311,"type",C1312),"")</f>
        <v/>
      </c>
      <c r="M1308" t="str">
        <f>IF(Table2[[#This Row],[date_to_pivot]]&lt;&gt;"",C1312,"")</f>
        <v/>
      </c>
      <c r="N1308" t="str">
        <f>IF(Table2[[#This Row],[date_to_pivot]]&lt;&gt;"",Table2[[#This Row],[Appoggio]],"")</f>
        <v/>
      </c>
      <c r="O1308" t="str">
        <f>IF(Table2[[#This Row],[date_to_pivot]]&lt;&gt;"",C1311,"")</f>
        <v/>
      </c>
      <c r="P1308" t="str">
        <f>IF(Table2[[#This Row],[date_to_pivot]]&lt;&gt;"",C1309,"")</f>
        <v/>
      </c>
    </row>
    <row r="1309" spans="2:16" x14ac:dyDescent="0.2">
      <c r="B1309" t="s">
        <v>23</v>
      </c>
      <c r="C1309" t="str" cm="1">
        <f t="array" ref="C13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09" t="str">
        <f>IF(ISNUMBER(SEARCH("start_date_local",Table2[[#This Row],[JSON]])),MID(Table2[[#This Row],[JSON]],SEARCH("start_date_local",Table2[[#This Row],[JSON]])+LEN("start_date_local")+4,10), "")</f>
        <v/>
      </c>
      <c r="E13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09" s="5" t="str">
        <f>IF(Table2[[#This Row],[moving_time]]&lt;&gt;"",FLOOR((Table2[[#This Row],[moving_time]]-(60*60*Table2[[#This Row],[Appoggio_ore]]))-(60*Table2[[#This Row],[Appoggio_ minuti]]),1),"")</f>
        <v/>
      </c>
      <c r="I1309" s="5" t="str">
        <f>IF(Table2[[#This Row],[moving_time]]&lt;&gt;"",FLOOR((Table2[[#This Row],[moving_time]]-(60*60*Table2[[#This Row],[Appoggio_ore]]))/60,1),"")</f>
        <v/>
      </c>
      <c r="J1309" s="5" t="str">
        <f>IF(Table2[[#This Row],[moving_time]]&lt;&gt;"",FLOOR(Table2[[#This Row],[moving_time]]/(60*60),1),"")</f>
        <v/>
      </c>
      <c r="K13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09" t="str">
        <f>IF(AND(Table2[[#This Row],[Appoggio]]&lt;&gt;"",C1319&lt;&gt;""),_xlfn.CONCAT("date",C1319,"moving_time",C1310,"distance",Table2[[#This Row],[Appoggio]],"elevation",C1312,"type",C1313),"")</f>
        <v/>
      </c>
      <c r="M1309" t="str">
        <f>IF(Table2[[#This Row],[date_to_pivot]]&lt;&gt;"",C1313,"")</f>
        <v/>
      </c>
      <c r="N1309" t="str">
        <f>IF(Table2[[#This Row],[date_to_pivot]]&lt;&gt;"",Table2[[#This Row],[Appoggio]],"")</f>
        <v/>
      </c>
      <c r="O1309" t="str">
        <f>IF(Table2[[#This Row],[date_to_pivot]]&lt;&gt;"",C1312,"")</f>
        <v/>
      </c>
      <c r="P1309" t="str">
        <f>IF(Table2[[#This Row],[date_to_pivot]]&lt;&gt;"",C1310,"")</f>
        <v/>
      </c>
    </row>
    <row r="1310" spans="2:16" x14ac:dyDescent="0.2">
      <c r="B1310" s="1">
        <v>45541514</v>
      </c>
      <c r="C1310" s="1" t="str" cm="1">
        <f t="array" ref="C13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10" t="str">
        <f>IF(ISNUMBER(SEARCH("start_date_local",Table2[[#This Row],[JSON]])),MID(Table2[[#This Row],[JSON]],SEARCH("start_date_local",Table2[[#This Row],[JSON]])+LEN("start_date_local")+4,10), "")</f>
        <v/>
      </c>
      <c r="E13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0" s="5" t="str">
        <f>IF(Table2[[#This Row],[moving_time]]&lt;&gt;"",FLOOR((Table2[[#This Row],[moving_time]]-(60*60*Table2[[#This Row],[Appoggio_ore]]))-(60*Table2[[#This Row],[Appoggio_ minuti]]),1),"")</f>
        <v/>
      </c>
      <c r="I1310" s="5" t="str">
        <f>IF(Table2[[#This Row],[moving_time]]&lt;&gt;"",FLOOR((Table2[[#This Row],[moving_time]]-(60*60*Table2[[#This Row],[Appoggio_ore]]))/60,1),"")</f>
        <v/>
      </c>
      <c r="J1310" s="5" t="str">
        <f>IF(Table2[[#This Row],[moving_time]]&lt;&gt;"",FLOOR(Table2[[#This Row],[moving_time]]/(60*60),1),"")</f>
        <v/>
      </c>
      <c r="K13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0" t="str">
        <f>IF(AND(Table2[[#This Row],[Appoggio]]&lt;&gt;"",C1320&lt;&gt;""),_xlfn.CONCAT("date",C1320,"moving_time",C1311,"distance",Table2[[#This Row],[Appoggio]],"elevation",C1313,"type",C1314),"")</f>
        <v/>
      </c>
      <c r="M1310" t="str">
        <f>IF(Table2[[#This Row],[date_to_pivot]]&lt;&gt;"",C1314,"")</f>
        <v/>
      </c>
      <c r="N1310" t="str">
        <f>IF(Table2[[#This Row],[date_to_pivot]]&lt;&gt;"",Table2[[#This Row],[Appoggio]],"")</f>
        <v/>
      </c>
      <c r="O1310" t="str">
        <f>IF(Table2[[#This Row],[date_to_pivot]]&lt;&gt;"",C1313,"")</f>
        <v/>
      </c>
      <c r="P1310" t="str">
        <f>IF(Table2[[#This Row],[date_to_pivot]]&lt;&gt;"",C1311,"")</f>
        <v/>
      </c>
    </row>
    <row r="1311" spans="2:16" x14ac:dyDescent="0.2">
      <c r="B1311" s="2">
        <v>10881678</v>
      </c>
      <c r="C1311" s="2" t="str" cm="1">
        <f t="array" ref="C13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11" t="str">
        <f>IF(ISNUMBER(SEARCH("start_date_local",Table2[[#This Row],[JSON]])),MID(Table2[[#This Row],[JSON]],SEARCH("start_date_local",Table2[[#This Row],[JSON]])+LEN("start_date_local")+4,10), "")</f>
        <v/>
      </c>
      <c r="E13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1" s="5" t="str">
        <f>IF(Table2[[#This Row],[moving_time]]&lt;&gt;"",FLOOR((Table2[[#This Row],[moving_time]]-(60*60*Table2[[#This Row],[Appoggio_ore]]))-(60*Table2[[#This Row],[Appoggio_ minuti]]),1),"")</f>
        <v/>
      </c>
      <c r="I1311" s="5" t="str">
        <f>IF(Table2[[#This Row],[moving_time]]&lt;&gt;"",FLOOR((Table2[[#This Row],[moving_time]]-(60*60*Table2[[#This Row],[Appoggio_ore]]))/60,1),"")</f>
        <v/>
      </c>
      <c r="J1311" s="5" t="str">
        <f>IF(Table2[[#This Row],[moving_time]]&lt;&gt;"",FLOOR(Table2[[#This Row],[moving_time]]/(60*60),1),"")</f>
        <v/>
      </c>
      <c r="K13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1" t="str">
        <f>IF(AND(Table2[[#This Row],[Appoggio]]&lt;&gt;"",C1321&lt;&gt;""),_xlfn.CONCAT("date",C1321,"moving_time",C1312,"distance",Table2[[#This Row],[Appoggio]],"elevation",C1314,"type",C1315),"")</f>
        <v/>
      </c>
      <c r="M1311" t="str">
        <f>IF(Table2[[#This Row],[date_to_pivot]]&lt;&gt;"",C1315,"")</f>
        <v/>
      </c>
      <c r="N1311" t="str">
        <f>IF(Table2[[#This Row],[date_to_pivot]]&lt;&gt;"",Table2[[#This Row],[Appoggio]],"")</f>
        <v/>
      </c>
      <c r="O1311" t="str">
        <f>IF(Table2[[#This Row],[date_to_pivot]]&lt;&gt;"",C1314,"")</f>
        <v/>
      </c>
      <c r="P1311" t="str">
        <f>IF(Table2[[#This Row],[date_to_pivot]]&lt;&gt;"",C1312,"")</f>
        <v/>
      </c>
    </row>
    <row r="1312" spans="2:16" x14ac:dyDescent="0.2">
      <c r="B1312" t="s">
        <v>22</v>
      </c>
      <c r="C1312" t="str" cm="1">
        <f t="array" ref="C13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12" t="str">
        <f>IF(ISNUMBER(SEARCH("start_date_local",Table2[[#This Row],[JSON]])),MID(Table2[[#This Row],[JSON]],SEARCH("start_date_local",Table2[[#This Row],[JSON]])+LEN("start_date_local")+4,10), "")</f>
        <v/>
      </c>
      <c r="E13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2" s="5" t="str">
        <f>IF(Table2[[#This Row],[moving_time]]&lt;&gt;"",FLOOR((Table2[[#This Row],[moving_time]]-(60*60*Table2[[#This Row],[Appoggio_ore]]))-(60*Table2[[#This Row],[Appoggio_ minuti]]),1),"")</f>
        <v/>
      </c>
      <c r="I1312" s="5" t="str">
        <f>IF(Table2[[#This Row],[moving_time]]&lt;&gt;"",FLOOR((Table2[[#This Row],[moving_time]]-(60*60*Table2[[#This Row],[Appoggio_ore]]))/60,1),"")</f>
        <v/>
      </c>
      <c r="J1312" s="5" t="str">
        <f>IF(Table2[[#This Row],[moving_time]]&lt;&gt;"",FLOOR(Table2[[#This Row],[moving_time]]/(60*60),1),"")</f>
        <v/>
      </c>
      <c r="K13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2" t="str">
        <f>IF(AND(Table2[[#This Row],[Appoggio]]&lt;&gt;"",C1322&lt;&gt;""),_xlfn.CONCAT("date",C1322,"moving_time",C1313,"distance",Table2[[#This Row],[Appoggio]],"elevation",C1315,"type",C1316),"")</f>
        <v/>
      </c>
      <c r="M1312" t="str">
        <f>IF(Table2[[#This Row],[date_to_pivot]]&lt;&gt;"",C1316,"")</f>
        <v/>
      </c>
      <c r="N1312" t="str">
        <f>IF(Table2[[#This Row],[date_to_pivot]]&lt;&gt;"",Table2[[#This Row],[Appoggio]],"")</f>
        <v/>
      </c>
      <c r="O1312" t="str">
        <f>IF(Table2[[#This Row],[date_to_pivot]]&lt;&gt;"",C1315,"")</f>
        <v/>
      </c>
      <c r="P1312" t="str">
        <f>IF(Table2[[#This Row],[date_to_pivot]]&lt;&gt;"",C1313,"")</f>
        <v/>
      </c>
    </row>
    <row r="1313" spans="2:16" x14ac:dyDescent="0.2">
      <c r="B1313" t="s">
        <v>24</v>
      </c>
      <c r="C1313" t="str" cm="1">
        <f t="array" ref="C13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13" t="str">
        <f>IF(ISNUMBER(SEARCH("start_date_local",Table2[[#This Row],[JSON]])),MID(Table2[[#This Row],[JSON]],SEARCH("start_date_local",Table2[[#This Row],[JSON]])+LEN("start_date_local")+4,10), "")</f>
        <v/>
      </c>
      <c r="E13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3" s="5" t="str">
        <f>IF(Table2[[#This Row],[moving_time]]&lt;&gt;"",FLOOR((Table2[[#This Row],[moving_time]]-(60*60*Table2[[#This Row],[Appoggio_ore]]))-(60*Table2[[#This Row],[Appoggio_ minuti]]),1),"")</f>
        <v/>
      </c>
      <c r="I1313" s="5" t="str">
        <f>IF(Table2[[#This Row],[moving_time]]&lt;&gt;"",FLOOR((Table2[[#This Row],[moving_time]]-(60*60*Table2[[#This Row],[Appoggio_ore]]))/60,1),"")</f>
        <v/>
      </c>
      <c r="J1313" s="5" t="str">
        <f>IF(Table2[[#This Row],[moving_time]]&lt;&gt;"",FLOOR(Table2[[#This Row],[moving_time]]/(60*60),1),"")</f>
        <v/>
      </c>
      <c r="K13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3" t="str">
        <f>IF(AND(Table2[[#This Row],[Appoggio]]&lt;&gt;"",C1323&lt;&gt;""),_xlfn.CONCAT("date",C1323,"moving_time",C1314,"distance",Table2[[#This Row],[Appoggio]],"elevation",C1316,"type",C1317),"")</f>
        <v/>
      </c>
      <c r="M1313" t="str">
        <f>IF(Table2[[#This Row],[date_to_pivot]]&lt;&gt;"",C1317,"")</f>
        <v/>
      </c>
      <c r="N1313" t="str">
        <f>IF(Table2[[#This Row],[date_to_pivot]]&lt;&gt;"",Table2[[#This Row],[Appoggio]],"")</f>
        <v/>
      </c>
      <c r="O1313" t="str">
        <f>IF(Table2[[#This Row],[date_to_pivot]]&lt;&gt;"",C1316,"")</f>
        <v/>
      </c>
      <c r="P1313" t="str">
        <f>IF(Table2[[#This Row],[date_to_pivot]]&lt;&gt;"",C1314,"")</f>
        <v/>
      </c>
    </row>
    <row r="1314" spans="2:16" x14ac:dyDescent="0.2">
      <c r="B1314" t="s">
        <v>25</v>
      </c>
      <c r="C1314" t="str" cm="1">
        <f t="array" ref="C13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14" t="str">
        <f>IF(ISNUMBER(SEARCH("start_date_local",Table2[[#This Row],[JSON]])),MID(Table2[[#This Row],[JSON]],SEARCH("start_date_local",Table2[[#This Row],[JSON]])+LEN("start_date_local")+4,10), "")</f>
        <v/>
      </c>
      <c r="E13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4" s="5" t="str">
        <f>IF(Table2[[#This Row],[moving_time]]&lt;&gt;"",FLOOR((Table2[[#This Row],[moving_time]]-(60*60*Table2[[#This Row],[Appoggio_ore]]))-(60*Table2[[#This Row],[Appoggio_ minuti]]),1),"")</f>
        <v/>
      </c>
      <c r="I1314" s="5" t="str">
        <f>IF(Table2[[#This Row],[moving_time]]&lt;&gt;"",FLOOR((Table2[[#This Row],[moving_time]]-(60*60*Table2[[#This Row],[Appoggio_ore]]))/60,1),"")</f>
        <v/>
      </c>
      <c r="J1314" s="5" t="str">
        <f>IF(Table2[[#This Row],[moving_time]]&lt;&gt;"",FLOOR(Table2[[#This Row],[moving_time]]/(60*60),1),"")</f>
        <v/>
      </c>
      <c r="K13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4" t="str">
        <f>IF(AND(Table2[[#This Row],[Appoggio]]&lt;&gt;"",C1324&lt;&gt;""),_xlfn.CONCAT("date",C1324,"moving_time",C1315,"distance",Table2[[#This Row],[Appoggio]],"elevation",C1317,"type",C1318),"")</f>
        <v/>
      </c>
      <c r="M1314" t="str">
        <f>IF(Table2[[#This Row],[date_to_pivot]]&lt;&gt;"",C1318,"")</f>
        <v/>
      </c>
      <c r="N1314" t="str">
        <f>IF(Table2[[#This Row],[date_to_pivot]]&lt;&gt;"",Table2[[#This Row],[Appoggio]],"")</f>
        <v/>
      </c>
      <c r="O1314" t="str">
        <f>IF(Table2[[#This Row],[date_to_pivot]]&lt;&gt;"",C1317,"")</f>
        <v/>
      </c>
      <c r="P1314" t="str">
        <f>IF(Table2[[#This Row],[date_to_pivot]]&lt;&gt;"",C1315,"")</f>
        <v/>
      </c>
    </row>
    <row r="1315" spans="2:16" x14ac:dyDescent="0.2">
      <c r="B1315" t="s">
        <v>26</v>
      </c>
      <c r="C1315" t="str" cm="1">
        <f t="array" ref="C13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15" t="str">
        <f>IF(ISNUMBER(SEARCH("start_date_local",Table2[[#This Row],[JSON]])),MID(Table2[[#This Row],[JSON]],SEARCH("start_date_local",Table2[[#This Row],[JSON]])+LEN("start_date_local")+4,10), "")</f>
        <v/>
      </c>
      <c r="E13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5" s="5" t="str">
        <f>IF(Table2[[#This Row],[moving_time]]&lt;&gt;"",FLOOR((Table2[[#This Row],[moving_time]]-(60*60*Table2[[#This Row],[Appoggio_ore]]))-(60*Table2[[#This Row],[Appoggio_ minuti]]),1),"")</f>
        <v/>
      </c>
      <c r="I1315" s="5" t="str">
        <f>IF(Table2[[#This Row],[moving_time]]&lt;&gt;"",FLOOR((Table2[[#This Row],[moving_time]]-(60*60*Table2[[#This Row],[Appoggio_ore]]))/60,1),"")</f>
        <v/>
      </c>
      <c r="J1315" s="5" t="str">
        <f>IF(Table2[[#This Row],[moving_time]]&lt;&gt;"",FLOOR(Table2[[#This Row],[moving_time]]/(60*60),1),"")</f>
        <v/>
      </c>
      <c r="K13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5" t="str">
        <f>IF(AND(Table2[[#This Row],[Appoggio]]&lt;&gt;"",C1325&lt;&gt;""),_xlfn.CONCAT("date",C1325,"moving_time",C1316,"distance",Table2[[#This Row],[Appoggio]],"elevation",C1318,"type",C1319),"")</f>
        <v/>
      </c>
      <c r="M1315" t="str">
        <f>IF(Table2[[#This Row],[date_to_pivot]]&lt;&gt;"",C1319,"")</f>
        <v/>
      </c>
      <c r="N1315" t="str">
        <f>IF(Table2[[#This Row],[date_to_pivot]]&lt;&gt;"",Table2[[#This Row],[Appoggio]],"")</f>
        <v/>
      </c>
      <c r="O1315" t="str">
        <f>IF(Table2[[#This Row],[date_to_pivot]]&lt;&gt;"",C1318,"")</f>
        <v/>
      </c>
      <c r="P1315" t="str">
        <f>IF(Table2[[#This Row],[date_to_pivot]]&lt;&gt;"",C1316,"")</f>
        <v/>
      </c>
    </row>
    <row r="1316" spans="2:16" x14ac:dyDescent="0.2">
      <c r="B1316" t="s">
        <v>554</v>
      </c>
      <c r="C1316" t="str" cm="1">
        <f t="array" ref="C13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16" t="str">
        <f>IF(ISNUMBER(SEARCH("start_date_local",Table2[[#This Row],[JSON]])),MID(Table2[[#This Row],[JSON]],SEARCH("start_date_local",Table2[[#This Row],[JSON]])+LEN("start_date_local")+4,10), "")</f>
        <v/>
      </c>
      <c r="E13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6" s="5" t="str">
        <f>IF(Table2[[#This Row],[moving_time]]&lt;&gt;"",FLOOR((Table2[[#This Row],[moving_time]]-(60*60*Table2[[#This Row],[Appoggio_ore]]))-(60*Table2[[#This Row],[Appoggio_ minuti]]),1),"")</f>
        <v/>
      </c>
      <c r="I1316" s="5" t="str">
        <f>IF(Table2[[#This Row],[moving_time]]&lt;&gt;"",FLOOR((Table2[[#This Row],[moving_time]]-(60*60*Table2[[#This Row],[Appoggio_ore]]))/60,1),"")</f>
        <v/>
      </c>
      <c r="J1316" s="5" t="str">
        <f>IF(Table2[[#This Row],[moving_time]]&lt;&gt;"",FLOOR(Table2[[#This Row],[moving_time]]/(60*60),1),"")</f>
        <v/>
      </c>
      <c r="K13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6" t="str">
        <f>IF(AND(Table2[[#This Row],[Appoggio]]&lt;&gt;"",C1326&lt;&gt;""),_xlfn.CONCAT("date",C1326,"moving_time",C1317,"distance",Table2[[#This Row],[Appoggio]],"elevation",C1319,"type",C1320),"")</f>
        <v/>
      </c>
      <c r="M1316" t="str">
        <f>IF(Table2[[#This Row],[date_to_pivot]]&lt;&gt;"",C1320,"")</f>
        <v/>
      </c>
      <c r="N1316" t="str">
        <f>IF(Table2[[#This Row],[date_to_pivot]]&lt;&gt;"",Table2[[#This Row],[Appoggio]],"")</f>
        <v/>
      </c>
      <c r="O1316" t="str">
        <f>IF(Table2[[#This Row],[date_to_pivot]]&lt;&gt;"",C1319,"")</f>
        <v/>
      </c>
      <c r="P1316" t="str">
        <f>IF(Table2[[#This Row],[date_to_pivot]]&lt;&gt;"",C1317,"")</f>
        <v/>
      </c>
    </row>
    <row r="1317" spans="2:16" x14ac:dyDescent="0.2">
      <c r="B1317" t="s">
        <v>555</v>
      </c>
      <c r="C1317" t="str" cm="1">
        <f t="array" ref="C13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17" t="str">
        <f>IF(ISNUMBER(SEARCH("start_date_local",Table2[[#This Row],[JSON]])),MID(Table2[[#This Row],[JSON]],SEARCH("start_date_local",Table2[[#This Row],[JSON]])+LEN("start_date_local")+4,10), "")</f>
        <v/>
      </c>
      <c r="E13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7" s="5" t="str">
        <f>IF(Table2[[#This Row],[moving_time]]&lt;&gt;"",FLOOR((Table2[[#This Row],[moving_time]]-(60*60*Table2[[#This Row],[Appoggio_ore]]))-(60*Table2[[#This Row],[Appoggio_ minuti]]),1),"")</f>
        <v/>
      </c>
      <c r="I1317" s="5" t="str">
        <f>IF(Table2[[#This Row],[moving_time]]&lt;&gt;"",FLOOR((Table2[[#This Row],[moving_time]]-(60*60*Table2[[#This Row],[Appoggio_ore]]))/60,1),"")</f>
        <v/>
      </c>
      <c r="J1317" s="5" t="str">
        <f>IF(Table2[[#This Row],[moving_time]]&lt;&gt;"",FLOOR(Table2[[#This Row],[moving_time]]/(60*60),1),"")</f>
        <v/>
      </c>
      <c r="K13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7" t="str">
        <f>IF(AND(Table2[[#This Row],[Appoggio]]&lt;&gt;"",C1327&lt;&gt;""),_xlfn.CONCAT("date",C1327,"moving_time",C1318,"distance",Table2[[#This Row],[Appoggio]],"elevation",C1320,"type",C1321),"")</f>
        <v/>
      </c>
      <c r="M1317" t="str">
        <f>IF(Table2[[#This Row],[date_to_pivot]]&lt;&gt;"",C1321,"")</f>
        <v/>
      </c>
      <c r="N1317" t="str">
        <f>IF(Table2[[#This Row],[date_to_pivot]]&lt;&gt;"",Table2[[#This Row],[Appoggio]],"")</f>
        <v/>
      </c>
      <c r="O1317" t="str">
        <f>IF(Table2[[#This Row],[date_to_pivot]]&lt;&gt;"",C1320,"")</f>
        <v/>
      </c>
      <c r="P1317" t="str">
        <f>IF(Table2[[#This Row],[date_to_pivot]]&lt;&gt;"",C1318,"")</f>
        <v/>
      </c>
    </row>
    <row r="1318" spans="2:16" x14ac:dyDescent="0.2">
      <c r="B1318" t="s">
        <v>335</v>
      </c>
      <c r="C1318" t="str" cm="1">
        <f t="array" ref="C13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18" t="str">
        <f>IF(ISNUMBER(SEARCH("start_date_local",Table2[[#This Row],[JSON]])),MID(Table2[[#This Row],[JSON]],SEARCH("start_date_local",Table2[[#This Row],[JSON]])+LEN("start_date_local")+4,10), "")</f>
        <v/>
      </c>
      <c r="E13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8" s="5" t="str">
        <f>IF(Table2[[#This Row],[moving_time]]&lt;&gt;"",FLOOR((Table2[[#This Row],[moving_time]]-(60*60*Table2[[#This Row],[Appoggio_ore]]))-(60*Table2[[#This Row],[Appoggio_ minuti]]),1),"")</f>
        <v/>
      </c>
      <c r="I1318" s="5" t="str">
        <f>IF(Table2[[#This Row],[moving_time]]&lt;&gt;"",FLOOR((Table2[[#This Row],[moving_time]]-(60*60*Table2[[#This Row],[Appoggio_ore]]))/60,1),"")</f>
        <v/>
      </c>
      <c r="J1318" s="5" t="str">
        <f>IF(Table2[[#This Row],[moving_time]]&lt;&gt;"",FLOOR(Table2[[#This Row],[moving_time]]/(60*60),1),"")</f>
        <v/>
      </c>
      <c r="K13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8" t="str">
        <f>IF(AND(Table2[[#This Row],[Appoggio]]&lt;&gt;"",C1328&lt;&gt;""),_xlfn.CONCAT("date",C1328,"moving_time",C1319,"distance",Table2[[#This Row],[Appoggio]],"elevation",C1321,"type",C1322),"")</f>
        <v/>
      </c>
      <c r="M1318" t="str">
        <f>IF(Table2[[#This Row],[date_to_pivot]]&lt;&gt;"",C1322,"")</f>
        <v/>
      </c>
      <c r="N1318" t="str">
        <f>IF(Table2[[#This Row],[date_to_pivot]]&lt;&gt;"",Table2[[#This Row],[Appoggio]],"")</f>
        <v/>
      </c>
      <c r="O1318" t="str">
        <f>IF(Table2[[#This Row],[date_to_pivot]]&lt;&gt;"",C1321,"")</f>
        <v/>
      </c>
      <c r="P1318" t="str">
        <f>IF(Table2[[#This Row],[date_to_pivot]]&lt;&gt;"",C1319,"")</f>
        <v/>
      </c>
    </row>
    <row r="1319" spans="2:16" x14ac:dyDescent="0.2">
      <c r="B1319" t="s">
        <v>204</v>
      </c>
      <c r="C1319" t="str" cm="1">
        <f t="array" ref="C13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19" t="str">
        <f>IF(ISNUMBER(SEARCH("start_date_local",Table2[[#This Row],[JSON]])),MID(Table2[[#This Row],[JSON]],SEARCH("start_date_local",Table2[[#This Row],[JSON]])+LEN("start_date_local")+4,10), "")</f>
        <v/>
      </c>
      <c r="E13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19" s="5" t="str">
        <f>IF(Table2[[#This Row],[moving_time]]&lt;&gt;"",FLOOR((Table2[[#This Row],[moving_time]]-(60*60*Table2[[#This Row],[Appoggio_ore]]))-(60*Table2[[#This Row],[Appoggio_ minuti]]),1),"")</f>
        <v/>
      </c>
      <c r="I1319" s="5" t="str">
        <f>IF(Table2[[#This Row],[moving_time]]&lt;&gt;"",FLOOR((Table2[[#This Row],[moving_time]]-(60*60*Table2[[#This Row],[Appoggio_ore]]))/60,1),"")</f>
        <v/>
      </c>
      <c r="J1319" s="5" t="str">
        <f>IF(Table2[[#This Row],[moving_time]]&lt;&gt;"",FLOOR(Table2[[#This Row],[moving_time]]/(60*60),1),"")</f>
        <v/>
      </c>
      <c r="K13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19" t="str">
        <f>IF(AND(Table2[[#This Row],[Appoggio]]&lt;&gt;"",C1329&lt;&gt;""),_xlfn.CONCAT("date",C1329,"moving_time",C1320,"distance",Table2[[#This Row],[Appoggio]],"elevation",C1322,"type",C1323),"")</f>
        <v/>
      </c>
      <c r="M1319" t="str">
        <f>IF(Table2[[#This Row],[date_to_pivot]]&lt;&gt;"",C1323,"")</f>
        <v/>
      </c>
      <c r="N1319" t="str">
        <f>IF(Table2[[#This Row],[date_to_pivot]]&lt;&gt;"",Table2[[#This Row],[Appoggio]],"")</f>
        <v/>
      </c>
      <c r="O1319" t="str">
        <f>IF(Table2[[#This Row],[date_to_pivot]]&lt;&gt;"",C1322,"")</f>
        <v/>
      </c>
      <c r="P1319" t="str">
        <f>IF(Table2[[#This Row],[date_to_pivot]]&lt;&gt;"",C1320,"")</f>
        <v/>
      </c>
    </row>
    <row r="1320" spans="2:16" x14ac:dyDescent="0.2">
      <c r="B1320" t="s">
        <v>31</v>
      </c>
      <c r="C1320" t="str" cm="1">
        <f t="array" ref="C13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20" t="str">
        <f>IF(ISNUMBER(SEARCH("start_date_local",Table2[[#This Row],[JSON]])),MID(Table2[[#This Row],[JSON]],SEARCH("start_date_local",Table2[[#This Row],[JSON]])+LEN("start_date_local")+4,10), "")</f>
        <v/>
      </c>
      <c r="E13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0" s="5" t="str">
        <f>IF(Table2[[#This Row],[moving_time]]&lt;&gt;"",FLOOR((Table2[[#This Row],[moving_time]]-(60*60*Table2[[#This Row],[Appoggio_ore]]))-(60*Table2[[#This Row],[Appoggio_ minuti]]),1),"")</f>
        <v/>
      </c>
      <c r="I1320" s="5" t="str">
        <f>IF(Table2[[#This Row],[moving_time]]&lt;&gt;"",FLOOR((Table2[[#This Row],[moving_time]]-(60*60*Table2[[#This Row],[Appoggio_ore]]))/60,1),"")</f>
        <v/>
      </c>
      <c r="J1320" s="5" t="str">
        <f>IF(Table2[[#This Row],[moving_time]]&lt;&gt;"",FLOOR(Table2[[#This Row],[moving_time]]/(60*60),1),"")</f>
        <v/>
      </c>
      <c r="K13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0" t="str">
        <f>IF(AND(Table2[[#This Row],[Appoggio]]&lt;&gt;"",C1330&lt;&gt;""),_xlfn.CONCAT("date",C1330,"moving_time",C1321,"distance",Table2[[#This Row],[Appoggio]],"elevation",C1323,"type",C1324),"")</f>
        <v/>
      </c>
      <c r="M1320" t="str">
        <f>IF(Table2[[#This Row],[date_to_pivot]]&lt;&gt;"",C1324,"")</f>
        <v/>
      </c>
      <c r="N1320" t="str">
        <f>IF(Table2[[#This Row],[date_to_pivot]]&lt;&gt;"",Table2[[#This Row],[Appoggio]],"")</f>
        <v/>
      </c>
      <c r="O1320" t="str">
        <f>IF(Table2[[#This Row],[date_to_pivot]]&lt;&gt;"",C1323,"")</f>
        <v/>
      </c>
      <c r="P1320" t="str">
        <f>IF(Table2[[#This Row],[date_to_pivot]]&lt;&gt;"",C1321,"")</f>
        <v/>
      </c>
    </row>
    <row r="1321" spans="2:16" x14ac:dyDescent="0.2">
      <c r="B1321" t="s">
        <v>32</v>
      </c>
      <c r="C1321" t="str" cm="1">
        <f t="array" ref="C13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21" t="str">
        <f>IF(ISNUMBER(SEARCH("start_date_local",Table2[[#This Row],[JSON]])),MID(Table2[[#This Row],[JSON]],SEARCH("start_date_local",Table2[[#This Row],[JSON]])+LEN("start_date_local")+4,10), "")</f>
        <v/>
      </c>
      <c r="E13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1" s="5" t="str">
        <f>IF(Table2[[#This Row],[moving_time]]&lt;&gt;"",FLOOR((Table2[[#This Row],[moving_time]]-(60*60*Table2[[#This Row],[Appoggio_ore]]))-(60*Table2[[#This Row],[Appoggio_ minuti]]),1),"")</f>
        <v/>
      </c>
      <c r="I1321" s="5" t="str">
        <f>IF(Table2[[#This Row],[moving_time]]&lt;&gt;"",FLOOR((Table2[[#This Row],[moving_time]]-(60*60*Table2[[#This Row],[Appoggio_ore]]))/60,1),"")</f>
        <v/>
      </c>
      <c r="J1321" s="5" t="str">
        <f>IF(Table2[[#This Row],[moving_time]]&lt;&gt;"",FLOOR(Table2[[#This Row],[moving_time]]/(60*60),1),"")</f>
        <v/>
      </c>
      <c r="K13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1" t="str">
        <f>IF(AND(Table2[[#This Row],[Appoggio]]&lt;&gt;"",C1331&lt;&gt;""),_xlfn.CONCAT("date",C1331,"moving_time",C1322,"distance",Table2[[#This Row],[Appoggio]],"elevation",C1324,"type",C1325),"")</f>
        <v/>
      </c>
      <c r="M1321" t="str">
        <f>IF(Table2[[#This Row],[date_to_pivot]]&lt;&gt;"",C1325,"")</f>
        <v/>
      </c>
      <c r="N1321" t="str">
        <f>IF(Table2[[#This Row],[date_to_pivot]]&lt;&gt;"",Table2[[#This Row],[Appoggio]],"")</f>
        <v/>
      </c>
      <c r="O1321" t="str">
        <f>IF(Table2[[#This Row],[date_to_pivot]]&lt;&gt;"",C1324,"")</f>
        <v/>
      </c>
      <c r="P1321" t="str">
        <f>IF(Table2[[#This Row],[date_to_pivot]]&lt;&gt;"",C1322,"")</f>
        <v/>
      </c>
    </row>
    <row r="1322" spans="2:16" x14ac:dyDescent="0.2">
      <c r="B1322" t="s">
        <v>33</v>
      </c>
      <c r="C1322" t="str" cm="1">
        <f t="array" ref="C13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22" t="str">
        <f>IF(ISNUMBER(SEARCH("start_date_local",Table2[[#This Row],[JSON]])),MID(Table2[[#This Row],[JSON]],SEARCH("start_date_local",Table2[[#This Row],[JSON]])+LEN("start_date_local")+4,10), "")</f>
        <v/>
      </c>
      <c r="E13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2" s="5" t="str">
        <f>IF(Table2[[#This Row],[moving_time]]&lt;&gt;"",FLOOR((Table2[[#This Row],[moving_time]]-(60*60*Table2[[#This Row],[Appoggio_ore]]))-(60*Table2[[#This Row],[Appoggio_ minuti]]),1),"")</f>
        <v/>
      </c>
      <c r="I1322" s="5" t="str">
        <f>IF(Table2[[#This Row],[moving_time]]&lt;&gt;"",FLOOR((Table2[[#This Row],[moving_time]]-(60*60*Table2[[#This Row],[Appoggio_ore]]))/60,1),"")</f>
        <v/>
      </c>
      <c r="J1322" s="5" t="str">
        <f>IF(Table2[[#This Row],[moving_time]]&lt;&gt;"",FLOOR(Table2[[#This Row],[moving_time]]/(60*60),1),"")</f>
        <v/>
      </c>
      <c r="K13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2" t="str">
        <f>IF(AND(Table2[[#This Row],[Appoggio]]&lt;&gt;"",C1332&lt;&gt;""),_xlfn.CONCAT("date",C1332,"moving_time",C1323,"distance",Table2[[#This Row],[Appoggio]],"elevation",C1325,"type",C1326),"")</f>
        <v/>
      </c>
      <c r="M1322" t="str">
        <f>IF(Table2[[#This Row],[date_to_pivot]]&lt;&gt;"",C1326,"")</f>
        <v/>
      </c>
      <c r="N1322" t="str">
        <f>IF(Table2[[#This Row],[date_to_pivot]]&lt;&gt;"",Table2[[#This Row],[Appoggio]],"")</f>
        <v/>
      </c>
      <c r="O1322" t="str">
        <f>IF(Table2[[#This Row],[date_to_pivot]]&lt;&gt;"",C1325,"")</f>
        <v/>
      </c>
      <c r="P1322" t="str">
        <f>IF(Table2[[#This Row],[date_to_pivot]]&lt;&gt;"",C1323,"")</f>
        <v/>
      </c>
    </row>
    <row r="1323" spans="2:16" x14ac:dyDescent="0.2">
      <c r="B1323" t="s">
        <v>34</v>
      </c>
      <c r="C1323" t="str" cm="1">
        <f t="array" ref="C13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23" t="str">
        <f>IF(ISNUMBER(SEARCH("start_date_local",Table2[[#This Row],[JSON]])),MID(Table2[[#This Row],[JSON]],SEARCH("start_date_local",Table2[[#This Row],[JSON]])+LEN("start_date_local")+4,10), "")</f>
        <v/>
      </c>
      <c r="E13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3" s="5" t="str">
        <f>IF(Table2[[#This Row],[moving_time]]&lt;&gt;"",FLOOR((Table2[[#This Row],[moving_time]]-(60*60*Table2[[#This Row],[Appoggio_ore]]))-(60*Table2[[#This Row],[Appoggio_ minuti]]),1),"")</f>
        <v/>
      </c>
      <c r="I1323" s="5" t="str">
        <f>IF(Table2[[#This Row],[moving_time]]&lt;&gt;"",FLOOR((Table2[[#This Row],[moving_time]]-(60*60*Table2[[#This Row],[Appoggio_ore]]))/60,1),"")</f>
        <v/>
      </c>
      <c r="J1323" s="5" t="str">
        <f>IF(Table2[[#This Row],[moving_time]]&lt;&gt;"",FLOOR(Table2[[#This Row],[moving_time]]/(60*60),1),"")</f>
        <v/>
      </c>
      <c r="K13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3" t="str">
        <f>IF(AND(Table2[[#This Row],[Appoggio]]&lt;&gt;"",C1333&lt;&gt;""),_xlfn.CONCAT("date",C1333,"moving_time",C1324,"distance",Table2[[#This Row],[Appoggio]],"elevation",C1326,"type",C1327),"")</f>
        <v/>
      </c>
      <c r="M1323" t="str">
        <f>IF(Table2[[#This Row],[date_to_pivot]]&lt;&gt;"",C1327,"")</f>
        <v/>
      </c>
      <c r="N1323" t="str">
        <f>IF(Table2[[#This Row],[date_to_pivot]]&lt;&gt;"",Table2[[#This Row],[Appoggio]],"")</f>
        <v/>
      </c>
      <c r="O1323" t="str">
        <f>IF(Table2[[#This Row],[date_to_pivot]]&lt;&gt;"",C1326,"")</f>
        <v/>
      </c>
      <c r="P1323" t="str">
        <f>IF(Table2[[#This Row],[date_to_pivot]]&lt;&gt;"",C1324,"")</f>
        <v/>
      </c>
    </row>
    <row r="1324" spans="2:16" x14ac:dyDescent="0.2">
      <c r="B1324" t="s">
        <v>556</v>
      </c>
      <c r="C1324" t="str" cm="1">
        <f t="array" ref="C13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24" t="str">
        <f>IF(ISNUMBER(SEARCH("start_date_local",Table2[[#This Row],[JSON]])),MID(Table2[[#This Row],[JSON]],SEARCH("start_date_local",Table2[[#This Row],[JSON]])+LEN("start_date_local")+4,10), "")</f>
        <v/>
      </c>
      <c r="E13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4" s="5" t="str">
        <f>IF(Table2[[#This Row],[moving_time]]&lt;&gt;"",FLOOR((Table2[[#This Row],[moving_time]]-(60*60*Table2[[#This Row],[Appoggio_ore]]))-(60*Table2[[#This Row],[Appoggio_ minuti]]),1),"")</f>
        <v/>
      </c>
      <c r="I1324" s="5" t="str">
        <f>IF(Table2[[#This Row],[moving_time]]&lt;&gt;"",FLOOR((Table2[[#This Row],[moving_time]]-(60*60*Table2[[#This Row],[Appoggio_ore]]))/60,1),"")</f>
        <v/>
      </c>
      <c r="J1324" s="5" t="str">
        <f>IF(Table2[[#This Row],[moving_time]]&lt;&gt;"",FLOOR(Table2[[#This Row],[moving_time]]/(60*60),1),"")</f>
        <v/>
      </c>
      <c r="K13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4" t="str">
        <f>IF(AND(Table2[[#This Row],[Appoggio]]&lt;&gt;"",C1334&lt;&gt;""),_xlfn.CONCAT("date",C1334,"moving_time",C1325,"distance",Table2[[#This Row],[Appoggio]],"elevation",C1327,"type",C1328),"")</f>
        <v/>
      </c>
      <c r="M1324" t="str">
        <f>IF(Table2[[#This Row],[date_to_pivot]]&lt;&gt;"",C1328,"")</f>
        <v/>
      </c>
      <c r="N1324" t="str">
        <f>IF(Table2[[#This Row],[date_to_pivot]]&lt;&gt;"",Table2[[#This Row],[Appoggio]],"")</f>
        <v/>
      </c>
      <c r="O1324" t="str">
        <f>IF(Table2[[#This Row],[date_to_pivot]]&lt;&gt;"",C1327,"")</f>
        <v/>
      </c>
      <c r="P1324" t="str">
        <f>IF(Table2[[#This Row],[date_to_pivot]]&lt;&gt;"",C1325,"")</f>
        <v/>
      </c>
    </row>
    <row r="1325" spans="2:16" x14ac:dyDescent="0.2">
      <c r="B1325" t="s">
        <v>557</v>
      </c>
      <c r="C1325" t="str" cm="1">
        <f t="array" ref="C13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25" t="str">
        <f>IF(ISNUMBER(SEARCH("start_date_local",Table2[[#This Row],[JSON]])),MID(Table2[[#This Row],[JSON]],SEARCH("start_date_local",Table2[[#This Row],[JSON]])+LEN("start_date_local")+4,10), "")</f>
        <v/>
      </c>
      <c r="E13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5" s="5" t="str">
        <f>IF(Table2[[#This Row],[moving_time]]&lt;&gt;"",FLOOR((Table2[[#This Row],[moving_time]]-(60*60*Table2[[#This Row],[Appoggio_ore]]))-(60*Table2[[#This Row],[Appoggio_ minuti]]),1),"")</f>
        <v/>
      </c>
      <c r="I1325" s="5" t="str">
        <f>IF(Table2[[#This Row],[moving_time]]&lt;&gt;"",FLOOR((Table2[[#This Row],[moving_time]]-(60*60*Table2[[#This Row],[Appoggio_ore]]))/60,1),"")</f>
        <v/>
      </c>
      <c r="J1325" s="5" t="str">
        <f>IF(Table2[[#This Row],[moving_time]]&lt;&gt;"",FLOOR(Table2[[#This Row],[moving_time]]/(60*60),1),"")</f>
        <v/>
      </c>
      <c r="K13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5" t="str">
        <f>IF(AND(Table2[[#This Row],[Appoggio]]&lt;&gt;"",C1335&lt;&gt;""),_xlfn.CONCAT("date",C1335,"moving_time",C1326,"distance",Table2[[#This Row],[Appoggio]],"elevation",C1328,"type",C1329),"")</f>
        <v/>
      </c>
      <c r="M1325" t="str">
        <f>IF(Table2[[#This Row],[date_to_pivot]]&lt;&gt;"",C1329,"")</f>
        <v/>
      </c>
      <c r="N1325" t="str">
        <f>IF(Table2[[#This Row],[date_to_pivot]]&lt;&gt;"",Table2[[#This Row],[Appoggio]],"")</f>
        <v/>
      </c>
      <c r="O1325" t="str">
        <f>IF(Table2[[#This Row],[date_to_pivot]]&lt;&gt;"",C1328,"")</f>
        <v/>
      </c>
      <c r="P1325" t="str">
        <f>IF(Table2[[#This Row],[date_to_pivot]]&lt;&gt;"",C1326,"")</f>
        <v/>
      </c>
    </row>
    <row r="1326" spans="2:16" x14ac:dyDescent="0.2">
      <c r="B1326" t="s">
        <v>37</v>
      </c>
      <c r="C1326" t="str" cm="1">
        <f t="array" ref="C13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26" t="str">
        <f>IF(ISNUMBER(SEARCH("start_date_local",Table2[[#This Row],[JSON]])),MID(Table2[[#This Row],[JSON]],SEARCH("start_date_local",Table2[[#This Row],[JSON]])+LEN("start_date_local")+4,10), "")</f>
        <v/>
      </c>
      <c r="E13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6" s="5" t="str">
        <f>IF(Table2[[#This Row],[moving_time]]&lt;&gt;"",FLOOR((Table2[[#This Row],[moving_time]]-(60*60*Table2[[#This Row],[Appoggio_ore]]))-(60*Table2[[#This Row],[Appoggio_ minuti]]),1),"")</f>
        <v/>
      </c>
      <c r="I1326" s="5" t="str">
        <f>IF(Table2[[#This Row],[moving_time]]&lt;&gt;"",FLOOR((Table2[[#This Row],[moving_time]]-(60*60*Table2[[#This Row],[Appoggio_ore]]))/60,1),"")</f>
        <v/>
      </c>
      <c r="J1326" s="5" t="str">
        <f>IF(Table2[[#This Row],[moving_time]]&lt;&gt;"",FLOOR(Table2[[#This Row],[moving_time]]/(60*60),1),"")</f>
        <v/>
      </c>
      <c r="K13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6" t="str">
        <f>IF(AND(Table2[[#This Row],[Appoggio]]&lt;&gt;"",C1336&lt;&gt;""),_xlfn.CONCAT("date",C1336,"moving_time",C1327,"distance",Table2[[#This Row],[Appoggio]],"elevation",C1329,"type",C1330),"")</f>
        <v/>
      </c>
      <c r="M1326" t="str">
        <f>IF(Table2[[#This Row],[date_to_pivot]]&lt;&gt;"",C1330,"")</f>
        <v/>
      </c>
      <c r="N1326" t="str">
        <f>IF(Table2[[#This Row],[date_to_pivot]]&lt;&gt;"",Table2[[#This Row],[Appoggio]],"")</f>
        <v/>
      </c>
      <c r="O1326" t="str">
        <f>IF(Table2[[#This Row],[date_to_pivot]]&lt;&gt;"",C1329,"")</f>
        <v/>
      </c>
      <c r="P1326" t="str">
        <f>IF(Table2[[#This Row],[date_to_pivot]]&lt;&gt;"",C1327,"")</f>
        <v/>
      </c>
    </row>
    <row r="1327" spans="2:16" x14ac:dyDescent="0.2">
      <c r="B1327" t="s">
        <v>6</v>
      </c>
      <c r="C1327" t="str" cm="1">
        <f t="array" ref="C13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27" t="str">
        <f>IF(ISNUMBER(SEARCH("start_date_local",Table2[[#This Row],[JSON]])),MID(Table2[[#This Row],[JSON]],SEARCH("start_date_local",Table2[[#This Row],[JSON]])+LEN("start_date_local")+4,10), "")</f>
        <v/>
      </c>
      <c r="E13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7" s="5" t="str">
        <f>IF(Table2[[#This Row],[moving_time]]&lt;&gt;"",FLOOR((Table2[[#This Row],[moving_time]]-(60*60*Table2[[#This Row],[Appoggio_ore]]))-(60*Table2[[#This Row],[Appoggio_ minuti]]),1),"")</f>
        <v/>
      </c>
      <c r="I1327" s="5" t="str">
        <f>IF(Table2[[#This Row],[moving_time]]&lt;&gt;"",FLOOR((Table2[[#This Row],[moving_time]]-(60*60*Table2[[#This Row],[Appoggio_ore]]))/60,1),"")</f>
        <v/>
      </c>
      <c r="J1327" s="5" t="str">
        <f>IF(Table2[[#This Row],[moving_time]]&lt;&gt;"",FLOOR(Table2[[#This Row],[moving_time]]/(60*60),1),"")</f>
        <v/>
      </c>
      <c r="K13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7" t="str">
        <f>IF(AND(Table2[[#This Row],[Appoggio]]&lt;&gt;"",C1337&lt;&gt;""),_xlfn.CONCAT("date",C1337,"moving_time",C1328,"distance",Table2[[#This Row],[Appoggio]],"elevation",C1330,"type",C1331),"")</f>
        <v/>
      </c>
      <c r="M1327" t="str">
        <f>IF(Table2[[#This Row],[date_to_pivot]]&lt;&gt;"",C1331,"")</f>
        <v/>
      </c>
      <c r="N1327" t="str">
        <f>IF(Table2[[#This Row],[date_to_pivot]]&lt;&gt;"",Table2[[#This Row],[Appoggio]],"")</f>
        <v/>
      </c>
      <c r="O1327" t="str">
        <f>IF(Table2[[#This Row],[date_to_pivot]]&lt;&gt;"",C1330,"")</f>
        <v/>
      </c>
      <c r="P1327" t="str">
        <f>IF(Table2[[#This Row],[date_to_pivot]]&lt;&gt;"",C1328,"")</f>
        <v/>
      </c>
    </row>
    <row r="1328" spans="2:16" x14ac:dyDescent="0.2">
      <c r="B1328" t="s">
        <v>38</v>
      </c>
      <c r="C1328" t="str" cm="1">
        <f t="array" ref="C13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28" t="str">
        <f>IF(ISNUMBER(SEARCH("start_date_local",Table2[[#This Row],[JSON]])),MID(Table2[[#This Row],[JSON]],SEARCH("start_date_local",Table2[[#This Row],[JSON]])+LEN("start_date_local")+4,10), "")</f>
        <v/>
      </c>
      <c r="E13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8" s="5" t="str">
        <f>IF(Table2[[#This Row],[moving_time]]&lt;&gt;"",FLOOR((Table2[[#This Row],[moving_time]]-(60*60*Table2[[#This Row],[Appoggio_ore]]))-(60*Table2[[#This Row],[Appoggio_ minuti]]),1),"")</f>
        <v/>
      </c>
      <c r="I1328" s="5" t="str">
        <f>IF(Table2[[#This Row],[moving_time]]&lt;&gt;"",FLOOR((Table2[[#This Row],[moving_time]]-(60*60*Table2[[#This Row],[Appoggio_ore]]))/60,1),"")</f>
        <v/>
      </c>
      <c r="J1328" s="5" t="str">
        <f>IF(Table2[[#This Row],[moving_time]]&lt;&gt;"",FLOOR(Table2[[#This Row],[moving_time]]/(60*60),1),"")</f>
        <v/>
      </c>
      <c r="K13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8" t="str">
        <f>IF(AND(Table2[[#This Row],[Appoggio]]&lt;&gt;"",C1338&lt;&gt;""),_xlfn.CONCAT("date",C1338,"moving_time",C1329,"distance",Table2[[#This Row],[Appoggio]],"elevation",C1331,"type",C1332),"")</f>
        <v/>
      </c>
      <c r="M1328" t="str">
        <f>IF(Table2[[#This Row],[date_to_pivot]]&lt;&gt;"",C1332,"")</f>
        <v/>
      </c>
      <c r="N1328" t="str">
        <f>IF(Table2[[#This Row],[date_to_pivot]]&lt;&gt;"",Table2[[#This Row],[Appoggio]],"")</f>
        <v/>
      </c>
      <c r="O1328" t="str">
        <f>IF(Table2[[#This Row],[date_to_pivot]]&lt;&gt;"",C1331,"")</f>
        <v/>
      </c>
      <c r="P1328" t="str">
        <f>IF(Table2[[#This Row],[date_to_pivot]]&lt;&gt;"",C1329,"")</f>
        <v/>
      </c>
    </row>
    <row r="1329" spans="2:16" x14ac:dyDescent="0.2">
      <c r="B1329" t="s">
        <v>39</v>
      </c>
      <c r="C1329" t="str" cm="1">
        <f t="array" ref="C13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29" t="str">
        <f>IF(ISNUMBER(SEARCH("start_date_local",Table2[[#This Row],[JSON]])),MID(Table2[[#This Row],[JSON]],SEARCH("start_date_local",Table2[[#This Row],[JSON]])+LEN("start_date_local")+4,10), "")</f>
        <v/>
      </c>
      <c r="E13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29" s="5" t="str">
        <f>IF(Table2[[#This Row],[moving_time]]&lt;&gt;"",FLOOR((Table2[[#This Row],[moving_time]]-(60*60*Table2[[#This Row],[Appoggio_ore]]))-(60*Table2[[#This Row],[Appoggio_ minuti]]),1),"")</f>
        <v/>
      </c>
      <c r="I1329" s="5" t="str">
        <f>IF(Table2[[#This Row],[moving_time]]&lt;&gt;"",FLOOR((Table2[[#This Row],[moving_time]]-(60*60*Table2[[#This Row],[Appoggio_ore]]))/60,1),"")</f>
        <v/>
      </c>
      <c r="J1329" s="5" t="str">
        <f>IF(Table2[[#This Row],[moving_time]]&lt;&gt;"",FLOOR(Table2[[#This Row],[moving_time]]/(60*60),1),"")</f>
        <v/>
      </c>
      <c r="K13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29" t="str">
        <f>IF(AND(Table2[[#This Row],[Appoggio]]&lt;&gt;"",C1339&lt;&gt;""),_xlfn.CONCAT("date",C1339,"moving_time",C1330,"distance",Table2[[#This Row],[Appoggio]],"elevation",C1332,"type",C1333),"")</f>
        <v/>
      </c>
      <c r="M1329" t="str">
        <f>IF(Table2[[#This Row],[date_to_pivot]]&lt;&gt;"",C1333,"")</f>
        <v/>
      </c>
      <c r="N1329" t="str">
        <f>IF(Table2[[#This Row],[date_to_pivot]]&lt;&gt;"",Table2[[#This Row],[Appoggio]],"")</f>
        <v/>
      </c>
      <c r="O1329" t="str">
        <f>IF(Table2[[#This Row],[date_to_pivot]]&lt;&gt;"",C1332,"")</f>
        <v/>
      </c>
      <c r="P1329" t="str">
        <f>IF(Table2[[#This Row],[date_to_pivot]]&lt;&gt;"",C1330,"")</f>
        <v/>
      </c>
    </row>
    <row r="1330" spans="2:16" x14ac:dyDescent="0.2">
      <c r="B1330" t="s">
        <v>40</v>
      </c>
      <c r="C1330" t="str" cm="1">
        <f t="array" ref="C13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30" t="str">
        <f>IF(ISNUMBER(SEARCH("start_date_local",Table2[[#This Row],[JSON]])),MID(Table2[[#This Row],[JSON]],SEARCH("start_date_local",Table2[[#This Row],[JSON]])+LEN("start_date_local")+4,10), "")</f>
        <v/>
      </c>
      <c r="E13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0" s="5" t="str">
        <f>IF(Table2[[#This Row],[moving_time]]&lt;&gt;"",FLOOR((Table2[[#This Row],[moving_time]]-(60*60*Table2[[#This Row],[Appoggio_ore]]))-(60*Table2[[#This Row],[Appoggio_ minuti]]),1),"")</f>
        <v/>
      </c>
      <c r="I1330" s="5" t="str">
        <f>IF(Table2[[#This Row],[moving_time]]&lt;&gt;"",FLOOR((Table2[[#This Row],[moving_time]]-(60*60*Table2[[#This Row],[Appoggio_ore]]))/60,1),"")</f>
        <v/>
      </c>
      <c r="J1330" s="5" t="str">
        <f>IF(Table2[[#This Row],[moving_time]]&lt;&gt;"",FLOOR(Table2[[#This Row],[moving_time]]/(60*60),1),"")</f>
        <v/>
      </c>
      <c r="K13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0" t="str">
        <f>IF(AND(Table2[[#This Row],[Appoggio]]&lt;&gt;"",C1340&lt;&gt;""),_xlfn.CONCAT("date",C1340,"moving_time",C1331,"distance",Table2[[#This Row],[Appoggio]],"elevation",C1333,"type",C1334),"")</f>
        <v/>
      </c>
      <c r="M1330" t="str">
        <f>IF(Table2[[#This Row],[date_to_pivot]]&lt;&gt;"",C1334,"")</f>
        <v/>
      </c>
      <c r="N1330" t="str">
        <f>IF(Table2[[#This Row],[date_to_pivot]]&lt;&gt;"",Table2[[#This Row],[Appoggio]],"")</f>
        <v/>
      </c>
      <c r="O1330" t="str">
        <f>IF(Table2[[#This Row],[date_to_pivot]]&lt;&gt;"",C1333,"")</f>
        <v/>
      </c>
      <c r="P1330" t="str">
        <f>IF(Table2[[#This Row],[date_to_pivot]]&lt;&gt;"",C1331,"")</f>
        <v/>
      </c>
    </row>
    <row r="1331" spans="2:16" x14ac:dyDescent="0.2">
      <c r="B1331" t="s">
        <v>41</v>
      </c>
      <c r="C1331" t="str" cm="1">
        <f t="array" ref="C13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31" t="str">
        <f>IF(ISNUMBER(SEARCH("start_date_local",Table2[[#This Row],[JSON]])),MID(Table2[[#This Row],[JSON]],SEARCH("start_date_local",Table2[[#This Row],[JSON]])+LEN("start_date_local")+4,10), "")</f>
        <v/>
      </c>
      <c r="E13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1" s="5" t="str">
        <f>IF(Table2[[#This Row],[moving_time]]&lt;&gt;"",FLOOR((Table2[[#This Row],[moving_time]]-(60*60*Table2[[#This Row],[Appoggio_ore]]))-(60*Table2[[#This Row],[Appoggio_ minuti]]),1),"")</f>
        <v/>
      </c>
      <c r="I1331" s="5" t="str">
        <f>IF(Table2[[#This Row],[moving_time]]&lt;&gt;"",FLOOR((Table2[[#This Row],[moving_time]]-(60*60*Table2[[#This Row],[Appoggio_ore]]))/60,1),"")</f>
        <v/>
      </c>
      <c r="J1331" s="5" t="str">
        <f>IF(Table2[[#This Row],[moving_time]]&lt;&gt;"",FLOOR(Table2[[#This Row],[moving_time]]/(60*60),1),"")</f>
        <v/>
      </c>
      <c r="K13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1" t="str">
        <f>IF(AND(Table2[[#This Row],[Appoggio]]&lt;&gt;"",C1341&lt;&gt;""),_xlfn.CONCAT("date",C1341,"moving_time",C1332,"distance",Table2[[#This Row],[Appoggio]],"elevation",C1334,"type",C1335),"")</f>
        <v/>
      </c>
      <c r="M1331" t="str">
        <f>IF(Table2[[#This Row],[date_to_pivot]]&lt;&gt;"",C1335,"")</f>
        <v/>
      </c>
      <c r="N1331" t="str">
        <f>IF(Table2[[#This Row],[date_to_pivot]]&lt;&gt;"",Table2[[#This Row],[Appoggio]],"")</f>
        <v/>
      </c>
      <c r="O1331" t="str">
        <f>IF(Table2[[#This Row],[date_to_pivot]]&lt;&gt;"",C1334,"")</f>
        <v/>
      </c>
      <c r="P1331" t="str">
        <f>IF(Table2[[#This Row],[date_to_pivot]]&lt;&gt;"",C1332,"")</f>
        <v/>
      </c>
    </row>
    <row r="1332" spans="2:16" x14ac:dyDescent="0.2">
      <c r="B1332" t="s">
        <v>42</v>
      </c>
      <c r="C1332" t="str" cm="1">
        <f t="array" ref="C13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32" t="str">
        <f>IF(ISNUMBER(SEARCH("start_date_local",Table2[[#This Row],[JSON]])),MID(Table2[[#This Row],[JSON]],SEARCH("start_date_local",Table2[[#This Row],[JSON]])+LEN("start_date_local")+4,10), "")</f>
        <v/>
      </c>
      <c r="E13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2" s="5" t="str">
        <f>IF(Table2[[#This Row],[moving_time]]&lt;&gt;"",FLOOR((Table2[[#This Row],[moving_time]]-(60*60*Table2[[#This Row],[Appoggio_ore]]))-(60*Table2[[#This Row],[Appoggio_ minuti]]),1),"")</f>
        <v/>
      </c>
      <c r="I1332" s="5" t="str">
        <f>IF(Table2[[#This Row],[moving_time]]&lt;&gt;"",FLOOR((Table2[[#This Row],[moving_time]]-(60*60*Table2[[#This Row],[Appoggio_ore]]))/60,1),"")</f>
        <v/>
      </c>
      <c r="J1332" s="5" t="str">
        <f>IF(Table2[[#This Row],[moving_time]]&lt;&gt;"",FLOOR(Table2[[#This Row],[moving_time]]/(60*60),1),"")</f>
        <v/>
      </c>
      <c r="K13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2" t="str">
        <f>IF(AND(Table2[[#This Row],[Appoggio]]&lt;&gt;"",C1342&lt;&gt;""),_xlfn.CONCAT("date",C1342,"moving_time",C1333,"distance",Table2[[#This Row],[Appoggio]],"elevation",C1335,"type",C1336),"")</f>
        <v/>
      </c>
      <c r="M1332" t="str">
        <f>IF(Table2[[#This Row],[date_to_pivot]]&lt;&gt;"",C1336,"")</f>
        <v/>
      </c>
      <c r="N1332" t="str">
        <f>IF(Table2[[#This Row],[date_to_pivot]]&lt;&gt;"",Table2[[#This Row],[Appoggio]],"")</f>
        <v/>
      </c>
      <c r="O1332" t="str">
        <f>IF(Table2[[#This Row],[date_to_pivot]]&lt;&gt;"",C1335,"")</f>
        <v/>
      </c>
      <c r="P1332" t="str">
        <f>IF(Table2[[#This Row],[date_to_pivot]]&lt;&gt;"",C1333,"")</f>
        <v/>
      </c>
    </row>
    <row r="1333" spans="2:16" x14ac:dyDescent="0.2">
      <c r="B1333" t="s">
        <v>43</v>
      </c>
      <c r="C1333" t="str" cm="1">
        <f t="array" ref="C13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33" t="str">
        <f>IF(ISNUMBER(SEARCH("start_date_local",Table2[[#This Row],[JSON]])),MID(Table2[[#This Row],[JSON]],SEARCH("start_date_local",Table2[[#This Row],[JSON]])+LEN("start_date_local")+4,10), "")</f>
        <v/>
      </c>
      <c r="E13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3" s="5" t="str">
        <f>IF(Table2[[#This Row],[moving_time]]&lt;&gt;"",FLOOR((Table2[[#This Row],[moving_time]]-(60*60*Table2[[#This Row],[Appoggio_ore]]))-(60*Table2[[#This Row],[Appoggio_ minuti]]),1),"")</f>
        <v/>
      </c>
      <c r="I1333" s="5" t="str">
        <f>IF(Table2[[#This Row],[moving_time]]&lt;&gt;"",FLOOR((Table2[[#This Row],[moving_time]]-(60*60*Table2[[#This Row],[Appoggio_ore]]))/60,1),"")</f>
        <v/>
      </c>
      <c r="J1333" s="5" t="str">
        <f>IF(Table2[[#This Row],[moving_time]]&lt;&gt;"",FLOOR(Table2[[#This Row],[moving_time]]/(60*60),1),"")</f>
        <v/>
      </c>
      <c r="K13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3" t="str">
        <f>IF(AND(Table2[[#This Row],[Appoggio]]&lt;&gt;"",C1343&lt;&gt;""),_xlfn.CONCAT("date",C1343,"moving_time",C1334,"distance",Table2[[#This Row],[Appoggio]],"elevation",C1336,"type",C1337),"")</f>
        <v/>
      </c>
      <c r="M1333" t="str">
        <f>IF(Table2[[#This Row],[date_to_pivot]]&lt;&gt;"",C1337,"")</f>
        <v/>
      </c>
      <c r="N1333" t="str">
        <f>IF(Table2[[#This Row],[date_to_pivot]]&lt;&gt;"",Table2[[#This Row],[Appoggio]],"")</f>
        <v/>
      </c>
      <c r="O1333" t="str">
        <f>IF(Table2[[#This Row],[date_to_pivot]]&lt;&gt;"",C1336,"")</f>
        <v/>
      </c>
      <c r="P1333" t="str">
        <f>IF(Table2[[#This Row],[date_to_pivot]]&lt;&gt;"",C1334,"")</f>
        <v/>
      </c>
    </row>
    <row r="1334" spans="2:16" x14ac:dyDescent="0.2">
      <c r="B1334" t="s">
        <v>44</v>
      </c>
      <c r="C1334" t="str" cm="1">
        <f t="array" ref="C13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34" t="str">
        <f>IF(ISNUMBER(SEARCH("start_date_local",Table2[[#This Row],[JSON]])),MID(Table2[[#This Row],[JSON]],SEARCH("start_date_local",Table2[[#This Row],[JSON]])+LEN("start_date_local")+4,10), "")</f>
        <v/>
      </c>
      <c r="E13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4" s="5" t="str">
        <f>IF(Table2[[#This Row],[moving_time]]&lt;&gt;"",FLOOR((Table2[[#This Row],[moving_time]]-(60*60*Table2[[#This Row],[Appoggio_ore]]))-(60*Table2[[#This Row],[Appoggio_ minuti]]),1),"")</f>
        <v/>
      </c>
      <c r="I1334" s="5" t="str">
        <f>IF(Table2[[#This Row],[moving_time]]&lt;&gt;"",FLOOR((Table2[[#This Row],[moving_time]]-(60*60*Table2[[#This Row],[Appoggio_ore]]))/60,1),"")</f>
        <v/>
      </c>
      <c r="J1334" s="5" t="str">
        <f>IF(Table2[[#This Row],[moving_time]]&lt;&gt;"",FLOOR(Table2[[#This Row],[moving_time]]/(60*60),1),"")</f>
        <v/>
      </c>
      <c r="K13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4" t="str">
        <f>IF(AND(Table2[[#This Row],[Appoggio]]&lt;&gt;"",C1344&lt;&gt;""),_xlfn.CONCAT("date",C1344,"moving_time",C1335,"distance",Table2[[#This Row],[Appoggio]],"elevation",C1337,"type",C1338),"")</f>
        <v/>
      </c>
      <c r="M1334" t="str">
        <f>IF(Table2[[#This Row],[date_to_pivot]]&lt;&gt;"",C1338,"")</f>
        <v/>
      </c>
      <c r="N1334" t="str">
        <f>IF(Table2[[#This Row],[date_to_pivot]]&lt;&gt;"",Table2[[#This Row],[Appoggio]],"")</f>
        <v/>
      </c>
      <c r="O1334" t="str">
        <f>IF(Table2[[#This Row],[date_to_pivot]]&lt;&gt;"",C1337,"")</f>
        <v/>
      </c>
      <c r="P1334" t="str">
        <f>IF(Table2[[#This Row],[date_to_pivot]]&lt;&gt;"",C1335,"")</f>
        <v/>
      </c>
    </row>
    <row r="1335" spans="2:16" x14ac:dyDescent="0.2">
      <c r="B1335" t="s">
        <v>45</v>
      </c>
      <c r="C1335" t="str" cm="1">
        <f t="array" ref="C13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35" t="str">
        <f>IF(ISNUMBER(SEARCH("start_date_local",Table2[[#This Row],[JSON]])),MID(Table2[[#This Row],[JSON]],SEARCH("start_date_local",Table2[[#This Row],[JSON]])+LEN("start_date_local")+4,10), "")</f>
        <v/>
      </c>
      <c r="E13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5" s="5" t="str">
        <f>IF(Table2[[#This Row],[moving_time]]&lt;&gt;"",FLOOR((Table2[[#This Row],[moving_time]]-(60*60*Table2[[#This Row],[Appoggio_ore]]))-(60*Table2[[#This Row],[Appoggio_ minuti]]),1),"")</f>
        <v/>
      </c>
      <c r="I1335" s="5" t="str">
        <f>IF(Table2[[#This Row],[moving_time]]&lt;&gt;"",FLOOR((Table2[[#This Row],[moving_time]]-(60*60*Table2[[#This Row],[Appoggio_ore]]))/60,1),"")</f>
        <v/>
      </c>
      <c r="J1335" s="5" t="str">
        <f>IF(Table2[[#This Row],[moving_time]]&lt;&gt;"",FLOOR(Table2[[#This Row],[moving_time]]/(60*60),1),"")</f>
        <v/>
      </c>
      <c r="K13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5" t="str">
        <f>IF(AND(Table2[[#This Row],[Appoggio]]&lt;&gt;"",C1345&lt;&gt;""),_xlfn.CONCAT("date",C1345,"moving_time",C1336,"distance",Table2[[#This Row],[Appoggio]],"elevation",C1338,"type",C1339),"")</f>
        <v/>
      </c>
      <c r="M1335" t="str">
        <f>IF(Table2[[#This Row],[date_to_pivot]]&lt;&gt;"",C1339,"")</f>
        <v/>
      </c>
      <c r="N1335" t="str">
        <f>IF(Table2[[#This Row],[date_to_pivot]]&lt;&gt;"",Table2[[#This Row],[Appoggio]],"")</f>
        <v/>
      </c>
      <c r="O1335" t="str">
        <f>IF(Table2[[#This Row],[date_to_pivot]]&lt;&gt;"",C1338,"")</f>
        <v/>
      </c>
      <c r="P1335" t="str">
        <f>IF(Table2[[#This Row],[date_to_pivot]]&lt;&gt;"",C1336,"")</f>
        <v/>
      </c>
    </row>
    <row r="1336" spans="2:16" x14ac:dyDescent="0.2">
      <c r="B1336" t="s">
        <v>558</v>
      </c>
      <c r="C1336" t="str" cm="1">
        <f t="array" ref="C13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36" t="str">
        <f>IF(ISNUMBER(SEARCH("start_date_local",Table2[[#This Row],[JSON]])),MID(Table2[[#This Row],[JSON]],SEARCH("start_date_local",Table2[[#This Row],[JSON]])+LEN("start_date_local")+4,10), "")</f>
        <v/>
      </c>
      <c r="E13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6" s="5" t="str">
        <f>IF(Table2[[#This Row],[moving_time]]&lt;&gt;"",FLOOR((Table2[[#This Row],[moving_time]]-(60*60*Table2[[#This Row],[Appoggio_ore]]))-(60*Table2[[#This Row],[Appoggio_ minuti]]),1),"")</f>
        <v/>
      </c>
      <c r="I1336" s="5" t="str">
        <f>IF(Table2[[#This Row],[moving_time]]&lt;&gt;"",FLOOR((Table2[[#This Row],[moving_time]]-(60*60*Table2[[#This Row],[Appoggio_ore]]))/60,1),"")</f>
        <v/>
      </c>
      <c r="J1336" s="5" t="str">
        <f>IF(Table2[[#This Row],[moving_time]]&lt;&gt;"",FLOOR(Table2[[#This Row],[moving_time]]/(60*60),1),"")</f>
        <v/>
      </c>
      <c r="K13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6" t="str">
        <f>IF(AND(Table2[[#This Row],[Appoggio]]&lt;&gt;"",C1346&lt;&gt;""),_xlfn.CONCAT("date",C1346,"moving_time",C1337,"distance",Table2[[#This Row],[Appoggio]],"elevation",C1339,"type",C1340),"")</f>
        <v/>
      </c>
      <c r="M1336" t="str">
        <f>IF(Table2[[#This Row],[date_to_pivot]]&lt;&gt;"",C1340,"")</f>
        <v/>
      </c>
      <c r="N1336" t="str">
        <f>IF(Table2[[#This Row],[date_to_pivot]]&lt;&gt;"",Table2[[#This Row],[Appoggio]],"")</f>
        <v/>
      </c>
      <c r="O1336" t="str">
        <f>IF(Table2[[#This Row],[date_to_pivot]]&lt;&gt;"",C1339,"")</f>
        <v/>
      </c>
      <c r="P1336" t="str">
        <f>IF(Table2[[#This Row],[date_to_pivot]]&lt;&gt;"",C1337,"")</f>
        <v/>
      </c>
    </row>
    <row r="1337" spans="2:16" x14ac:dyDescent="0.2">
      <c r="B1337" t="s">
        <v>559</v>
      </c>
      <c r="C1337" t="str" cm="1">
        <f t="array" ref="C13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37" t="str">
        <f>IF(ISNUMBER(SEARCH("start_date_local",Table2[[#This Row],[JSON]])),MID(Table2[[#This Row],[JSON]],SEARCH("start_date_local",Table2[[#This Row],[JSON]])+LEN("start_date_local")+4,10), "")</f>
        <v/>
      </c>
      <c r="E13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7" s="5" t="str">
        <f>IF(Table2[[#This Row],[moving_time]]&lt;&gt;"",FLOOR((Table2[[#This Row],[moving_time]]-(60*60*Table2[[#This Row],[Appoggio_ore]]))-(60*Table2[[#This Row],[Appoggio_ minuti]]),1),"")</f>
        <v/>
      </c>
      <c r="I1337" s="5" t="str">
        <f>IF(Table2[[#This Row],[moving_time]]&lt;&gt;"",FLOOR((Table2[[#This Row],[moving_time]]-(60*60*Table2[[#This Row],[Appoggio_ore]]))/60,1),"")</f>
        <v/>
      </c>
      <c r="J1337" s="5" t="str">
        <f>IF(Table2[[#This Row],[moving_time]]&lt;&gt;"",FLOOR(Table2[[#This Row],[moving_time]]/(60*60),1),"")</f>
        <v/>
      </c>
      <c r="K13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7" t="str">
        <f>IF(AND(Table2[[#This Row],[Appoggio]]&lt;&gt;"",C1347&lt;&gt;""),_xlfn.CONCAT("date",C1347,"moving_time",C1338,"distance",Table2[[#This Row],[Appoggio]],"elevation",C1340,"type",C1341),"")</f>
        <v/>
      </c>
      <c r="M1337" t="str">
        <f>IF(Table2[[#This Row],[date_to_pivot]]&lt;&gt;"",C1341,"")</f>
        <v/>
      </c>
      <c r="N1337" t="str">
        <f>IF(Table2[[#This Row],[date_to_pivot]]&lt;&gt;"",Table2[[#This Row],[Appoggio]],"")</f>
        <v/>
      </c>
      <c r="O1337" t="str">
        <f>IF(Table2[[#This Row],[date_to_pivot]]&lt;&gt;"",C1340,"")</f>
        <v/>
      </c>
      <c r="P1337" t="str">
        <f>IF(Table2[[#This Row],[date_to_pivot]]&lt;&gt;"",C1338,"")</f>
        <v/>
      </c>
    </row>
    <row r="1338" spans="2:16" x14ac:dyDescent="0.2">
      <c r="B1338" t="s">
        <v>560</v>
      </c>
      <c r="C1338" t="str" cm="1">
        <f t="array" ref="C13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38" t="str">
        <f>IF(ISNUMBER(SEARCH("start_date_local",Table2[[#This Row],[JSON]])),MID(Table2[[#This Row],[JSON]],SEARCH("start_date_local",Table2[[#This Row],[JSON]])+LEN("start_date_local")+4,10), "")</f>
        <v/>
      </c>
      <c r="E13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8" s="5" t="str">
        <f>IF(Table2[[#This Row],[moving_time]]&lt;&gt;"",FLOOR((Table2[[#This Row],[moving_time]]-(60*60*Table2[[#This Row],[Appoggio_ore]]))-(60*Table2[[#This Row],[Appoggio_ minuti]]),1),"")</f>
        <v/>
      </c>
      <c r="I1338" s="5" t="str">
        <f>IF(Table2[[#This Row],[moving_time]]&lt;&gt;"",FLOOR((Table2[[#This Row],[moving_time]]-(60*60*Table2[[#This Row],[Appoggio_ore]]))/60,1),"")</f>
        <v/>
      </c>
      <c r="J1338" s="5" t="str">
        <f>IF(Table2[[#This Row],[moving_time]]&lt;&gt;"",FLOOR(Table2[[#This Row],[moving_time]]/(60*60),1),"")</f>
        <v/>
      </c>
      <c r="K13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8" t="str">
        <f>IF(AND(Table2[[#This Row],[Appoggio]]&lt;&gt;"",C1348&lt;&gt;""),_xlfn.CONCAT("date",C1348,"moving_time",C1339,"distance",Table2[[#This Row],[Appoggio]],"elevation",C1341,"type",C1342),"")</f>
        <v/>
      </c>
      <c r="M1338" t="str">
        <f>IF(Table2[[#This Row],[date_to_pivot]]&lt;&gt;"",C1342,"")</f>
        <v/>
      </c>
      <c r="N1338" t="str">
        <f>IF(Table2[[#This Row],[date_to_pivot]]&lt;&gt;"",Table2[[#This Row],[Appoggio]],"")</f>
        <v/>
      </c>
      <c r="O1338" t="str">
        <f>IF(Table2[[#This Row],[date_to_pivot]]&lt;&gt;"",C1341,"")</f>
        <v/>
      </c>
      <c r="P1338" t="str">
        <f>IF(Table2[[#This Row],[date_to_pivot]]&lt;&gt;"",C1339,"")</f>
        <v/>
      </c>
    </row>
    <row r="1339" spans="2:16" x14ac:dyDescent="0.2">
      <c r="B1339" t="s">
        <v>561</v>
      </c>
      <c r="C1339" t="str" cm="1">
        <f t="array" ref="C13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39" t="str">
        <f>IF(ISNUMBER(SEARCH("start_date_local",Table2[[#This Row],[JSON]])),MID(Table2[[#This Row],[JSON]],SEARCH("start_date_local",Table2[[#This Row],[JSON]])+LEN("start_date_local")+4,10), "")</f>
        <v/>
      </c>
      <c r="E13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39" s="5" t="str">
        <f>IF(Table2[[#This Row],[moving_time]]&lt;&gt;"",FLOOR((Table2[[#This Row],[moving_time]]-(60*60*Table2[[#This Row],[Appoggio_ore]]))-(60*Table2[[#This Row],[Appoggio_ minuti]]),1),"")</f>
        <v/>
      </c>
      <c r="I1339" s="5" t="str">
        <f>IF(Table2[[#This Row],[moving_time]]&lt;&gt;"",FLOOR((Table2[[#This Row],[moving_time]]-(60*60*Table2[[#This Row],[Appoggio_ore]]))/60,1),"")</f>
        <v/>
      </c>
      <c r="J1339" s="5" t="str">
        <f>IF(Table2[[#This Row],[moving_time]]&lt;&gt;"",FLOOR(Table2[[#This Row],[moving_time]]/(60*60),1),"")</f>
        <v/>
      </c>
      <c r="K13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39" t="str">
        <f>IF(AND(Table2[[#This Row],[Appoggio]]&lt;&gt;"",C1349&lt;&gt;""),_xlfn.CONCAT("date",C1349,"moving_time",C1340,"distance",Table2[[#This Row],[Appoggio]],"elevation",C1342,"type",C1343),"")</f>
        <v/>
      </c>
      <c r="M1339" t="str">
        <f>IF(Table2[[#This Row],[date_to_pivot]]&lt;&gt;"",C1343,"")</f>
        <v/>
      </c>
      <c r="N1339" t="str">
        <f>IF(Table2[[#This Row],[date_to_pivot]]&lt;&gt;"",Table2[[#This Row],[Appoggio]],"")</f>
        <v/>
      </c>
      <c r="O1339" t="str">
        <f>IF(Table2[[#This Row],[date_to_pivot]]&lt;&gt;"",C1342,"")</f>
        <v/>
      </c>
      <c r="P1339" t="str">
        <f>IF(Table2[[#This Row],[date_to_pivot]]&lt;&gt;"",C1340,"")</f>
        <v/>
      </c>
    </row>
    <row r="1340" spans="2:16" x14ac:dyDescent="0.2">
      <c r="B1340" t="s">
        <v>211</v>
      </c>
      <c r="C1340" t="str" cm="1">
        <f t="array" ref="C13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40" t="str">
        <f>IF(ISNUMBER(SEARCH("start_date_local",Table2[[#This Row],[JSON]])),MID(Table2[[#This Row],[JSON]],SEARCH("start_date_local",Table2[[#This Row],[JSON]])+LEN("start_date_local")+4,10), "")</f>
        <v/>
      </c>
      <c r="E13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0" s="5" t="str">
        <f>IF(Table2[[#This Row],[moving_time]]&lt;&gt;"",FLOOR((Table2[[#This Row],[moving_time]]-(60*60*Table2[[#This Row],[Appoggio_ore]]))-(60*Table2[[#This Row],[Appoggio_ minuti]]),1),"")</f>
        <v/>
      </c>
      <c r="I1340" s="5" t="str">
        <f>IF(Table2[[#This Row],[moving_time]]&lt;&gt;"",FLOOR((Table2[[#This Row],[moving_time]]-(60*60*Table2[[#This Row],[Appoggio_ore]]))/60,1),"")</f>
        <v/>
      </c>
      <c r="J1340" s="5" t="str">
        <f>IF(Table2[[#This Row],[moving_time]]&lt;&gt;"",FLOOR(Table2[[#This Row],[moving_time]]/(60*60),1),"")</f>
        <v/>
      </c>
      <c r="K13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0" t="str">
        <f>IF(AND(Table2[[#This Row],[Appoggio]]&lt;&gt;"",C1350&lt;&gt;""),_xlfn.CONCAT("date",C1350,"moving_time",C1341,"distance",Table2[[#This Row],[Appoggio]],"elevation",C1343,"type",C1344),"")</f>
        <v/>
      </c>
      <c r="M1340" t="str">
        <f>IF(Table2[[#This Row],[date_to_pivot]]&lt;&gt;"",C1344,"")</f>
        <v/>
      </c>
      <c r="N1340" t="str">
        <f>IF(Table2[[#This Row],[date_to_pivot]]&lt;&gt;"",Table2[[#This Row],[Appoggio]],"")</f>
        <v/>
      </c>
      <c r="O1340" t="str">
        <f>IF(Table2[[#This Row],[date_to_pivot]]&lt;&gt;"",C1343,"")</f>
        <v/>
      </c>
      <c r="P1340" t="str">
        <f>IF(Table2[[#This Row],[date_to_pivot]]&lt;&gt;"",C1341,"")</f>
        <v/>
      </c>
    </row>
    <row r="1341" spans="2:16" x14ac:dyDescent="0.2">
      <c r="B1341" t="s">
        <v>562</v>
      </c>
      <c r="C1341" t="str" cm="1">
        <f t="array" ref="C13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41" t="str">
        <f>IF(ISNUMBER(SEARCH("start_date_local",Table2[[#This Row],[JSON]])),MID(Table2[[#This Row],[JSON]],SEARCH("start_date_local",Table2[[#This Row],[JSON]])+LEN("start_date_local")+4,10), "")</f>
        <v/>
      </c>
      <c r="E13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1" s="5" t="str">
        <f>IF(Table2[[#This Row],[moving_time]]&lt;&gt;"",FLOOR((Table2[[#This Row],[moving_time]]-(60*60*Table2[[#This Row],[Appoggio_ore]]))-(60*Table2[[#This Row],[Appoggio_ minuti]]),1),"")</f>
        <v/>
      </c>
      <c r="I1341" s="5" t="str">
        <f>IF(Table2[[#This Row],[moving_time]]&lt;&gt;"",FLOOR((Table2[[#This Row],[moving_time]]-(60*60*Table2[[#This Row],[Appoggio_ore]]))/60,1),"")</f>
        <v/>
      </c>
      <c r="J1341" s="5" t="str">
        <f>IF(Table2[[#This Row],[moving_time]]&lt;&gt;"",FLOOR(Table2[[#This Row],[moving_time]]/(60*60),1),"")</f>
        <v/>
      </c>
      <c r="K13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1" t="str">
        <f>IF(AND(Table2[[#This Row],[Appoggio]]&lt;&gt;"",C1351&lt;&gt;""),_xlfn.CONCAT("date",C1351,"moving_time",C1342,"distance",Table2[[#This Row],[Appoggio]],"elevation",C1344,"type",C1345),"")</f>
        <v/>
      </c>
      <c r="M1341" t="str">
        <f>IF(Table2[[#This Row],[date_to_pivot]]&lt;&gt;"",C1345,"")</f>
        <v/>
      </c>
      <c r="N1341" t="str">
        <f>IF(Table2[[#This Row],[date_to_pivot]]&lt;&gt;"",Table2[[#This Row],[Appoggio]],"")</f>
        <v/>
      </c>
      <c r="O1341" t="str">
        <f>IF(Table2[[#This Row],[date_to_pivot]]&lt;&gt;"",C1344,"")</f>
        <v/>
      </c>
      <c r="P1341" t="str">
        <f>IF(Table2[[#This Row],[date_to_pivot]]&lt;&gt;"",C1342,"")</f>
        <v/>
      </c>
    </row>
    <row r="1342" spans="2:16" x14ac:dyDescent="0.2">
      <c r="B1342" t="s">
        <v>563</v>
      </c>
      <c r="C1342" t="str" cm="1">
        <f t="array" ref="C13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42" t="str">
        <f>IF(ISNUMBER(SEARCH("start_date_local",Table2[[#This Row],[JSON]])),MID(Table2[[#This Row],[JSON]],SEARCH("start_date_local",Table2[[#This Row],[JSON]])+LEN("start_date_local")+4,10), "")</f>
        <v/>
      </c>
      <c r="E13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2" s="5" t="str">
        <f>IF(Table2[[#This Row],[moving_time]]&lt;&gt;"",FLOOR((Table2[[#This Row],[moving_time]]-(60*60*Table2[[#This Row],[Appoggio_ore]]))-(60*Table2[[#This Row],[Appoggio_ minuti]]),1),"")</f>
        <v/>
      </c>
      <c r="I1342" s="5" t="str">
        <f>IF(Table2[[#This Row],[moving_time]]&lt;&gt;"",FLOOR((Table2[[#This Row],[moving_time]]-(60*60*Table2[[#This Row],[Appoggio_ore]]))/60,1),"")</f>
        <v/>
      </c>
      <c r="J1342" s="5" t="str">
        <f>IF(Table2[[#This Row],[moving_time]]&lt;&gt;"",FLOOR(Table2[[#This Row],[moving_time]]/(60*60),1),"")</f>
        <v/>
      </c>
      <c r="K13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2" t="str">
        <f>IF(AND(Table2[[#This Row],[Appoggio]]&lt;&gt;"",C1352&lt;&gt;""),_xlfn.CONCAT("date",C1352,"moving_time",C1343,"distance",Table2[[#This Row],[Appoggio]],"elevation",C1345,"type",C1346),"")</f>
        <v/>
      </c>
      <c r="M1342" t="str">
        <f>IF(Table2[[#This Row],[date_to_pivot]]&lt;&gt;"",C1346,"")</f>
        <v/>
      </c>
      <c r="N1342" t="str">
        <f>IF(Table2[[#This Row],[date_to_pivot]]&lt;&gt;"",Table2[[#This Row],[Appoggio]],"")</f>
        <v/>
      </c>
      <c r="O1342" t="str">
        <f>IF(Table2[[#This Row],[date_to_pivot]]&lt;&gt;"",C1345,"")</f>
        <v/>
      </c>
      <c r="P1342" t="str">
        <f>IF(Table2[[#This Row],[date_to_pivot]]&lt;&gt;"",C1343,"")</f>
        <v/>
      </c>
    </row>
    <row r="1343" spans="2:16" x14ac:dyDescent="0.2">
      <c r="B1343" t="s">
        <v>564</v>
      </c>
      <c r="C1343" t="str" cm="1">
        <f t="array" ref="C13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43" t="str">
        <f>IF(ISNUMBER(SEARCH("start_date_local",Table2[[#This Row],[JSON]])),MID(Table2[[#This Row],[JSON]],SEARCH("start_date_local",Table2[[#This Row],[JSON]])+LEN("start_date_local")+4,10), "")</f>
        <v/>
      </c>
      <c r="E13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3" s="5" t="str">
        <f>IF(Table2[[#This Row],[moving_time]]&lt;&gt;"",FLOOR((Table2[[#This Row],[moving_time]]-(60*60*Table2[[#This Row],[Appoggio_ore]]))-(60*Table2[[#This Row],[Appoggio_ minuti]]),1),"")</f>
        <v/>
      </c>
      <c r="I1343" s="5" t="str">
        <f>IF(Table2[[#This Row],[moving_time]]&lt;&gt;"",FLOOR((Table2[[#This Row],[moving_time]]-(60*60*Table2[[#This Row],[Appoggio_ore]]))/60,1),"")</f>
        <v/>
      </c>
      <c r="J1343" s="5" t="str">
        <f>IF(Table2[[#This Row],[moving_time]]&lt;&gt;"",FLOOR(Table2[[#This Row],[moving_time]]/(60*60),1),"")</f>
        <v/>
      </c>
      <c r="K13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3" t="str">
        <f>IF(AND(Table2[[#This Row],[Appoggio]]&lt;&gt;"",C1353&lt;&gt;""),_xlfn.CONCAT("date",C1353,"moving_time",C1344,"distance",Table2[[#This Row],[Appoggio]],"elevation",C1346,"type",C1347),"")</f>
        <v/>
      </c>
      <c r="M1343" t="str">
        <f>IF(Table2[[#This Row],[date_to_pivot]]&lt;&gt;"",C1347,"")</f>
        <v/>
      </c>
      <c r="N1343" t="str">
        <f>IF(Table2[[#This Row],[date_to_pivot]]&lt;&gt;"",Table2[[#This Row],[Appoggio]],"")</f>
        <v/>
      </c>
      <c r="O1343" t="str">
        <f>IF(Table2[[#This Row],[date_to_pivot]]&lt;&gt;"",C1346,"")</f>
        <v/>
      </c>
      <c r="P1343" t="str">
        <f>IF(Table2[[#This Row],[date_to_pivot]]&lt;&gt;"",C1344,"")</f>
        <v/>
      </c>
    </row>
    <row r="1344" spans="2:16" x14ac:dyDescent="0.2">
      <c r="B1344" t="s">
        <v>54</v>
      </c>
      <c r="C1344" t="str" cm="1">
        <f t="array" ref="C13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44" t="str">
        <f>IF(ISNUMBER(SEARCH("start_date_local",Table2[[#This Row],[JSON]])),MID(Table2[[#This Row],[JSON]],SEARCH("start_date_local",Table2[[#This Row],[JSON]])+LEN("start_date_local")+4,10), "")</f>
        <v/>
      </c>
      <c r="E13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4" s="5" t="str">
        <f>IF(Table2[[#This Row],[moving_time]]&lt;&gt;"",FLOOR((Table2[[#This Row],[moving_time]]-(60*60*Table2[[#This Row],[Appoggio_ore]]))-(60*Table2[[#This Row],[Appoggio_ minuti]]),1),"")</f>
        <v/>
      </c>
      <c r="I1344" s="5" t="str">
        <f>IF(Table2[[#This Row],[moving_time]]&lt;&gt;"",FLOOR((Table2[[#This Row],[moving_time]]-(60*60*Table2[[#This Row],[Appoggio_ore]]))/60,1),"")</f>
        <v/>
      </c>
      <c r="J1344" s="5" t="str">
        <f>IF(Table2[[#This Row],[moving_time]]&lt;&gt;"",FLOOR(Table2[[#This Row],[moving_time]]/(60*60),1),"")</f>
        <v/>
      </c>
      <c r="K13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4" t="str">
        <f>IF(AND(Table2[[#This Row],[Appoggio]]&lt;&gt;"",C1354&lt;&gt;""),_xlfn.CONCAT("date",C1354,"moving_time",C1345,"distance",Table2[[#This Row],[Appoggio]],"elevation",C1347,"type",C1348),"")</f>
        <v/>
      </c>
      <c r="M1344" t="str">
        <f>IF(Table2[[#This Row],[date_to_pivot]]&lt;&gt;"",C1348,"")</f>
        <v/>
      </c>
      <c r="N1344" t="str">
        <f>IF(Table2[[#This Row],[date_to_pivot]]&lt;&gt;"",Table2[[#This Row],[Appoggio]],"")</f>
        <v/>
      </c>
      <c r="O1344" t="str">
        <f>IF(Table2[[#This Row],[date_to_pivot]]&lt;&gt;"",C1347,"")</f>
        <v/>
      </c>
      <c r="P1344" t="str">
        <f>IF(Table2[[#This Row],[date_to_pivot]]&lt;&gt;"",C1345,"")</f>
        <v/>
      </c>
    </row>
    <row r="1345" spans="2:16" x14ac:dyDescent="0.2">
      <c r="B1345" t="s">
        <v>55</v>
      </c>
      <c r="C1345" t="str" cm="1">
        <f t="array" ref="C13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45" t="str">
        <f>IF(ISNUMBER(SEARCH("start_date_local",Table2[[#This Row],[JSON]])),MID(Table2[[#This Row],[JSON]],SEARCH("start_date_local",Table2[[#This Row],[JSON]])+LEN("start_date_local")+4,10), "")</f>
        <v/>
      </c>
      <c r="E13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5" s="5" t="str">
        <f>IF(Table2[[#This Row],[moving_time]]&lt;&gt;"",FLOOR((Table2[[#This Row],[moving_time]]-(60*60*Table2[[#This Row],[Appoggio_ore]]))-(60*Table2[[#This Row],[Appoggio_ minuti]]),1),"")</f>
        <v/>
      </c>
      <c r="I1345" s="5" t="str">
        <f>IF(Table2[[#This Row],[moving_time]]&lt;&gt;"",FLOOR((Table2[[#This Row],[moving_time]]-(60*60*Table2[[#This Row],[Appoggio_ore]]))/60,1),"")</f>
        <v/>
      </c>
      <c r="J1345" s="5" t="str">
        <f>IF(Table2[[#This Row],[moving_time]]&lt;&gt;"",FLOOR(Table2[[#This Row],[moving_time]]/(60*60),1),"")</f>
        <v/>
      </c>
      <c r="K13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5" t="str">
        <f>IF(AND(Table2[[#This Row],[Appoggio]]&lt;&gt;"",C1355&lt;&gt;""),_xlfn.CONCAT("date",C1355,"moving_time",C1346,"distance",Table2[[#This Row],[Appoggio]],"elevation",C1348,"type",C1349),"")</f>
        <v/>
      </c>
      <c r="M1345" t="str">
        <f>IF(Table2[[#This Row],[date_to_pivot]]&lt;&gt;"",C1349,"")</f>
        <v/>
      </c>
      <c r="N1345" t="str">
        <f>IF(Table2[[#This Row],[date_to_pivot]]&lt;&gt;"",Table2[[#This Row],[Appoggio]],"")</f>
        <v/>
      </c>
      <c r="O1345" t="str">
        <f>IF(Table2[[#This Row],[date_to_pivot]]&lt;&gt;"",C1348,"")</f>
        <v/>
      </c>
      <c r="P1345" t="str">
        <f>IF(Table2[[#This Row],[date_to_pivot]]&lt;&gt;"",C1346,"")</f>
        <v/>
      </c>
    </row>
    <row r="1346" spans="2:16" x14ac:dyDescent="0.2">
      <c r="B1346" t="s">
        <v>372</v>
      </c>
      <c r="C1346" t="str" cm="1">
        <f t="array" ref="C13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46" t="str">
        <f>IF(ISNUMBER(SEARCH("start_date_local",Table2[[#This Row],[JSON]])),MID(Table2[[#This Row],[JSON]],SEARCH("start_date_local",Table2[[#This Row],[JSON]])+LEN("start_date_local")+4,10), "")</f>
        <v/>
      </c>
      <c r="E13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6" s="5" t="str">
        <f>IF(Table2[[#This Row],[moving_time]]&lt;&gt;"",FLOOR((Table2[[#This Row],[moving_time]]-(60*60*Table2[[#This Row],[Appoggio_ore]]))-(60*Table2[[#This Row],[Appoggio_ minuti]]),1),"")</f>
        <v/>
      </c>
      <c r="I1346" s="5" t="str">
        <f>IF(Table2[[#This Row],[moving_time]]&lt;&gt;"",FLOOR((Table2[[#This Row],[moving_time]]-(60*60*Table2[[#This Row],[Appoggio_ore]]))/60,1),"")</f>
        <v/>
      </c>
      <c r="J1346" s="5" t="str">
        <f>IF(Table2[[#This Row],[moving_time]]&lt;&gt;"",FLOOR(Table2[[#This Row],[moving_time]]/(60*60),1),"")</f>
        <v/>
      </c>
      <c r="K13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6" t="str">
        <f>IF(AND(Table2[[#This Row],[Appoggio]]&lt;&gt;"",C1356&lt;&gt;""),_xlfn.CONCAT("date",C1356,"moving_time",C1347,"distance",Table2[[#This Row],[Appoggio]],"elevation",C1349,"type",C1350),"")</f>
        <v/>
      </c>
      <c r="M1346" t="str">
        <f>IF(Table2[[#This Row],[date_to_pivot]]&lt;&gt;"",C1350,"")</f>
        <v/>
      </c>
      <c r="N1346" t="str">
        <f>IF(Table2[[#This Row],[date_to_pivot]]&lt;&gt;"",Table2[[#This Row],[Appoggio]],"")</f>
        <v/>
      </c>
      <c r="O1346" t="str">
        <f>IF(Table2[[#This Row],[date_to_pivot]]&lt;&gt;"",C1349,"")</f>
        <v/>
      </c>
      <c r="P1346" t="str">
        <f>IF(Table2[[#This Row],[date_to_pivot]]&lt;&gt;"",C1347,"")</f>
        <v/>
      </c>
    </row>
    <row r="1347" spans="2:16" x14ac:dyDescent="0.2">
      <c r="B1347" t="s">
        <v>565</v>
      </c>
      <c r="C1347" t="str" cm="1">
        <f t="array" ref="C13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47" t="str">
        <f>IF(ISNUMBER(SEARCH("start_date_local",Table2[[#This Row],[JSON]])),MID(Table2[[#This Row],[JSON]],SEARCH("start_date_local",Table2[[#This Row],[JSON]])+LEN("start_date_local")+4,10), "")</f>
        <v/>
      </c>
      <c r="E13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7" s="5" t="str">
        <f>IF(Table2[[#This Row],[moving_time]]&lt;&gt;"",FLOOR((Table2[[#This Row],[moving_time]]-(60*60*Table2[[#This Row],[Appoggio_ore]]))-(60*Table2[[#This Row],[Appoggio_ minuti]]),1),"")</f>
        <v/>
      </c>
      <c r="I1347" s="5" t="str">
        <f>IF(Table2[[#This Row],[moving_time]]&lt;&gt;"",FLOOR((Table2[[#This Row],[moving_time]]-(60*60*Table2[[#This Row],[Appoggio_ore]]))/60,1),"")</f>
        <v/>
      </c>
      <c r="J1347" s="5" t="str">
        <f>IF(Table2[[#This Row],[moving_time]]&lt;&gt;"",FLOOR(Table2[[#This Row],[moving_time]]/(60*60),1),"")</f>
        <v/>
      </c>
      <c r="K13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7" t="str">
        <f>IF(AND(Table2[[#This Row],[Appoggio]]&lt;&gt;"",C1357&lt;&gt;""),_xlfn.CONCAT("date",C1357,"moving_time",C1348,"distance",Table2[[#This Row],[Appoggio]],"elevation",C1350,"type",C1351),"")</f>
        <v/>
      </c>
      <c r="M1347" t="str">
        <f>IF(Table2[[#This Row],[date_to_pivot]]&lt;&gt;"",C1351,"")</f>
        <v/>
      </c>
      <c r="N1347" t="str">
        <f>IF(Table2[[#This Row],[date_to_pivot]]&lt;&gt;"",Table2[[#This Row],[Appoggio]],"")</f>
        <v/>
      </c>
      <c r="O1347" t="str">
        <f>IF(Table2[[#This Row],[date_to_pivot]]&lt;&gt;"",C1350,"")</f>
        <v/>
      </c>
      <c r="P1347" t="str">
        <f>IF(Table2[[#This Row],[date_to_pivot]]&lt;&gt;"",C1348,"")</f>
        <v/>
      </c>
    </row>
    <row r="1348" spans="2:16" x14ac:dyDescent="0.2">
      <c r="B1348" t="s">
        <v>58</v>
      </c>
      <c r="C1348" t="str" cm="1">
        <f t="array" ref="C13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48" t="str">
        <f>IF(ISNUMBER(SEARCH("start_date_local",Table2[[#This Row],[JSON]])),MID(Table2[[#This Row],[JSON]],SEARCH("start_date_local",Table2[[#This Row],[JSON]])+LEN("start_date_local")+4,10), "")</f>
        <v/>
      </c>
      <c r="E13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8" s="5" t="str">
        <f>IF(Table2[[#This Row],[moving_time]]&lt;&gt;"",FLOOR((Table2[[#This Row],[moving_time]]-(60*60*Table2[[#This Row],[Appoggio_ore]]))-(60*Table2[[#This Row],[Appoggio_ minuti]]),1),"")</f>
        <v/>
      </c>
      <c r="I1348" s="5" t="str">
        <f>IF(Table2[[#This Row],[moving_time]]&lt;&gt;"",FLOOR((Table2[[#This Row],[moving_time]]-(60*60*Table2[[#This Row],[Appoggio_ore]]))/60,1),"")</f>
        <v/>
      </c>
      <c r="J1348" s="5" t="str">
        <f>IF(Table2[[#This Row],[moving_time]]&lt;&gt;"",FLOOR(Table2[[#This Row],[moving_time]]/(60*60),1),"")</f>
        <v/>
      </c>
      <c r="K13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8" t="str">
        <f>IF(AND(Table2[[#This Row],[Appoggio]]&lt;&gt;"",C1358&lt;&gt;""),_xlfn.CONCAT("date",C1358,"moving_time",C1349,"distance",Table2[[#This Row],[Appoggio]],"elevation",C1351,"type",C1352),"")</f>
        <v/>
      </c>
      <c r="M1348" t="str">
        <f>IF(Table2[[#This Row],[date_to_pivot]]&lt;&gt;"",C1352,"")</f>
        <v/>
      </c>
      <c r="N1348" t="str">
        <f>IF(Table2[[#This Row],[date_to_pivot]]&lt;&gt;"",Table2[[#This Row],[Appoggio]],"")</f>
        <v/>
      </c>
      <c r="O1348" t="str">
        <f>IF(Table2[[#This Row],[date_to_pivot]]&lt;&gt;"",C1351,"")</f>
        <v/>
      </c>
      <c r="P1348" t="str">
        <f>IF(Table2[[#This Row],[date_to_pivot]]&lt;&gt;"",C1349,"")</f>
        <v/>
      </c>
    </row>
    <row r="1349" spans="2:16" x14ac:dyDescent="0.2">
      <c r="B1349" t="s">
        <v>59</v>
      </c>
      <c r="C1349" t="str" cm="1">
        <f t="array" ref="C13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49" t="str">
        <f>IF(ISNUMBER(SEARCH("start_date_local",Table2[[#This Row],[JSON]])),MID(Table2[[#This Row],[JSON]],SEARCH("start_date_local",Table2[[#This Row],[JSON]])+LEN("start_date_local")+4,10), "")</f>
        <v/>
      </c>
      <c r="E13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49" s="5" t="str">
        <f>IF(Table2[[#This Row],[moving_time]]&lt;&gt;"",FLOOR((Table2[[#This Row],[moving_time]]-(60*60*Table2[[#This Row],[Appoggio_ore]]))-(60*Table2[[#This Row],[Appoggio_ minuti]]),1),"")</f>
        <v/>
      </c>
      <c r="I1349" s="5" t="str">
        <f>IF(Table2[[#This Row],[moving_time]]&lt;&gt;"",FLOOR((Table2[[#This Row],[moving_time]]-(60*60*Table2[[#This Row],[Appoggio_ore]]))/60,1),"")</f>
        <v/>
      </c>
      <c r="J1349" s="5" t="str">
        <f>IF(Table2[[#This Row],[moving_time]]&lt;&gt;"",FLOOR(Table2[[#This Row],[moving_time]]/(60*60),1),"")</f>
        <v/>
      </c>
      <c r="K13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49" t="str">
        <f>IF(AND(Table2[[#This Row],[Appoggio]]&lt;&gt;"",C1359&lt;&gt;""),_xlfn.CONCAT("date",C1359,"moving_time",C1350,"distance",Table2[[#This Row],[Appoggio]],"elevation",C1352,"type",C1353),"")</f>
        <v/>
      </c>
      <c r="M1349" t="str">
        <f>IF(Table2[[#This Row],[date_to_pivot]]&lt;&gt;"",C1353,"")</f>
        <v/>
      </c>
      <c r="N1349" t="str">
        <f>IF(Table2[[#This Row],[date_to_pivot]]&lt;&gt;"",Table2[[#This Row],[Appoggio]],"")</f>
        <v/>
      </c>
      <c r="O1349" t="str">
        <f>IF(Table2[[#This Row],[date_to_pivot]]&lt;&gt;"",C1352,"")</f>
        <v/>
      </c>
      <c r="P1349" t="str">
        <f>IF(Table2[[#This Row],[date_to_pivot]]&lt;&gt;"",C1350,"")</f>
        <v/>
      </c>
    </row>
    <row r="1350" spans="2:16" x14ac:dyDescent="0.2">
      <c r="B1350" t="s">
        <v>566</v>
      </c>
      <c r="C1350" t="str" cm="1">
        <f t="array" ref="C13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50" t="str">
        <f>IF(ISNUMBER(SEARCH("start_date_local",Table2[[#This Row],[JSON]])),MID(Table2[[#This Row],[JSON]],SEARCH("start_date_local",Table2[[#This Row],[JSON]])+LEN("start_date_local")+4,10), "")</f>
        <v/>
      </c>
      <c r="E13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0" s="5" t="str">
        <f>IF(Table2[[#This Row],[moving_time]]&lt;&gt;"",FLOOR((Table2[[#This Row],[moving_time]]-(60*60*Table2[[#This Row],[Appoggio_ore]]))-(60*Table2[[#This Row],[Appoggio_ minuti]]),1),"")</f>
        <v/>
      </c>
      <c r="I1350" s="5" t="str">
        <f>IF(Table2[[#This Row],[moving_time]]&lt;&gt;"",FLOOR((Table2[[#This Row],[moving_time]]-(60*60*Table2[[#This Row],[Appoggio_ore]]))/60,1),"")</f>
        <v/>
      </c>
      <c r="J1350" s="5" t="str">
        <f>IF(Table2[[#This Row],[moving_time]]&lt;&gt;"",FLOOR(Table2[[#This Row],[moving_time]]/(60*60),1),"")</f>
        <v/>
      </c>
      <c r="K13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0" t="str">
        <f>IF(AND(Table2[[#This Row],[Appoggio]]&lt;&gt;"",C1360&lt;&gt;""),_xlfn.CONCAT("date",C1360,"moving_time",C1351,"distance",Table2[[#This Row],[Appoggio]],"elevation",C1353,"type",C1354),"")</f>
        <v/>
      </c>
      <c r="M1350" t="str">
        <f>IF(Table2[[#This Row],[date_to_pivot]]&lt;&gt;"",C1354,"")</f>
        <v/>
      </c>
      <c r="N1350" t="str">
        <f>IF(Table2[[#This Row],[date_to_pivot]]&lt;&gt;"",Table2[[#This Row],[Appoggio]],"")</f>
        <v/>
      </c>
      <c r="O1350" t="str">
        <f>IF(Table2[[#This Row],[date_to_pivot]]&lt;&gt;"",C1353,"")</f>
        <v/>
      </c>
      <c r="P1350" t="str">
        <f>IF(Table2[[#This Row],[date_to_pivot]]&lt;&gt;"",C1351,"")</f>
        <v/>
      </c>
    </row>
    <row r="1351" spans="2:16" x14ac:dyDescent="0.2">
      <c r="B1351" t="s">
        <v>567</v>
      </c>
      <c r="C1351" t="str" cm="1">
        <f t="array" ref="C13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51" t="str">
        <f>IF(ISNUMBER(SEARCH("start_date_local",Table2[[#This Row],[JSON]])),MID(Table2[[#This Row],[JSON]],SEARCH("start_date_local",Table2[[#This Row],[JSON]])+LEN("start_date_local")+4,10), "")</f>
        <v/>
      </c>
      <c r="E13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1" s="5" t="str">
        <f>IF(Table2[[#This Row],[moving_time]]&lt;&gt;"",FLOOR((Table2[[#This Row],[moving_time]]-(60*60*Table2[[#This Row],[Appoggio_ore]]))-(60*Table2[[#This Row],[Appoggio_ minuti]]),1),"")</f>
        <v/>
      </c>
      <c r="I1351" s="5" t="str">
        <f>IF(Table2[[#This Row],[moving_time]]&lt;&gt;"",FLOOR((Table2[[#This Row],[moving_time]]-(60*60*Table2[[#This Row],[Appoggio_ore]]))/60,1),"")</f>
        <v/>
      </c>
      <c r="J1351" s="5" t="str">
        <f>IF(Table2[[#This Row],[moving_time]]&lt;&gt;"",FLOOR(Table2[[#This Row],[moving_time]]/(60*60),1),"")</f>
        <v/>
      </c>
      <c r="K13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1" t="str">
        <f>IF(AND(Table2[[#This Row],[Appoggio]]&lt;&gt;"",C1361&lt;&gt;""),_xlfn.CONCAT("date",C1361,"moving_time",C1352,"distance",Table2[[#This Row],[Appoggio]],"elevation",C1354,"type",C1355),"")</f>
        <v/>
      </c>
      <c r="M1351" t="str">
        <f>IF(Table2[[#This Row],[date_to_pivot]]&lt;&gt;"",C1355,"")</f>
        <v/>
      </c>
      <c r="N1351" t="str">
        <f>IF(Table2[[#This Row],[date_to_pivot]]&lt;&gt;"",Table2[[#This Row],[Appoggio]],"")</f>
        <v/>
      </c>
      <c r="O1351" t="str">
        <f>IF(Table2[[#This Row],[date_to_pivot]]&lt;&gt;"",C1354,"")</f>
        <v/>
      </c>
      <c r="P1351" t="str">
        <f>IF(Table2[[#This Row],[date_to_pivot]]&lt;&gt;"",C1352,"")</f>
        <v/>
      </c>
    </row>
    <row r="1352" spans="2:16" x14ac:dyDescent="0.2">
      <c r="B1352" t="s">
        <v>568</v>
      </c>
      <c r="C1352" t="str" cm="1">
        <f t="array" ref="C13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52" t="str">
        <f>IF(ISNUMBER(SEARCH("start_date_local",Table2[[#This Row],[JSON]])),MID(Table2[[#This Row],[JSON]],SEARCH("start_date_local",Table2[[#This Row],[JSON]])+LEN("start_date_local")+4,10), "")</f>
        <v/>
      </c>
      <c r="E13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2" s="5" t="str">
        <f>IF(Table2[[#This Row],[moving_time]]&lt;&gt;"",FLOOR((Table2[[#This Row],[moving_time]]-(60*60*Table2[[#This Row],[Appoggio_ore]]))-(60*Table2[[#This Row],[Appoggio_ minuti]]),1),"")</f>
        <v/>
      </c>
      <c r="I1352" s="5" t="str">
        <f>IF(Table2[[#This Row],[moving_time]]&lt;&gt;"",FLOOR((Table2[[#This Row],[moving_time]]-(60*60*Table2[[#This Row],[Appoggio_ore]]))/60,1),"")</f>
        <v/>
      </c>
      <c r="J1352" s="5" t="str">
        <f>IF(Table2[[#This Row],[moving_time]]&lt;&gt;"",FLOOR(Table2[[#This Row],[moving_time]]/(60*60),1),"")</f>
        <v/>
      </c>
      <c r="K13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2" t="str">
        <f>IF(AND(Table2[[#This Row],[Appoggio]]&lt;&gt;"",C1362&lt;&gt;""),_xlfn.CONCAT("date",C1362,"moving_time",C1353,"distance",Table2[[#This Row],[Appoggio]],"elevation",C1355,"type",C1356),"")</f>
        <v/>
      </c>
      <c r="M1352" t="str">
        <f>IF(Table2[[#This Row],[date_to_pivot]]&lt;&gt;"",C1356,"")</f>
        <v/>
      </c>
      <c r="N1352" t="str">
        <f>IF(Table2[[#This Row],[date_to_pivot]]&lt;&gt;"",Table2[[#This Row],[Appoggio]],"")</f>
        <v/>
      </c>
      <c r="O1352" t="str">
        <f>IF(Table2[[#This Row],[date_to_pivot]]&lt;&gt;"",C1355,"")</f>
        <v/>
      </c>
      <c r="P1352" t="str">
        <f>IF(Table2[[#This Row],[date_to_pivot]]&lt;&gt;"",C1353,"")</f>
        <v/>
      </c>
    </row>
    <row r="1353" spans="2:16" x14ac:dyDescent="0.2">
      <c r="B1353" t="s">
        <v>127</v>
      </c>
      <c r="C1353" t="str" cm="1">
        <f t="array" ref="C13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53" t="str">
        <f>IF(ISNUMBER(SEARCH("start_date_local",Table2[[#This Row],[JSON]])),MID(Table2[[#This Row],[JSON]],SEARCH("start_date_local",Table2[[#This Row],[JSON]])+LEN("start_date_local")+4,10), "")</f>
        <v/>
      </c>
      <c r="E13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3" s="5" t="str">
        <f>IF(Table2[[#This Row],[moving_time]]&lt;&gt;"",FLOOR((Table2[[#This Row],[moving_time]]-(60*60*Table2[[#This Row],[Appoggio_ore]]))-(60*Table2[[#This Row],[Appoggio_ minuti]]),1),"")</f>
        <v/>
      </c>
      <c r="I1353" s="5" t="str">
        <f>IF(Table2[[#This Row],[moving_time]]&lt;&gt;"",FLOOR((Table2[[#This Row],[moving_time]]-(60*60*Table2[[#This Row],[Appoggio_ore]]))/60,1),"")</f>
        <v/>
      </c>
      <c r="J1353" s="5" t="str">
        <f>IF(Table2[[#This Row],[moving_time]]&lt;&gt;"",FLOOR(Table2[[#This Row],[moving_time]]/(60*60),1),"")</f>
        <v/>
      </c>
      <c r="K13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3" t="str">
        <f>IF(AND(Table2[[#This Row],[Appoggio]]&lt;&gt;"",C1363&lt;&gt;""),_xlfn.CONCAT("date",C1363,"moving_time",C1354,"distance",Table2[[#This Row],[Appoggio]],"elevation",C1356,"type",C1357),"")</f>
        <v/>
      </c>
      <c r="M1353" t="str">
        <f>IF(Table2[[#This Row],[date_to_pivot]]&lt;&gt;"",C1357,"")</f>
        <v/>
      </c>
      <c r="N1353" t="str">
        <f>IF(Table2[[#This Row],[date_to_pivot]]&lt;&gt;"",Table2[[#This Row],[Appoggio]],"")</f>
        <v/>
      </c>
      <c r="O1353" t="str">
        <f>IF(Table2[[#This Row],[date_to_pivot]]&lt;&gt;"",C1356,"")</f>
        <v/>
      </c>
      <c r="P1353" t="str">
        <f>IF(Table2[[#This Row],[date_to_pivot]]&lt;&gt;"",C1354,"")</f>
        <v/>
      </c>
    </row>
    <row r="1354" spans="2:16" x14ac:dyDescent="0.2">
      <c r="B1354" t="s">
        <v>96</v>
      </c>
      <c r="C1354" t="str" cm="1">
        <f t="array" ref="C13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54" t="str">
        <f>IF(ISNUMBER(SEARCH("start_date_local",Table2[[#This Row],[JSON]])),MID(Table2[[#This Row],[JSON]],SEARCH("start_date_local",Table2[[#This Row],[JSON]])+LEN("start_date_local")+4,10), "")</f>
        <v/>
      </c>
      <c r="E13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4" s="5" t="str">
        <f>IF(Table2[[#This Row],[moving_time]]&lt;&gt;"",FLOOR((Table2[[#This Row],[moving_time]]-(60*60*Table2[[#This Row],[Appoggio_ore]]))-(60*Table2[[#This Row],[Appoggio_ minuti]]),1),"")</f>
        <v/>
      </c>
      <c r="I1354" s="5" t="str">
        <f>IF(Table2[[#This Row],[moving_time]]&lt;&gt;"",FLOOR((Table2[[#This Row],[moving_time]]-(60*60*Table2[[#This Row],[Appoggio_ore]]))/60,1),"")</f>
        <v/>
      </c>
      <c r="J1354" s="5" t="str">
        <f>IF(Table2[[#This Row],[moving_time]]&lt;&gt;"",FLOOR(Table2[[#This Row],[moving_time]]/(60*60),1),"")</f>
        <v/>
      </c>
      <c r="K13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4" t="str">
        <f>IF(AND(Table2[[#This Row],[Appoggio]]&lt;&gt;"",C1364&lt;&gt;""),_xlfn.CONCAT("date",C1364,"moving_time",C1355,"distance",Table2[[#This Row],[Appoggio]],"elevation",C1357,"type",C1358),"")</f>
        <v/>
      </c>
      <c r="M1354" t="str">
        <f>IF(Table2[[#This Row],[date_to_pivot]]&lt;&gt;"",C1358,"")</f>
        <v/>
      </c>
      <c r="N1354" t="str">
        <f>IF(Table2[[#This Row],[date_to_pivot]]&lt;&gt;"",Table2[[#This Row],[Appoggio]],"")</f>
        <v/>
      </c>
      <c r="O1354" t="str">
        <f>IF(Table2[[#This Row],[date_to_pivot]]&lt;&gt;"",C1357,"")</f>
        <v/>
      </c>
      <c r="P1354" t="str">
        <f>IF(Table2[[#This Row],[date_to_pivot]]&lt;&gt;"",C1355,"")</f>
        <v/>
      </c>
    </row>
    <row r="1355" spans="2:16" x14ac:dyDescent="0.2">
      <c r="B1355" t="s">
        <v>65</v>
      </c>
      <c r="C1355" t="str" cm="1">
        <f t="array" ref="C13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55" t="str">
        <f>IF(ISNUMBER(SEARCH("start_date_local",Table2[[#This Row],[JSON]])),MID(Table2[[#This Row],[JSON]],SEARCH("start_date_local",Table2[[#This Row],[JSON]])+LEN("start_date_local")+4,10), "")</f>
        <v/>
      </c>
      <c r="E13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5" s="5" t="str">
        <f>IF(Table2[[#This Row],[moving_time]]&lt;&gt;"",FLOOR((Table2[[#This Row],[moving_time]]-(60*60*Table2[[#This Row],[Appoggio_ore]]))-(60*Table2[[#This Row],[Appoggio_ minuti]]),1),"")</f>
        <v/>
      </c>
      <c r="I1355" s="5" t="str">
        <f>IF(Table2[[#This Row],[moving_time]]&lt;&gt;"",FLOOR((Table2[[#This Row],[moving_time]]-(60*60*Table2[[#This Row],[Appoggio_ore]]))/60,1),"")</f>
        <v/>
      </c>
      <c r="J1355" s="5" t="str">
        <f>IF(Table2[[#This Row],[moving_time]]&lt;&gt;"",FLOOR(Table2[[#This Row],[moving_time]]/(60*60),1),"")</f>
        <v/>
      </c>
      <c r="K13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5" t="str">
        <f>IF(AND(Table2[[#This Row],[Appoggio]]&lt;&gt;"",C1365&lt;&gt;""),_xlfn.CONCAT("date",C1365,"moving_time",C1356,"distance",Table2[[#This Row],[Appoggio]],"elevation",C1358,"type",C1359),"")</f>
        <v/>
      </c>
      <c r="M1355" t="str">
        <f>IF(Table2[[#This Row],[date_to_pivot]]&lt;&gt;"",C1359,"")</f>
        <v/>
      </c>
      <c r="N1355" t="str">
        <f>IF(Table2[[#This Row],[date_to_pivot]]&lt;&gt;"",Table2[[#This Row],[Appoggio]],"")</f>
        <v/>
      </c>
      <c r="O1355" t="str">
        <f>IF(Table2[[#This Row],[date_to_pivot]]&lt;&gt;"",C1358,"")</f>
        <v/>
      </c>
      <c r="P1355" t="str">
        <f>IF(Table2[[#This Row],[date_to_pivot]]&lt;&gt;"",C1356,"")</f>
        <v/>
      </c>
    </row>
    <row r="1356" spans="2:16" x14ac:dyDescent="0.2">
      <c r="B1356" t="s">
        <v>569</v>
      </c>
      <c r="C1356" t="str" cm="1">
        <f t="array" ref="C13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56" t="str">
        <f>IF(ISNUMBER(SEARCH("start_date_local",Table2[[#This Row],[JSON]])),MID(Table2[[#This Row],[JSON]],SEARCH("start_date_local",Table2[[#This Row],[JSON]])+LEN("start_date_local")+4,10), "")</f>
        <v/>
      </c>
      <c r="E13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6" s="5" t="str">
        <f>IF(Table2[[#This Row],[moving_time]]&lt;&gt;"",FLOOR((Table2[[#This Row],[moving_time]]-(60*60*Table2[[#This Row],[Appoggio_ore]]))-(60*Table2[[#This Row],[Appoggio_ minuti]]),1),"")</f>
        <v/>
      </c>
      <c r="I1356" s="5" t="str">
        <f>IF(Table2[[#This Row],[moving_time]]&lt;&gt;"",FLOOR((Table2[[#This Row],[moving_time]]-(60*60*Table2[[#This Row],[Appoggio_ore]]))/60,1),"")</f>
        <v/>
      </c>
      <c r="J1356" s="5" t="str">
        <f>IF(Table2[[#This Row],[moving_time]]&lt;&gt;"",FLOOR(Table2[[#This Row],[moving_time]]/(60*60),1),"")</f>
        <v/>
      </c>
      <c r="K13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6" t="str">
        <f>IF(AND(Table2[[#This Row],[Appoggio]]&lt;&gt;"",C1366&lt;&gt;""),_xlfn.CONCAT("date",C1366,"moving_time",C1357,"distance",Table2[[#This Row],[Appoggio]],"elevation",C1359,"type",C1360),"")</f>
        <v/>
      </c>
      <c r="M1356" t="str">
        <f>IF(Table2[[#This Row],[date_to_pivot]]&lt;&gt;"",C1360,"")</f>
        <v/>
      </c>
      <c r="N1356" t="str">
        <f>IF(Table2[[#This Row],[date_to_pivot]]&lt;&gt;"",Table2[[#This Row],[Appoggio]],"")</f>
        <v/>
      </c>
      <c r="O1356" t="str">
        <f>IF(Table2[[#This Row],[date_to_pivot]]&lt;&gt;"",C1359,"")</f>
        <v/>
      </c>
      <c r="P1356" t="str">
        <f>IF(Table2[[#This Row],[date_to_pivot]]&lt;&gt;"",C1357,"")</f>
        <v/>
      </c>
    </row>
    <row r="1357" spans="2:16" x14ac:dyDescent="0.2">
      <c r="B1357" t="s">
        <v>67</v>
      </c>
      <c r="C1357" t="str" cm="1">
        <f t="array" ref="C13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57" t="str">
        <f>IF(ISNUMBER(SEARCH("start_date_local",Table2[[#This Row],[JSON]])),MID(Table2[[#This Row],[JSON]],SEARCH("start_date_local",Table2[[#This Row],[JSON]])+LEN("start_date_local")+4,10), "")</f>
        <v/>
      </c>
      <c r="E13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7" s="5" t="str">
        <f>IF(Table2[[#This Row],[moving_time]]&lt;&gt;"",FLOOR((Table2[[#This Row],[moving_time]]-(60*60*Table2[[#This Row],[Appoggio_ore]]))-(60*Table2[[#This Row],[Appoggio_ minuti]]),1),"")</f>
        <v/>
      </c>
      <c r="I1357" s="5" t="str">
        <f>IF(Table2[[#This Row],[moving_time]]&lt;&gt;"",FLOOR((Table2[[#This Row],[moving_time]]-(60*60*Table2[[#This Row],[Appoggio_ore]]))/60,1),"")</f>
        <v/>
      </c>
      <c r="J1357" s="5" t="str">
        <f>IF(Table2[[#This Row],[moving_time]]&lt;&gt;"",FLOOR(Table2[[#This Row],[moving_time]]/(60*60),1),"")</f>
        <v/>
      </c>
      <c r="K13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7" t="str">
        <f>IF(AND(Table2[[#This Row],[Appoggio]]&lt;&gt;"",C1367&lt;&gt;""),_xlfn.CONCAT("date",C1367,"moving_time",C1358,"distance",Table2[[#This Row],[Appoggio]],"elevation",C1360,"type",C1361),"")</f>
        <v/>
      </c>
      <c r="M1357" t="str">
        <f>IF(Table2[[#This Row],[date_to_pivot]]&lt;&gt;"",C1361,"")</f>
        <v/>
      </c>
      <c r="N1357" t="str">
        <f>IF(Table2[[#This Row],[date_to_pivot]]&lt;&gt;"",Table2[[#This Row],[Appoggio]],"")</f>
        <v/>
      </c>
      <c r="O1357" t="str">
        <f>IF(Table2[[#This Row],[date_to_pivot]]&lt;&gt;"",C1360,"")</f>
        <v/>
      </c>
      <c r="P1357" t="str">
        <f>IF(Table2[[#This Row],[date_to_pivot]]&lt;&gt;"",C1358,"")</f>
        <v/>
      </c>
    </row>
    <row r="1358" spans="2:16" x14ac:dyDescent="0.2">
      <c r="B1358" t="s">
        <v>1</v>
      </c>
      <c r="C1358" t="str" cm="1">
        <f t="array" ref="C13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58" t="str">
        <f>IF(ISNUMBER(SEARCH("start_date_local",Table2[[#This Row],[JSON]])),MID(Table2[[#This Row],[JSON]],SEARCH("start_date_local",Table2[[#This Row],[JSON]])+LEN("start_date_local")+4,10), "")</f>
        <v/>
      </c>
      <c r="E13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8" s="5" t="str">
        <f>IF(Table2[[#This Row],[moving_time]]&lt;&gt;"",FLOOR((Table2[[#This Row],[moving_time]]-(60*60*Table2[[#This Row],[Appoggio_ore]]))-(60*Table2[[#This Row],[Appoggio_ minuti]]),1),"")</f>
        <v/>
      </c>
      <c r="I1358" s="5" t="str">
        <f>IF(Table2[[#This Row],[moving_time]]&lt;&gt;"",FLOOR((Table2[[#This Row],[moving_time]]-(60*60*Table2[[#This Row],[Appoggio_ore]]))/60,1),"")</f>
        <v/>
      </c>
      <c r="J1358" s="5" t="str">
        <f>IF(Table2[[#This Row],[moving_time]]&lt;&gt;"",FLOOR(Table2[[#This Row],[moving_time]]/(60*60),1),"")</f>
        <v/>
      </c>
      <c r="K13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8" t="str">
        <f>IF(AND(Table2[[#This Row],[Appoggio]]&lt;&gt;"",C1368&lt;&gt;""),_xlfn.CONCAT("date",C1368,"moving_time",C1359,"distance",Table2[[#This Row],[Appoggio]],"elevation",C1361,"type",C1362),"")</f>
        <v/>
      </c>
      <c r="M1358" t="str">
        <f>IF(Table2[[#This Row],[date_to_pivot]]&lt;&gt;"",C1362,"")</f>
        <v/>
      </c>
      <c r="N1358" t="str">
        <f>IF(Table2[[#This Row],[date_to_pivot]]&lt;&gt;"",Table2[[#This Row],[Appoggio]],"")</f>
        <v/>
      </c>
      <c r="O1358" t="str">
        <f>IF(Table2[[#This Row],[date_to_pivot]]&lt;&gt;"",C1361,"")</f>
        <v/>
      </c>
      <c r="P1358" t="str">
        <f>IF(Table2[[#This Row],[date_to_pivot]]&lt;&gt;"",C1359,"")</f>
        <v/>
      </c>
    </row>
    <row r="1359" spans="2:16" x14ac:dyDescent="0.2">
      <c r="B1359" t="s">
        <v>2</v>
      </c>
      <c r="C1359" t="str" cm="1">
        <f t="array" ref="C13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59" t="str">
        <f>IF(ISNUMBER(SEARCH("start_date_local",Table2[[#This Row],[JSON]])),MID(Table2[[#This Row],[JSON]],SEARCH("start_date_local",Table2[[#This Row],[JSON]])+LEN("start_date_local")+4,10), "")</f>
        <v/>
      </c>
      <c r="E13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59" s="5" t="str">
        <f>IF(Table2[[#This Row],[moving_time]]&lt;&gt;"",FLOOR((Table2[[#This Row],[moving_time]]-(60*60*Table2[[#This Row],[Appoggio_ore]]))-(60*Table2[[#This Row],[Appoggio_ minuti]]),1),"")</f>
        <v/>
      </c>
      <c r="I1359" s="5" t="str">
        <f>IF(Table2[[#This Row],[moving_time]]&lt;&gt;"",FLOOR((Table2[[#This Row],[moving_time]]-(60*60*Table2[[#This Row],[Appoggio_ore]]))/60,1),"")</f>
        <v/>
      </c>
      <c r="J1359" s="5" t="str">
        <f>IF(Table2[[#This Row],[moving_time]]&lt;&gt;"",FLOOR(Table2[[#This Row],[moving_time]]/(60*60),1),"")</f>
        <v/>
      </c>
      <c r="K13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59" t="str">
        <f>IF(AND(Table2[[#This Row],[Appoggio]]&lt;&gt;"",C1369&lt;&gt;""),_xlfn.CONCAT("date",C1369,"moving_time",C1360,"distance",Table2[[#This Row],[Appoggio]],"elevation",C1362,"type",C1363),"")</f>
        <v/>
      </c>
      <c r="M1359" t="str">
        <f>IF(Table2[[#This Row],[date_to_pivot]]&lt;&gt;"",C1363,"")</f>
        <v/>
      </c>
      <c r="N1359" t="str">
        <f>IF(Table2[[#This Row],[date_to_pivot]]&lt;&gt;"",Table2[[#This Row],[Appoggio]],"")</f>
        <v/>
      </c>
      <c r="O1359" t="str">
        <f>IF(Table2[[#This Row],[date_to_pivot]]&lt;&gt;"",C1362,"")</f>
        <v/>
      </c>
      <c r="P1359" t="str">
        <f>IF(Table2[[#This Row],[date_to_pivot]]&lt;&gt;"",C1360,"")</f>
        <v/>
      </c>
    </row>
    <row r="1360" spans="2:16" x14ac:dyDescent="0.2">
      <c r="B1360" t="s">
        <v>3</v>
      </c>
      <c r="C1360" t="str" cm="1">
        <f t="array" ref="C13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60" t="str">
        <f>IF(ISNUMBER(SEARCH("start_date_local",Table2[[#This Row],[JSON]])),MID(Table2[[#This Row],[JSON]],SEARCH("start_date_local",Table2[[#This Row],[JSON]])+LEN("start_date_local")+4,10), "")</f>
        <v/>
      </c>
      <c r="E13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0" s="5" t="str">
        <f>IF(Table2[[#This Row],[moving_time]]&lt;&gt;"",FLOOR((Table2[[#This Row],[moving_time]]-(60*60*Table2[[#This Row],[Appoggio_ore]]))-(60*Table2[[#This Row],[Appoggio_ minuti]]),1),"")</f>
        <v/>
      </c>
      <c r="I1360" s="5" t="str">
        <f>IF(Table2[[#This Row],[moving_time]]&lt;&gt;"",FLOOR((Table2[[#This Row],[moving_time]]-(60*60*Table2[[#This Row],[Appoggio_ore]]))/60,1),"")</f>
        <v/>
      </c>
      <c r="J1360" s="5" t="str">
        <f>IF(Table2[[#This Row],[moving_time]]&lt;&gt;"",FLOOR(Table2[[#This Row],[moving_time]]/(60*60),1),"")</f>
        <v/>
      </c>
      <c r="K13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0" t="str">
        <f>IF(AND(Table2[[#This Row],[Appoggio]]&lt;&gt;"",C1370&lt;&gt;""),_xlfn.CONCAT("date",C1370,"moving_time",C1361,"distance",Table2[[#This Row],[Appoggio]],"elevation",C1363,"type",C1364),"")</f>
        <v/>
      </c>
      <c r="M1360" t="str">
        <f>IF(Table2[[#This Row],[date_to_pivot]]&lt;&gt;"",C1364,"")</f>
        <v/>
      </c>
      <c r="N1360" t="str">
        <f>IF(Table2[[#This Row],[date_to_pivot]]&lt;&gt;"",Table2[[#This Row],[Appoggio]],"")</f>
        <v/>
      </c>
      <c r="O1360" t="str">
        <f>IF(Table2[[#This Row],[date_to_pivot]]&lt;&gt;"",C1363,"")</f>
        <v/>
      </c>
      <c r="P1360" t="str">
        <f>IF(Table2[[#This Row],[date_to_pivot]]&lt;&gt;"",C1361,"")</f>
        <v/>
      </c>
    </row>
    <row r="1361" spans="2:16" x14ac:dyDescent="0.2">
      <c r="B1361" t="s">
        <v>4</v>
      </c>
      <c r="C1361" t="str" cm="1">
        <f t="array" ref="C13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61" t="str">
        <f>IF(ISNUMBER(SEARCH("start_date_local",Table2[[#This Row],[JSON]])),MID(Table2[[#This Row],[JSON]],SEARCH("start_date_local",Table2[[#This Row],[JSON]])+LEN("start_date_local")+4,10), "")</f>
        <v/>
      </c>
      <c r="E13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1" s="5" t="str">
        <f>IF(Table2[[#This Row],[moving_time]]&lt;&gt;"",FLOOR((Table2[[#This Row],[moving_time]]-(60*60*Table2[[#This Row],[Appoggio_ore]]))-(60*Table2[[#This Row],[Appoggio_ minuti]]),1),"")</f>
        <v/>
      </c>
      <c r="I1361" s="5" t="str">
        <f>IF(Table2[[#This Row],[moving_time]]&lt;&gt;"",FLOOR((Table2[[#This Row],[moving_time]]-(60*60*Table2[[#This Row],[Appoggio_ore]]))/60,1),"")</f>
        <v/>
      </c>
      <c r="J1361" s="5" t="str">
        <f>IF(Table2[[#This Row],[moving_time]]&lt;&gt;"",FLOOR(Table2[[#This Row],[moving_time]]/(60*60),1),"")</f>
        <v/>
      </c>
      <c r="K13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1" t="str">
        <f>IF(AND(Table2[[#This Row],[Appoggio]]&lt;&gt;"",C1371&lt;&gt;""),_xlfn.CONCAT("date",C1371,"moving_time",C1362,"distance",Table2[[#This Row],[Appoggio]],"elevation",C1364,"type",C1365),"")</f>
        <v/>
      </c>
      <c r="M1361" t="str">
        <f>IF(Table2[[#This Row],[date_to_pivot]]&lt;&gt;"",C1365,"")</f>
        <v/>
      </c>
      <c r="N1361" t="str">
        <f>IF(Table2[[#This Row],[date_to_pivot]]&lt;&gt;"",Table2[[#This Row],[Appoggio]],"")</f>
        <v/>
      </c>
      <c r="O1361" t="str">
        <f>IF(Table2[[#This Row],[date_to_pivot]]&lt;&gt;"",C1364,"")</f>
        <v/>
      </c>
      <c r="P1361" t="str">
        <f>IF(Table2[[#This Row],[date_to_pivot]]&lt;&gt;"",C1362,"")</f>
        <v/>
      </c>
    </row>
    <row r="1362" spans="2:16" x14ac:dyDescent="0.2">
      <c r="B1362" t="s">
        <v>5</v>
      </c>
      <c r="C1362" t="str" cm="1">
        <f t="array" ref="C13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62" t="str">
        <f>IF(ISNUMBER(SEARCH("start_date_local",Table2[[#This Row],[JSON]])),MID(Table2[[#This Row],[JSON]],SEARCH("start_date_local",Table2[[#This Row],[JSON]])+LEN("start_date_local")+4,10), "")</f>
        <v/>
      </c>
      <c r="E13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2" s="5" t="str">
        <f>IF(Table2[[#This Row],[moving_time]]&lt;&gt;"",FLOOR((Table2[[#This Row],[moving_time]]-(60*60*Table2[[#This Row],[Appoggio_ore]]))-(60*Table2[[#This Row],[Appoggio_ minuti]]),1),"")</f>
        <v/>
      </c>
      <c r="I1362" s="5" t="str">
        <f>IF(Table2[[#This Row],[moving_time]]&lt;&gt;"",FLOOR((Table2[[#This Row],[moving_time]]-(60*60*Table2[[#This Row],[Appoggio_ore]]))/60,1),"")</f>
        <v/>
      </c>
      <c r="J1362" s="5" t="str">
        <f>IF(Table2[[#This Row],[moving_time]]&lt;&gt;"",FLOOR(Table2[[#This Row],[moving_time]]/(60*60),1),"")</f>
        <v/>
      </c>
      <c r="K13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2" t="str">
        <f>IF(AND(Table2[[#This Row],[Appoggio]]&lt;&gt;"",C1372&lt;&gt;""),_xlfn.CONCAT("date",C1372,"moving_time",C1363,"distance",Table2[[#This Row],[Appoggio]],"elevation",C1365,"type",C1366),"")</f>
        <v/>
      </c>
      <c r="M1362" t="str">
        <f>IF(Table2[[#This Row],[date_to_pivot]]&lt;&gt;"",C1366,"")</f>
        <v/>
      </c>
      <c r="N1362" t="str">
        <f>IF(Table2[[#This Row],[date_to_pivot]]&lt;&gt;"",Table2[[#This Row],[Appoggio]],"")</f>
        <v/>
      </c>
      <c r="O1362" t="str">
        <f>IF(Table2[[#This Row],[date_to_pivot]]&lt;&gt;"",C1365,"")</f>
        <v/>
      </c>
      <c r="P1362" t="str">
        <f>IF(Table2[[#This Row],[date_to_pivot]]&lt;&gt;"",C1363,"")</f>
        <v/>
      </c>
    </row>
    <row r="1363" spans="2:16" x14ac:dyDescent="0.2">
      <c r="B1363" t="s">
        <v>6</v>
      </c>
      <c r="C1363" t="str" cm="1">
        <f t="array" ref="C13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63" t="str">
        <f>IF(ISNUMBER(SEARCH("start_date_local",Table2[[#This Row],[JSON]])),MID(Table2[[#This Row],[JSON]],SEARCH("start_date_local",Table2[[#This Row],[JSON]])+LEN("start_date_local")+4,10), "")</f>
        <v/>
      </c>
      <c r="E13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3" s="5" t="str">
        <f>IF(Table2[[#This Row],[moving_time]]&lt;&gt;"",FLOOR((Table2[[#This Row],[moving_time]]-(60*60*Table2[[#This Row],[Appoggio_ore]]))-(60*Table2[[#This Row],[Appoggio_ minuti]]),1),"")</f>
        <v/>
      </c>
      <c r="I1363" s="5" t="str">
        <f>IF(Table2[[#This Row],[moving_time]]&lt;&gt;"",FLOOR((Table2[[#This Row],[moving_time]]-(60*60*Table2[[#This Row],[Appoggio_ore]]))/60,1),"")</f>
        <v/>
      </c>
      <c r="J1363" s="5" t="str">
        <f>IF(Table2[[#This Row],[moving_time]]&lt;&gt;"",FLOOR(Table2[[#This Row],[moving_time]]/(60*60),1),"")</f>
        <v/>
      </c>
      <c r="K13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3" t="str">
        <f>IF(AND(Table2[[#This Row],[Appoggio]]&lt;&gt;"",C1373&lt;&gt;""),_xlfn.CONCAT("date",C1373,"moving_time",C1364,"distance",Table2[[#This Row],[Appoggio]],"elevation",C1366,"type",C1367),"")</f>
        <v/>
      </c>
      <c r="M1363" t="str">
        <f>IF(Table2[[#This Row],[date_to_pivot]]&lt;&gt;"",C1367,"")</f>
        <v/>
      </c>
      <c r="N1363" t="str">
        <f>IF(Table2[[#This Row],[date_to_pivot]]&lt;&gt;"",Table2[[#This Row],[Appoggio]],"")</f>
        <v/>
      </c>
      <c r="O1363" t="str">
        <f>IF(Table2[[#This Row],[date_to_pivot]]&lt;&gt;"",C1366,"")</f>
        <v/>
      </c>
      <c r="P1363" t="str">
        <f>IF(Table2[[#This Row],[date_to_pivot]]&lt;&gt;"",C1364,"")</f>
        <v/>
      </c>
    </row>
    <row r="1364" spans="2:16" x14ac:dyDescent="0.2">
      <c r="B1364" t="s">
        <v>570</v>
      </c>
      <c r="C1364" t="str" cm="1">
        <f t="array" ref="C13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64" t="str">
        <f>IF(ISNUMBER(SEARCH("start_date_local",Table2[[#This Row],[JSON]])),MID(Table2[[#This Row],[JSON]],SEARCH("start_date_local",Table2[[#This Row],[JSON]])+LEN("start_date_local")+4,10), "")</f>
        <v/>
      </c>
      <c r="E13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4" s="5" t="str">
        <f>IF(Table2[[#This Row],[moving_time]]&lt;&gt;"",FLOOR((Table2[[#This Row],[moving_time]]-(60*60*Table2[[#This Row],[Appoggio_ore]]))-(60*Table2[[#This Row],[Appoggio_ minuti]]),1),"")</f>
        <v/>
      </c>
      <c r="I1364" s="5" t="str">
        <f>IF(Table2[[#This Row],[moving_time]]&lt;&gt;"",FLOOR((Table2[[#This Row],[moving_time]]-(60*60*Table2[[#This Row],[Appoggio_ore]]))/60,1),"")</f>
        <v/>
      </c>
      <c r="J1364" s="5" t="str">
        <f>IF(Table2[[#This Row],[moving_time]]&lt;&gt;"",FLOOR(Table2[[#This Row],[moving_time]]/(60*60),1),"")</f>
        <v/>
      </c>
      <c r="K13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4" t="str">
        <f>IF(AND(Table2[[#This Row],[Appoggio]]&lt;&gt;"",C1374&lt;&gt;""),_xlfn.CONCAT("date",C1374,"moving_time",C1365,"distance",Table2[[#This Row],[Appoggio]],"elevation",C1367,"type",C1368),"")</f>
        <v/>
      </c>
      <c r="M1364" t="str">
        <f>IF(Table2[[#This Row],[date_to_pivot]]&lt;&gt;"",C1368,"")</f>
        <v/>
      </c>
      <c r="N1364" t="str">
        <f>IF(Table2[[#This Row],[date_to_pivot]]&lt;&gt;"",Table2[[#This Row],[Appoggio]],"")</f>
        <v/>
      </c>
      <c r="O1364" t="str">
        <f>IF(Table2[[#This Row],[date_to_pivot]]&lt;&gt;"",C1367,"")</f>
        <v/>
      </c>
      <c r="P1364" t="str">
        <f>IF(Table2[[#This Row],[date_to_pivot]]&lt;&gt;"",C1365,"")</f>
        <v/>
      </c>
    </row>
    <row r="1365" spans="2:16" x14ac:dyDescent="0.2">
      <c r="B1365" t="s">
        <v>571</v>
      </c>
      <c r="C1365" t="str" cm="1">
        <f t="array" ref="C13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53036.6</v>
      </c>
      <c r="D1365" t="str">
        <f>IF(ISNUMBER(SEARCH("start_date_local",Table2[[#This Row],[JSON]])),MID(Table2[[#This Row],[JSON]],SEARCH("start_date_local",Table2[[#This Row],[JSON]])+LEN("start_date_local")+4,10), "")</f>
        <v/>
      </c>
      <c r="E13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53036.6</v>
      </c>
      <c r="G13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5" s="5" t="str">
        <f>IF(Table2[[#This Row],[moving_time]]&lt;&gt;"",FLOOR((Table2[[#This Row],[moving_time]]-(60*60*Table2[[#This Row],[Appoggio_ore]]))-(60*Table2[[#This Row],[Appoggio_ minuti]]),1),"")</f>
        <v/>
      </c>
      <c r="I1365" s="5" t="str">
        <f>IF(Table2[[#This Row],[moving_time]]&lt;&gt;"",FLOOR((Table2[[#This Row],[moving_time]]-(60*60*Table2[[#This Row],[Appoggio_ore]]))/60,1),"")</f>
        <v/>
      </c>
      <c r="J1365" s="5" t="str">
        <f>IF(Table2[[#This Row],[moving_time]]&lt;&gt;"",FLOOR(Table2[[#This Row],[moving_time]]/(60*60),1),"")</f>
        <v/>
      </c>
      <c r="K13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5" t="str">
        <f>IF(AND(Table2[[#This Row],[Appoggio]]&lt;&gt;"",C1375&lt;&gt;""),_xlfn.CONCAT("date",C1375,"moving_time",C1366,"distance",Table2[[#This Row],[Appoggio]],"elevation",C1368,"type",C1369),"")</f>
        <v>date2020-05-27moving_time01:55:11distance53036.6elevation465.0typeRide</v>
      </c>
      <c r="M1365" t="str">
        <f>IF(Table2[[#This Row],[date_to_pivot]]&lt;&gt;"",C1369,"")</f>
        <v>Ride</v>
      </c>
      <c r="N1365" t="str">
        <f>IF(Table2[[#This Row],[date_to_pivot]]&lt;&gt;"",Table2[[#This Row],[Appoggio]],"")</f>
        <v>53036.6</v>
      </c>
      <c r="O1365" t="str">
        <f>IF(Table2[[#This Row],[date_to_pivot]]&lt;&gt;"",C1368,"")</f>
        <v>465.0</v>
      </c>
      <c r="P1365" t="str">
        <f>IF(Table2[[#This Row],[date_to_pivot]]&lt;&gt;"",C1366,"")</f>
        <v>01:55:11</v>
      </c>
    </row>
    <row r="1366" spans="2:16" x14ac:dyDescent="0.2">
      <c r="B1366" t="s">
        <v>572</v>
      </c>
      <c r="C1366" t="str" cm="1">
        <f t="array" ref="C13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01:55:11</v>
      </c>
      <c r="D1366" t="str">
        <f>IF(ISNUMBER(SEARCH("start_date_local",Table2[[#This Row],[JSON]])),MID(Table2[[#This Row],[JSON]],SEARCH("start_date_local",Table2[[#This Row],[JSON]])+LEN("start_date_local")+4,10), "")</f>
        <v/>
      </c>
      <c r="E13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6911</v>
      </c>
      <c r="H1366" s="5">
        <f>IF(Table2[[#This Row],[moving_time]]&lt;&gt;"",FLOOR((Table2[[#This Row],[moving_time]]-(60*60*Table2[[#This Row],[Appoggio_ore]]))-(60*Table2[[#This Row],[Appoggio_ minuti]]),1),"")</f>
        <v>11</v>
      </c>
      <c r="I1366" s="5">
        <f>IF(Table2[[#This Row],[moving_time]]&lt;&gt;"",FLOOR((Table2[[#This Row],[moving_time]]-(60*60*Table2[[#This Row],[Appoggio_ore]]))/60,1),"")</f>
        <v>55</v>
      </c>
      <c r="J1366" s="5">
        <f>IF(Table2[[#This Row],[moving_time]]&lt;&gt;"",FLOOR(Table2[[#This Row],[moving_time]]/(60*60),1),"")</f>
        <v>1</v>
      </c>
      <c r="K13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6" t="str">
        <f>IF(AND(Table2[[#This Row],[Appoggio]]&lt;&gt;"",C1376&lt;&gt;""),_xlfn.CONCAT("date",C1376,"moving_time",C1367,"distance",Table2[[#This Row],[Appoggio]],"elevation",C1369,"type",C1370),"")</f>
        <v/>
      </c>
      <c r="M1366" t="str">
        <f>IF(Table2[[#This Row],[date_to_pivot]]&lt;&gt;"",C1370,"")</f>
        <v/>
      </c>
      <c r="N1366" t="str">
        <f>IF(Table2[[#This Row],[date_to_pivot]]&lt;&gt;"",Table2[[#This Row],[Appoggio]],"")</f>
        <v/>
      </c>
      <c r="O1366" t="str">
        <f>IF(Table2[[#This Row],[date_to_pivot]]&lt;&gt;"",C1369,"")</f>
        <v/>
      </c>
      <c r="P1366" t="str">
        <f>IF(Table2[[#This Row],[date_to_pivot]]&lt;&gt;"",C1367,"")</f>
        <v/>
      </c>
    </row>
    <row r="1367" spans="2:16" x14ac:dyDescent="0.2">
      <c r="B1367" t="s">
        <v>573</v>
      </c>
      <c r="C1367" t="str" cm="1">
        <f t="array" ref="C13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67" t="str">
        <f>IF(ISNUMBER(SEARCH("start_date_local",Table2[[#This Row],[JSON]])),MID(Table2[[#This Row],[JSON]],SEARCH("start_date_local",Table2[[#This Row],[JSON]])+LEN("start_date_local")+4,10), "")</f>
        <v/>
      </c>
      <c r="E13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7" s="5" t="str">
        <f>IF(Table2[[#This Row],[moving_time]]&lt;&gt;"",FLOOR((Table2[[#This Row],[moving_time]]-(60*60*Table2[[#This Row],[Appoggio_ore]]))-(60*Table2[[#This Row],[Appoggio_ minuti]]),1),"")</f>
        <v/>
      </c>
      <c r="I1367" s="5" t="str">
        <f>IF(Table2[[#This Row],[moving_time]]&lt;&gt;"",FLOOR((Table2[[#This Row],[moving_time]]-(60*60*Table2[[#This Row],[Appoggio_ore]]))/60,1),"")</f>
        <v/>
      </c>
      <c r="J1367" s="5" t="str">
        <f>IF(Table2[[#This Row],[moving_time]]&lt;&gt;"",FLOOR(Table2[[#This Row],[moving_time]]/(60*60),1),"")</f>
        <v/>
      </c>
      <c r="K13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7" t="str">
        <f>IF(AND(Table2[[#This Row],[Appoggio]]&lt;&gt;"",C1377&lt;&gt;""),_xlfn.CONCAT("date",C1377,"moving_time",C1368,"distance",Table2[[#This Row],[Appoggio]],"elevation",C1370,"type",C1371),"")</f>
        <v/>
      </c>
      <c r="M1367" t="str">
        <f>IF(Table2[[#This Row],[date_to_pivot]]&lt;&gt;"",C1371,"")</f>
        <v/>
      </c>
      <c r="N1367" t="str">
        <f>IF(Table2[[#This Row],[date_to_pivot]]&lt;&gt;"",Table2[[#This Row],[Appoggio]],"")</f>
        <v/>
      </c>
      <c r="O1367" t="str">
        <f>IF(Table2[[#This Row],[date_to_pivot]]&lt;&gt;"",C1370,"")</f>
        <v/>
      </c>
      <c r="P1367" t="str">
        <f>IF(Table2[[#This Row],[date_to_pivot]]&lt;&gt;"",C1368,"")</f>
        <v/>
      </c>
    </row>
    <row r="1368" spans="2:16" x14ac:dyDescent="0.2">
      <c r="B1368" t="s">
        <v>574</v>
      </c>
      <c r="C1368" t="str" cm="1">
        <f t="array" ref="C13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465.0</v>
      </c>
      <c r="D1368" t="str">
        <f>IF(ISNUMBER(SEARCH("start_date_local",Table2[[#This Row],[JSON]])),MID(Table2[[#This Row],[JSON]],SEARCH("start_date_local",Table2[[#This Row],[JSON]])+LEN("start_date_local")+4,10), "")</f>
        <v/>
      </c>
      <c r="E13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8" s="5" t="str">
        <f>IF(Table2[[#This Row],[moving_time]]&lt;&gt;"",FLOOR((Table2[[#This Row],[moving_time]]-(60*60*Table2[[#This Row],[Appoggio_ore]]))-(60*Table2[[#This Row],[Appoggio_ minuti]]),1),"")</f>
        <v/>
      </c>
      <c r="I1368" s="5" t="str">
        <f>IF(Table2[[#This Row],[moving_time]]&lt;&gt;"",FLOOR((Table2[[#This Row],[moving_time]]-(60*60*Table2[[#This Row],[Appoggio_ore]]))/60,1),"")</f>
        <v/>
      </c>
      <c r="J1368" s="5" t="str">
        <f>IF(Table2[[#This Row],[moving_time]]&lt;&gt;"",FLOOR(Table2[[#This Row],[moving_time]]/(60*60),1),"")</f>
        <v/>
      </c>
      <c r="K13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465.0</v>
      </c>
      <c r="L1368" t="str">
        <f>IF(AND(Table2[[#This Row],[Appoggio]]&lt;&gt;"",C1378&lt;&gt;""),_xlfn.CONCAT("date",C1378,"moving_time",C1369,"distance",Table2[[#This Row],[Appoggio]],"elevation",C1371,"type",C1372),"")</f>
        <v/>
      </c>
      <c r="M1368" t="str">
        <f>IF(Table2[[#This Row],[date_to_pivot]]&lt;&gt;"",C1372,"")</f>
        <v/>
      </c>
      <c r="N1368" t="str">
        <f>IF(Table2[[#This Row],[date_to_pivot]]&lt;&gt;"",Table2[[#This Row],[Appoggio]],"")</f>
        <v/>
      </c>
      <c r="O1368" t="str">
        <f>IF(Table2[[#This Row],[date_to_pivot]]&lt;&gt;"",C1371,"")</f>
        <v/>
      </c>
      <c r="P1368" t="str">
        <f>IF(Table2[[#This Row],[date_to_pivot]]&lt;&gt;"",C1369,"")</f>
        <v/>
      </c>
    </row>
    <row r="1369" spans="2:16" x14ac:dyDescent="0.2">
      <c r="B1369" t="s">
        <v>12</v>
      </c>
      <c r="C1369" t="str" cm="1">
        <f t="array" ref="C13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1369" t="str">
        <f>IF(ISNUMBER(SEARCH("start_date_local",Table2[[#This Row],[JSON]])),MID(Table2[[#This Row],[JSON]],SEARCH("start_date_local",Table2[[#This Row],[JSON]])+LEN("start_date_local")+4,10), "")</f>
        <v/>
      </c>
      <c r="E13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3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69" s="5" t="str">
        <f>IF(Table2[[#This Row],[moving_time]]&lt;&gt;"",FLOOR((Table2[[#This Row],[moving_time]]-(60*60*Table2[[#This Row],[Appoggio_ore]]))-(60*Table2[[#This Row],[Appoggio_ minuti]]),1),"")</f>
        <v/>
      </c>
      <c r="I1369" s="5" t="str">
        <f>IF(Table2[[#This Row],[moving_time]]&lt;&gt;"",FLOOR((Table2[[#This Row],[moving_time]]-(60*60*Table2[[#This Row],[Appoggio_ore]]))/60,1),"")</f>
        <v/>
      </c>
      <c r="J1369" s="5" t="str">
        <f>IF(Table2[[#This Row],[moving_time]]&lt;&gt;"",FLOOR(Table2[[#This Row],[moving_time]]/(60*60),1),"")</f>
        <v/>
      </c>
      <c r="K13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69" t="str">
        <f>IF(AND(Table2[[#This Row],[Appoggio]]&lt;&gt;"",C1379&lt;&gt;""),_xlfn.CONCAT("date",C1379,"moving_time",C1370,"distance",Table2[[#This Row],[Appoggio]],"elevation",C1372,"type",C1373),"")</f>
        <v/>
      </c>
      <c r="M1369" t="str">
        <f>IF(Table2[[#This Row],[date_to_pivot]]&lt;&gt;"",C1373,"")</f>
        <v/>
      </c>
      <c r="N1369" t="str">
        <f>IF(Table2[[#This Row],[date_to_pivot]]&lt;&gt;"",Table2[[#This Row],[Appoggio]],"")</f>
        <v/>
      </c>
      <c r="O1369" t="str">
        <f>IF(Table2[[#This Row],[date_to_pivot]]&lt;&gt;"",C1372,"")</f>
        <v/>
      </c>
      <c r="P1369" t="str">
        <f>IF(Table2[[#This Row],[date_to_pivot]]&lt;&gt;"",C1370,"")</f>
        <v/>
      </c>
    </row>
    <row r="1370" spans="2:16" x14ac:dyDescent="0.2">
      <c r="B1370" t="s">
        <v>13</v>
      </c>
      <c r="C1370" t="str" cm="1">
        <f t="array" ref="C13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70" t="str">
        <f>IF(ISNUMBER(SEARCH("start_date_local",Table2[[#This Row],[JSON]])),MID(Table2[[#This Row],[JSON]],SEARCH("start_date_local",Table2[[#This Row],[JSON]])+LEN("start_date_local")+4,10), "")</f>
        <v/>
      </c>
      <c r="E13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0" s="5" t="str">
        <f>IF(Table2[[#This Row],[moving_time]]&lt;&gt;"",FLOOR((Table2[[#This Row],[moving_time]]-(60*60*Table2[[#This Row],[Appoggio_ore]]))-(60*Table2[[#This Row],[Appoggio_ minuti]]),1),"")</f>
        <v/>
      </c>
      <c r="I1370" s="5" t="str">
        <f>IF(Table2[[#This Row],[moving_time]]&lt;&gt;"",FLOOR((Table2[[#This Row],[moving_time]]-(60*60*Table2[[#This Row],[Appoggio_ore]]))/60,1),"")</f>
        <v/>
      </c>
      <c r="J1370" s="5" t="str">
        <f>IF(Table2[[#This Row],[moving_time]]&lt;&gt;"",FLOOR(Table2[[#This Row],[moving_time]]/(60*60),1),"")</f>
        <v/>
      </c>
      <c r="K13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0" t="str">
        <f>IF(AND(Table2[[#This Row],[Appoggio]]&lt;&gt;"",C1380&lt;&gt;""),_xlfn.CONCAT("date",C1380,"moving_time",C1371,"distance",Table2[[#This Row],[Appoggio]],"elevation",C1373,"type",C1374),"")</f>
        <v/>
      </c>
      <c r="M1370" t="str">
        <f>IF(Table2[[#This Row],[date_to_pivot]]&lt;&gt;"",C1374,"")</f>
        <v/>
      </c>
      <c r="N1370" t="str">
        <f>IF(Table2[[#This Row],[date_to_pivot]]&lt;&gt;"",Table2[[#This Row],[Appoggio]],"")</f>
        <v/>
      </c>
      <c r="O1370" t="str">
        <f>IF(Table2[[#This Row],[date_to_pivot]]&lt;&gt;"",C1373,"")</f>
        <v/>
      </c>
      <c r="P1370" t="str">
        <f>IF(Table2[[#This Row],[date_to_pivot]]&lt;&gt;"",C1371,"")</f>
        <v/>
      </c>
    </row>
    <row r="1371" spans="2:16" x14ac:dyDescent="0.2">
      <c r="B1371" t="s">
        <v>575</v>
      </c>
      <c r="C1371" t="str" cm="1">
        <f t="array" ref="C13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71" t="str">
        <f>IF(ISNUMBER(SEARCH("start_date_local",Table2[[#This Row],[JSON]])),MID(Table2[[#This Row],[JSON]],SEARCH("start_date_local",Table2[[#This Row],[JSON]])+LEN("start_date_local")+4,10), "")</f>
        <v/>
      </c>
      <c r="E13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1" s="5" t="str">
        <f>IF(Table2[[#This Row],[moving_time]]&lt;&gt;"",FLOOR((Table2[[#This Row],[moving_time]]-(60*60*Table2[[#This Row],[Appoggio_ore]]))-(60*Table2[[#This Row],[Appoggio_ minuti]]),1),"")</f>
        <v/>
      </c>
      <c r="I1371" s="5" t="str">
        <f>IF(Table2[[#This Row],[moving_time]]&lt;&gt;"",FLOOR((Table2[[#This Row],[moving_time]]-(60*60*Table2[[#This Row],[Appoggio_ore]]))/60,1),"")</f>
        <v/>
      </c>
      <c r="J1371" s="5" t="str">
        <f>IF(Table2[[#This Row],[moving_time]]&lt;&gt;"",FLOOR(Table2[[#This Row],[moving_time]]/(60*60),1),"")</f>
        <v/>
      </c>
      <c r="K13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1" t="str">
        <f>IF(AND(Table2[[#This Row],[Appoggio]]&lt;&gt;"",C1381&lt;&gt;""),_xlfn.CONCAT("date",C1381,"moving_time",C1372,"distance",Table2[[#This Row],[Appoggio]],"elevation",C1374,"type",C1375),"")</f>
        <v/>
      </c>
      <c r="M1371" t="str">
        <f>IF(Table2[[#This Row],[date_to_pivot]]&lt;&gt;"",C1375,"")</f>
        <v/>
      </c>
      <c r="N1371" t="str">
        <f>IF(Table2[[#This Row],[date_to_pivot]]&lt;&gt;"",Table2[[#This Row],[Appoggio]],"")</f>
        <v/>
      </c>
      <c r="O1371" t="str">
        <f>IF(Table2[[#This Row],[date_to_pivot]]&lt;&gt;"",C1374,"")</f>
        <v/>
      </c>
      <c r="P1371" t="str">
        <f>IF(Table2[[#This Row],[date_to_pivot]]&lt;&gt;"",C1372,"")</f>
        <v/>
      </c>
    </row>
    <row r="1372" spans="2:16" x14ac:dyDescent="0.2">
      <c r="B1372" t="s">
        <v>576</v>
      </c>
      <c r="C1372" t="str" cm="1">
        <f t="array" ref="C13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72" t="str">
        <f>IF(ISNUMBER(SEARCH("start_date_local",Table2[[#This Row],[JSON]])),MID(Table2[[#This Row],[JSON]],SEARCH("start_date_local",Table2[[#This Row],[JSON]])+LEN("start_date_local")+4,10), "")</f>
        <v/>
      </c>
      <c r="E13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2" s="5" t="str">
        <f>IF(Table2[[#This Row],[moving_time]]&lt;&gt;"",FLOOR((Table2[[#This Row],[moving_time]]-(60*60*Table2[[#This Row],[Appoggio_ore]]))-(60*Table2[[#This Row],[Appoggio_ minuti]]),1),"")</f>
        <v/>
      </c>
      <c r="I1372" s="5" t="str">
        <f>IF(Table2[[#This Row],[moving_time]]&lt;&gt;"",FLOOR((Table2[[#This Row],[moving_time]]-(60*60*Table2[[#This Row],[Appoggio_ore]]))/60,1),"")</f>
        <v/>
      </c>
      <c r="J1372" s="5" t="str">
        <f>IF(Table2[[#This Row],[moving_time]]&lt;&gt;"",FLOOR(Table2[[#This Row],[moving_time]]/(60*60),1),"")</f>
        <v/>
      </c>
      <c r="K13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2" t="str">
        <f>IF(AND(Table2[[#This Row],[Appoggio]]&lt;&gt;"",C1382&lt;&gt;""),_xlfn.CONCAT("date",C1382,"moving_time",C1373,"distance",Table2[[#This Row],[Appoggio]],"elevation",C1375,"type",C1376),"")</f>
        <v/>
      </c>
      <c r="M1372" t="str">
        <f>IF(Table2[[#This Row],[date_to_pivot]]&lt;&gt;"",C1376,"")</f>
        <v/>
      </c>
      <c r="N1372" t="str">
        <f>IF(Table2[[#This Row],[date_to_pivot]]&lt;&gt;"",Table2[[#This Row],[Appoggio]],"")</f>
        <v/>
      </c>
      <c r="O1372" t="str">
        <f>IF(Table2[[#This Row],[date_to_pivot]]&lt;&gt;"",C1375,"")</f>
        <v/>
      </c>
      <c r="P1372" t="str">
        <f>IF(Table2[[#This Row],[date_to_pivot]]&lt;&gt;"",C1373,"")</f>
        <v/>
      </c>
    </row>
    <row r="1373" spans="2:16" x14ac:dyDescent="0.2">
      <c r="B1373" t="s">
        <v>577</v>
      </c>
      <c r="C1373" t="str" cm="1">
        <f t="array" ref="C13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73" t="str">
        <f>IF(ISNUMBER(SEARCH("start_date_local",Table2[[#This Row],[JSON]])),MID(Table2[[#This Row],[JSON]],SEARCH("start_date_local",Table2[[#This Row],[JSON]])+LEN("start_date_local")+4,10), "")</f>
        <v/>
      </c>
      <c r="E13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3" s="5" t="str">
        <f>IF(Table2[[#This Row],[moving_time]]&lt;&gt;"",FLOOR((Table2[[#This Row],[moving_time]]-(60*60*Table2[[#This Row],[Appoggio_ore]]))-(60*Table2[[#This Row],[Appoggio_ minuti]]),1),"")</f>
        <v/>
      </c>
      <c r="I1373" s="5" t="str">
        <f>IF(Table2[[#This Row],[moving_time]]&lt;&gt;"",FLOOR((Table2[[#This Row],[moving_time]]-(60*60*Table2[[#This Row],[Appoggio_ore]]))/60,1),"")</f>
        <v/>
      </c>
      <c r="J1373" s="5" t="str">
        <f>IF(Table2[[#This Row],[moving_time]]&lt;&gt;"",FLOOR(Table2[[#This Row],[moving_time]]/(60*60),1),"")</f>
        <v/>
      </c>
      <c r="K13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3" t="str">
        <f>IF(AND(Table2[[#This Row],[Appoggio]]&lt;&gt;"",C1383&lt;&gt;""),_xlfn.CONCAT("date",C1383,"moving_time",C1374,"distance",Table2[[#This Row],[Appoggio]],"elevation",C1376,"type",C1377),"")</f>
        <v/>
      </c>
      <c r="M1373" t="str">
        <f>IF(Table2[[#This Row],[date_to_pivot]]&lt;&gt;"",C1377,"")</f>
        <v/>
      </c>
      <c r="N1373" t="str">
        <f>IF(Table2[[#This Row],[date_to_pivot]]&lt;&gt;"",Table2[[#This Row],[Appoggio]],"")</f>
        <v/>
      </c>
      <c r="O1373" t="str">
        <f>IF(Table2[[#This Row],[date_to_pivot]]&lt;&gt;"",C1376,"")</f>
        <v/>
      </c>
      <c r="P1373" t="str">
        <f>IF(Table2[[#This Row],[date_to_pivot]]&lt;&gt;"",C1374,"")</f>
        <v/>
      </c>
    </row>
    <row r="1374" spans="2:16" x14ac:dyDescent="0.2">
      <c r="B1374" t="s">
        <v>578</v>
      </c>
      <c r="C1374" t="str" cm="1">
        <f t="array" ref="C13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74" t="str">
        <f>IF(ISNUMBER(SEARCH("start_date_local",Table2[[#This Row],[JSON]])),MID(Table2[[#This Row],[JSON]],SEARCH("start_date_local",Table2[[#This Row],[JSON]])+LEN("start_date_local")+4,10), "")</f>
        <v/>
      </c>
      <c r="E13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4" s="5" t="str">
        <f>IF(Table2[[#This Row],[moving_time]]&lt;&gt;"",FLOOR((Table2[[#This Row],[moving_time]]-(60*60*Table2[[#This Row],[Appoggio_ore]]))-(60*Table2[[#This Row],[Appoggio_ minuti]]),1),"")</f>
        <v/>
      </c>
      <c r="I1374" s="5" t="str">
        <f>IF(Table2[[#This Row],[moving_time]]&lt;&gt;"",FLOOR((Table2[[#This Row],[moving_time]]-(60*60*Table2[[#This Row],[Appoggio_ore]]))/60,1),"")</f>
        <v/>
      </c>
      <c r="J1374" s="5" t="str">
        <f>IF(Table2[[#This Row],[moving_time]]&lt;&gt;"",FLOOR(Table2[[#This Row],[moving_time]]/(60*60),1),"")</f>
        <v/>
      </c>
      <c r="K13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4" t="str">
        <f>IF(AND(Table2[[#This Row],[Appoggio]]&lt;&gt;"",C1384&lt;&gt;""),_xlfn.CONCAT("date",C1384,"moving_time",C1375,"distance",Table2[[#This Row],[Appoggio]],"elevation",C1377,"type",C1378),"")</f>
        <v/>
      </c>
      <c r="M1374" t="str">
        <f>IF(Table2[[#This Row],[date_to_pivot]]&lt;&gt;"",C1378,"")</f>
        <v/>
      </c>
      <c r="N1374" t="str">
        <f>IF(Table2[[#This Row],[date_to_pivot]]&lt;&gt;"",Table2[[#This Row],[Appoggio]],"")</f>
        <v/>
      </c>
      <c r="O1374" t="str">
        <f>IF(Table2[[#This Row],[date_to_pivot]]&lt;&gt;"",C1377,"")</f>
        <v/>
      </c>
      <c r="P1374" t="str">
        <f>IF(Table2[[#This Row],[date_to_pivot]]&lt;&gt;"",C1375,"")</f>
        <v/>
      </c>
    </row>
    <row r="1375" spans="2:16" x14ac:dyDescent="0.2">
      <c r="B1375" t="s">
        <v>579</v>
      </c>
      <c r="C1375" t="str" cm="1">
        <f t="array" ref="C13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2020-05-27</v>
      </c>
      <c r="D1375" t="str">
        <f>IF(ISNUMBER(SEARCH("start_date_local",Table2[[#This Row],[JSON]])),MID(Table2[[#This Row],[JSON]],SEARCH("start_date_local",Table2[[#This Row],[JSON]])+LEN("start_date_local")+4,10), "")</f>
        <v>2020-05-27</v>
      </c>
      <c r="E13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5" s="5" t="str">
        <f>IF(Table2[[#This Row],[moving_time]]&lt;&gt;"",FLOOR((Table2[[#This Row],[moving_time]]-(60*60*Table2[[#This Row],[Appoggio_ore]]))-(60*Table2[[#This Row],[Appoggio_ minuti]]),1),"")</f>
        <v/>
      </c>
      <c r="I1375" s="5" t="str">
        <f>IF(Table2[[#This Row],[moving_time]]&lt;&gt;"",FLOOR((Table2[[#This Row],[moving_time]]-(60*60*Table2[[#This Row],[Appoggio_ore]]))/60,1),"")</f>
        <v/>
      </c>
      <c r="J1375" s="5" t="str">
        <f>IF(Table2[[#This Row],[moving_time]]&lt;&gt;"",FLOOR(Table2[[#This Row],[moving_time]]/(60*60),1),"")</f>
        <v/>
      </c>
      <c r="K13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5" t="str">
        <f>IF(AND(Table2[[#This Row],[Appoggio]]&lt;&gt;"",C1385&lt;&gt;""),_xlfn.CONCAT("date",C1385,"moving_time",C1376,"distance",Table2[[#This Row],[Appoggio]],"elevation",C1378,"type",C1379),"")</f>
        <v/>
      </c>
      <c r="M1375" t="str">
        <f>IF(Table2[[#This Row],[date_to_pivot]]&lt;&gt;"",C1379,"")</f>
        <v/>
      </c>
      <c r="N1375" t="str">
        <f>IF(Table2[[#This Row],[date_to_pivot]]&lt;&gt;"",Table2[[#This Row],[Appoggio]],"")</f>
        <v/>
      </c>
      <c r="O1375" t="str">
        <f>IF(Table2[[#This Row],[date_to_pivot]]&lt;&gt;"",C1378,"")</f>
        <v/>
      </c>
      <c r="P1375" t="str">
        <f>IF(Table2[[#This Row],[date_to_pivot]]&lt;&gt;"",C1376,"")</f>
        <v/>
      </c>
    </row>
    <row r="1376" spans="2:16" x14ac:dyDescent="0.2">
      <c r="B1376" t="s">
        <v>19</v>
      </c>
      <c r="C1376" t="str" cm="1">
        <f t="array" ref="C13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76" t="str">
        <f>IF(ISNUMBER(SEARCH("start_date_local",Table2[[#This Row],[JSON]])),MID(Table2[[#This Row],[JSON]],SEARCH("start_date_local",Table2[[#This Row],[JSON]])+LEN("start_date_local")+4,10), "")</f>
        <v/>
      </c>
      <c r="E13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6" s="5" t="str">
        <f>IF(Table2[[#This Row],[moving_time]]&lt;&gt;"",FLOOR((Table2[[#This Row],[moving_time]]-(60*60*Table2[[#This Row],[Appoggio_ore]]))-(60*Table2[[#This Row],[Appoggio_ minuti]]),1),"")</f>
        <v/>
      </c>
      <c r="I1376" s="5" t="str">
        <f>IF(Table2[[#This Row],[moving_time]]&lt;&gt;"",FLOOR((Table2[[#This Row],[moving_time]]-(60*60*Table2[[#This Row],[Appoggio_ore]]))/60,1),"")</f>
        <v/>
      </c>
      <c r="J1376" s="5" t="str">
        <f>IF(Table2[[#This Row],[moving_time]]&lt;&gt;"",FLOOR(Table2[[#This Row],[moving_time]]/(60*60),1),"")</f>
        <v/>
      </c>
      <c r="K13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6" t="str">
        <f>IF(AND(Table2[[#This Row],[Appoggio]]&lt;&gt;"",C1386&lt;&gt;""),_xlfn.CONCAT("date",C1386,"moving_time",C1377,"distance",Table2[[#This Row],[Appoggio]],"elevation",C1379,"type",C1380),"")</f>
        <v/>
      </c>
      <c r="M1376" t="str">
        <f>IF(Table2[[#This Row],[date_to_pivot]]&lt;&gt;"",C1380,"")</f>
        <v/>
      </c>
      <c r="N1376" t="str">
        <f>IF(Table2[[#This Row],[date_to_pivot]]&lt;&gt;"",Table2[[#This Row],[Appoggio]],"")</f>
        <v/>
      </c>
      <c r="O1376" t="str">
        <f>IF(Table2[[#This Row],[date_to_pivot]]&lt;&gt;"",C1379,"")</f>
        <v/>
      </c>
      <c r="P1376" t="str">
        <f>IF(Table2[[#This Row],[date_to_pivot]]&lt;&gt;"",C1377,"")</f>
        <v/>
      </c>
    </row>
    <row r="1377" spans="2:16" x14ac:dyDescent="0.2">
      <c r="B1377" t="s">
        <v>20</v>
      </c>
      <c r="C1377" t="str" cm="1">
        <f t="array" ref="C13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77" t="str">
        <f>IF(ISNUMBER(SEARCH("start_date_local",Table2[[#This Row],[JSON]])),MID(Table2[[#This Row],[JSON]],SEARCH("start_date_local",Table2[[#This Row],[JSON]])+LEN("start_date_local")+4,10), "")</f>
        <v/>
      </c>
      <c r="E13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7" s="5" t="str">
        <f>IF(Table2[[#This Row],[moving_time]]&lt;&gt;"",FLOOR((Table2[[#This Row],[moving_time]]-(60*60*Table2[[#This Row],[Appoggio_ore]]))-(60*Table2[[#This Row],[Appoggio_ minuti]]),1),"")</f>
        <v/>
      </c>
      <c r="I1377" s="5" t="str">
        <f>IF(Table2[[#This Row],[moving_time]]&lt;&gt;"",FLOOR((Table2[[#This Row],[moving_time]]-(60*60*Table2[[#This Row],[Appoggio_ore]]))/60,1),"")</f>
        <v/>
      </c>
      <c r="J1377" s="5" t="str">
        <f>IF(Table2[[#This Row],[moving_time]]&lt;&gt;"",FLOOR(Table2[[#This Row],[moving_time]]/(60*60),1),"")</f>
        <v/>
      </c>
      <c r="K13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7" t="str">
        <f>IF(AND(Table2[[#This Row],[Appoggio]]&lt;&gt;"",C1387&lt;&gt;""),_xlfn.CONCAT("date",C1387,"moving_time",C1378,"distance",Table2[[#This Row],[Appoggio]],"elevation",C1380,"type",C1381),"")</f>
        <v/>
      </c>
      <c r="M1377" t="str">
        <f>IF(Table2[[#This Row],[date_to_pivot]]&lt;&gt;"",C1381,"")</f>
        <v/>
      </c>
      <c r="N1377" t="str">
        <f>IF(Table2[[#This Row],[date_to_pivot]]&lt;&gt;"",Table2[[#This Row],[Appoggio]],"")</f>
        <v/>
      </c>
      <c r="O1377" t="str">
        <f>IF(Table2[[#This Row],[date_to_pivot]]&lt;&gt;"",C1380,"")</f>
        <v/>
      </c>
      <c r="P1377" t="str">
        <f>IF(Table2[[#This Row],[date_to_pivot]]&lt;&gt;"",C1378,"")</f>
        <v/>
      </c>
    </row>
    <row r="1378" spans="2:16" x14ac:dyDescent="0.2">
      <c r="B1378" t="s">
        <v>21</v>
      </c>
      <c r="C1378" t="str" cm="1">
        <f t="array" ref="C13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78" t="str">
        <f>IF(ISNUMBER(SEARCH("start_date_local",Table2[[#This Row],[JSON]])),MID(Table2[[#This Row],[JSON]],SEARCH("start_date_local",Table2[[#This Row],[JSON]])+LEN("start_date_local")+4,10), "")</f>
        <v/>
      </c>
      <c r="E13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8" s="5" t="str">
        <f>IF(Table2[[#This Row],[moving_time]]&lt;&gt;"",FLOOR((Table2[[#This Row],[moving_time]]-(60*60*Table2[[#This Row],[Appoggio_ore]]))-(60*Table2[[#This Row],[Appoggio_ minuti]]),1),"")</f>
        <v/>
      </c>
      <c r="I1378" s="5" t="str">
        <f>IF(Table2[[#This Row],[moving_time]]&lt;&gt;"",FLOOR((Table2[[#This Row],[moving_time]]-(60*60*Table2[[#This Row],[Appoggio_ore]]))/60,1),"")</f>
        <v/>
      </c>
      <c r="J1378" s="5" t="str">
        <f>IF(Table2[[#This Row],[moving_time]]&lt;&gt;"",FLOOR(Table2[[#This Row],[moving_time]]/(60*60),1),"")</f>
        <v/>
      </c>
      <c r="K13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8" t="str">
        <f>IF(AND(Table2[[#This Row],[Appoggio]]&lt;&gt;"",C1388&lt;&gt;""),_xlfn.CONCAT("date",C1388,"moving_time",C1379,"distance",Table2[[#This Row],[Appoggio]],"elevation",C1381,"type",C1382),"")</f>
        <v/>
      </c>
      <c r="M1378" t="str">
        <f>IF(Table2[[#This Row],[date_to_pivot]]&lt;&gt;"",C1382,"")</f>
        <v/>
      </c>
      <c r="N1378" t="str">
        <f>IF(Table2[[#This Row],[date_to_pivot]]&lt;&gt;"",Table2[[#This Row],[Appoggio]],"")</f>
        <v/>
      </c>
      <c r="O1378" t="str">
        <f>IF(Table2[[#This Row],[date_to_pivot]]&lt;&gt;"",C1381,"")</f>
        <v/>
      </c>
      <c r="P1378" t="str">
        <f>IF(Table2[[#This Row],[date_to_pivot]]&lt;&gt;"",C1379,"")</f>
        <v/>
      </c>
    </row>
    <row r="1379" spans="2:16" x14ac:dyDescent="0.2">
      <c r="B1379" s="1">
        <v>45541491</v>
      </c>
      <c r="C1379" s="1" t="str" cm="1">
        <f t="array" ref="C13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79" t="str">
        <f>IF(ISNUMBER(SEARCH("start_date_local",Table2[[#This Row],[JSON]])),MID(Table2[[#This Row],[JSON]],SEARCH("start_date_local",Table2[[#This Row],[JSON]])+LEN("start_date_local")+4,10), "")</f>
        <v/>
      </c>
      <c r="E13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79" s="5" t="str">
        <f>IF(Table2[[#This Row],[moving_time]]&lt;&gt;"",FLOOR((Table2[[#This Row],[moving_time]]-(60*60*Table2[[#This Row],[Appoggio_ore]]))-(60*Table2[[#This Row],[Appoggio_ minuti]]),1),"")</f>
        <v/>
      </c>
      <c r="I1379" s="5" t="str">
        <f>IF(Table2[[#This Row],[moving_time]]&lt;&gt;"",FLOOR((Table2[[#This Row],[moving_time]]-(60*60*Table2[[#This Row],[Appoggio_ore]]))/60,1),"")</f>
        <v/>
      </c>
      <c r="J1379" s="5" t="str">
        <f>IF(Table2[[#This Row],[moving_time]]&lt;&gt;"",FLOOR(Table2[[#This Row],[moving_time]]/(60*60),1),"")</f>
        <v/>
      </c>
      <c r="K13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79" t="str">
        <f>IF(AND(Table2[[#This Row],[Appoggio]]&lt;&gt;"",C1389&lt;&gt;""),_xlfn.CONCAT("date",C1389,"moving_time",C1380,"distance",Table2[[#This Row],[Appoggio]],"elevation",C1382,"type",C1383),"")</f>
        <v/>
      </c>
      <c r="M1379" t="str">
        <f>IF(Table2[[#This Row],[date_to_pivot]]&lt;&gt;"",C1383,"")</f>
        <v/>
      </c>
      <c r="N1379" t="str">
        <f>IF(Table2[[#This Row],[date_to_pivot]]&lt;&gt;"",Table2[[#This Row],[Appoggio]],"")</f>
        <v/>
      </c>
      <c r="O1379" t="str">
        <f>IF(Table2[[#This Row],[date_to_pivot]]&lt;&gt;"",C1382,"")</f>
        <v/>
      </c>
      <c r="P1379" t="str">
        <f>IF(Table2[[#This Row],[date_to_pivot]]&lt;&gt;"",C1380,"")</f>
        <v/>
      </c>
    </row>
    <row r="1380" spans="2:16" x14ac:dyDescent="0.2">
      <c r="B1380" s="2">
        <v>10881521</v>
      </c>
      <c r="C1380" s="2" t="str" cm="1">
        <f t="array" ref="C13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80" t="str">
        <f>IF(ISNUMBER(SEARCH("start_date_local",Table2[[#This Row],[JSON]])),MID(Table2[[#This Row],[JSON]],SEARCH("start_date_local",Table2[[#This Row],[JSON]])+LEN("start_date_local")+4,10), "")</f>
        <v/>
      </c>
      <c r="E13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0" s="5" t="str">
        <f>IF(Table2[[#This Row],[moving_time]]&lt;&gt;"",FLOOR((Table2[[#This Row],[moving_time]]-(60*60*Table2[[#This Row],[Appoggio_ore]]))-(60*Table2[[#This Row],[Appoggio_ minuti]]),1),"")</f>
        <v/>
      </c>
      <c r="I1380" s="5" t="str">
        <f>IF(Table2[[#This Row],[moving_time]]&lt;&gt;"",FLOOR((Table2[[#This Row],[moving_time]]-(60*60*Table2[[#This Row],[Appoggio_ore]]))/60,1),"")</f>
        <v/>
      </c>
      <c r="J1380" s="5" t="str">
        <f>IF(Table2[[#This Row],[moving_time]]&lt;&gt;"",FLOOR(Table2[[#This Row],[moving_time]]/(60*60),1),"")</f>
        <v/>
      </c>
      <c r="K13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0" t="str">
        <f>IF(AND(Table2[[#This Row],[Appoggio]]&lt;&gt;"",C1390&lt;&gt;""),_xlfn.CONCAT("date",C1390,"moving_time",C1381,"distance",Table2[[#This Row],[Appoggio]],"elevation",C1383,"type",C1384),"")</f>
        <v/>
      </c>
      <c r="M1380" t="str">
        <f>IF(Table2[[#This Row],[date_to_pivot]]&lt;&gt;"",C1384,"")</f>
        <v/>
      </c>
      <c r="N1380" t="str">
        <f>IF(Table2[[#This Row],[date_to_pivot]]&lt;&gt;"",Table2[[#This Row],[Appoggio]],"")</f>
        <v/>
      </c>
      <c r="O1380" t="str">
        <f>IF(Table2[[#This Row],[date_to_pivot]]&lt;&gt;"",C1383,"")</f>
        <v/>
      </c>
      <c r="P1380" t="str">
        <f>IF(Table2[[#This Row],[date_to_pivot]]&lt;&gt;"",C1381,"")</f>
        <v/>
      </c>
    </row>
    <row r="1381" spans="2:16" x14ac:dyDescent="0.2">
      <c r="B1381" t="s">
        <v>22</v>
      </c>
      <c r="C1381" t="str" cm="1">
        <f t="array" ref="C13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81" t="str">
        <f>IF(ISNUMBER(SEARCH("start_date_local",Table2[[#This Row],[JSON]])),MID(Table2[[#This Row],[JSON]],SEARCH("start_date_local",Table2[[#This Row],[JSON]])+LEN("start_date_local")+4,10), "")</f>
        <v/>
      </c>
      <c r="E13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1" s="5" t="str">
        <f>IF(Table2[[#This Row],[moving_time]]&lt;&gt;"",FLOOR((Table2[[#This Row],[moving_time]]-(60*60*Table2[[#This Row],[Appoggio_ore]]))-(60*Table2[[#This Row],[Appoggio_ minuti]]),1),"")</f>
        <v/>
      </c>
      <c r="I1381" s="5" t="str">
        <f>IF(Table2[[#This Row],[moving_time]]&lt;&gt;"",FLOOR((Table2[[#This Row],[moving_time]]-(60*60*Table2[[#This Row],[Appoggio_ore]]))/60,1),"")</f>
        <v/>
      </c>
      <c r="J1381" s="5" t="str">
        <f>IF(Table2[[#This Row],[moving_time]]&lt;&gt;"",FLOOR(Table2[[#This Row],[moving_time]]/(60*60),1),"")</f>
        <v/>
      </c>
      <c r="K13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1" t="str">
        <f>IF(AND(Table2[[#This Row],[Appoggio]]&lt;&gt;"",C1391&lt;&gt;""),_xlfn.CONCAT("date",C1391,"moving_time",C1382,"distance",Table2[[#This Row],[Appoggio]],"elevation",C1384,"type",C1385),"")</f>
        <v/>
      </c>
      <c r="M1381" t="str">
        <f>IF(Table2[[#This Row],[date_to_pivot]]&lt;&gt;"",C1385,"")</f>
        <v/>
      </c>
      <c r="N1381" t="str">
        <f>IF(Table2[[#This Row],[date_to_pivot]]&lt;&gt;"",Table2[[#This Row],[Appoggio]],"")</f>
        <v/>
      </c>
      <c r="O1381" t="str">
        <f>IF(Table2[[#This Row],[date_to_pivot]]&lt;&gt;"",C1384,"")</f>
        <v/>
      </c>
      <c r="P1381" t="str">
        <f>IF(Table2[[#This Row],[date_to_pivot]]&lt;&gt;"",C1382,"")</f>
        <v/>
      </c>
    </row>
    <row r="1382" spans="2:16" x14ac:dyDescent="0.2">
      <c r="B1382" t="s">
        <v>23</v>
      </c>
      <c r="C1382" t="str" cm="1">
        <f t="array" ref="C13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82" t="str">
        <f>IF(ISNUMBER(SEARCH("start_date_local",Table2[[#This Row],[JSON]])),MID(Table2[[#This Row],[JSON]],SEARCH("start_date_local",Table2[[#This Row],[JSON]])+LEN("start_date_local")+4,10), "")</f>
        <v/>
      </c>
      <c r="E13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2" s="5" t="str">
        <f>IF(Table2[[#This Row],[moving_time]]&lt;&gt;"",FLOOR((Table2[[#This Row],[moving_time]]-(60*60*Table2[[#This Row],[Appoggio_ore]]))-(60*Table2[[#This Row],[Appoggio_ minuti]]),1),"")</f>
        <v/>
      </c>
      <c r="I1382" s="5" t="str">
        <f>IF(Table2[[#This Row],[moving_time]]&lt;&gt;"",FLOOR((Table2[[#This Row],[moving_time]]-(60*60*Table2[[#This Row],[Appoggio_ore]]))/60,1),"")</f>
        <v/>
      </c>
      <c r="J1382" s="5" t="str">
        <f>IF(Table2[[#This Row],[moving_time]]&lt;&gt;"",FLOOR(Table2[[#This Row],[moving_time]]/(60*60),1),"")</f>
        <v/>
      </c>
      <c r="K13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2" t="str">
        <f>IF(AND(Table2[[#This Row],[Appoggio]]&lt;&gt;"",C1392&lt;&gt;""),_xlfn.CONCAT("date",C1392,"moving_time",C1383,"distance",Table2[[#This Row],[Appoggio]],"elevation",C1385,"type",C1386),"")</f>
        <v/>
      </c>
      <c r="M1382" t="str">
        <f>IF(Table2[[#This Row],[date_to_pivot]]&lt;&gt;"",C1386,"")</f>
        <v/>
      </c>
      <c r="N1382" t="str">
        <f>IF(Table2[[#This Row],[date_to_pivot]]&lt;&gt;"",Table2[[#This Row],[Appoggio]],"")</f>
        <v/>
      </c>
      <c r="O1382" t="str">
        <f>IF(Table2[[#This Row],[date_to_pivot]]&lt;&gt;"",C1385,"")</f>
        <v/>
      </c>
      <c r="P1382" t="str">
        <f>IF(Table2[[#This Row],[date_to_pivot]]&lt;&gt;"",C1383,"")</f>
        <v/>
      </c>
    </row>
    <row r="1383" spans="2:16" x14ac:dyDescent="0.2">
      <c r="B1383" s="1">
        <v>45541355</v>
      </c>
      <c r="C1383" s="1" t="str" cm="1">
        <f t="array" ref="C13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83" t="str">
        <f>IF(ISNUMBER(SEARCH("start_date_local",Table2[[#This Row],[JSON]])),MID(Table2[[#This Row],[JSON]],SEARCH("start_date_local",Table2[[#This Row],[JSON]])+LEN("start_date_local")+4,10), "")</f>
        <v/>
      </c>
      <c r="E13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3" s="5" t="str">
        <f>IF(Table2[[#This Row],[moving_time]]&lt;&gt;"",FLOOR((Table2[[#This Row],[moving_time]]-(60*60*Table2[[#This Row],[Appoggio_ore]]))-(60*Table2[[#This Row],[Appoggio_ minuti]]),1),"")</f>
        <v/>
      </c>
      <c r="I1383" s="5" t="str">
        <f>IF(Table2[[#This Row],[moving_time]]&lt;&gt;"",FLOOR((Table2[[#This Row],[moving_time]]-(60*60*Table2[[#This Row],[Appoggio_ore]]))/60,1),"")</f>
        <v/>
      </c>
      <c r="J1383" s="5" t="str">
        <f>IF(Table2[[#This Row],[moving_time]]&lt;&gt;"",FLOOR(Table2[[#This Row],[moving_time]]/(60*60),1),"")</f>
        <v/>
      </c>
      <c r="K13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3" t="str">
        <f>IF(AND(Table2[[#This Row],[Appoggio]]&lt;&gt;"",C1393&lt;&gt;""),_xlfn.CONCAT("date",C1393,"moving_time",C1384,"distance",Table2[[#This Row],[Appoggio]],"elevation",C1386,"type",C1387),"")</f>
        <v/>
      </c>
      <c r="M1383" t="str">
        <f>IF(Table2[[#This Row],[date_to_pivot]]&lt;&gt;"",C1387,"")</f>
        <v/>
      </c>
      <c r="N1383" t="str">
        <f>IF(Table2[[#This Row],[date_to_pivot]]&lt;&gt;"",Table2[[#This Row],[Appoggio]],"")</f>
        <v/>
      </c>
      <c r="O1383" t="str">
        <f>IF(Table2[[#This Row],[date_to_pivot]]&lt;&gt;"",C1386,"")</f>
        <v/>
      </c>
      <c r="P1383" t="str">
        <f>IF(Table2[[#This Row],[date_to_pivot]]&lt;&gt;"",C1384,"")</f>
        <v/>
      </c>
    </row>
    <row r="1384" spans="2:16" x14ac:dyDescent="0.2">
      <c r="B1384" s="2">
        <v>10881514</v>
      </c>
      <c r="C1384" s="2" t="str" cm="1">
        <f t="array" ref="C13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84" t="str">
        <f>IF(ISNUMBER(SEARCH("start_date_local",Table2[[#This Row],[JSON]])),MID(Table2[[#This Row],[JSON]],SEARCH("start_date_local",Table2[[#This Row],[JSON]])+LEN("start_date_local")+4,10), "")</f>
        <v/>
      </c>
      <c r="E13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4" s="5" t="str">
        <f>IF(Table2[[#This Row],[moving_time]]&lt;&gt;"",FLOOR((Table2[[#This Row],[moving_time]]-(60*60*Table2[[#This Row],[Appoggio_ore]]))-(60*Table2[[#This Row],[Appoggio_ minuti]]),1),"")</f>
        <v/>
      </c>
      <c r="I1384" s="5" t="str">
        <f>IF(Table2[[#This Row],[moving_time]]&lt;&gt;"",FLOOR((Table2[[#This Row],[moving_time]]-(60*60*Table2[[#This Row],[Appoggio_ore]]))/60,1),"")</f>
        <v/>
      </c>
      <c r="J1384" s="5" t="str">
        <f>IF(Table2[[#This Row],[moving_time]]&lt;&gt;"",FLOOR(Table2[[#This Row],[moving_time]]/(60*60),1),"")</f>
        <v/>
      </c>
      <c r="K13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4" t="str">
        <f>IF(AND(Table2[[#This Row],[Appoggio]]&lt;&gt;"",C1394&lt;&gt;""),_xlfn.CONCAT("date",C1394,"moving_time",C1385,"distance",Table2[[#This Row],[Appoggio]],"elevation",C1387,"type",C1388),"")</f>
        <v/>
      </c>
      <c r="M1384" t="str">
        <f>IF(Table2[[#This Row],[date_to_pivot]]&lt;&gt;"",C1388,"")</f>
        <v/>
      </c>
      <c r="N1384" t="str">
        <f>IF(Table2[[#This Row],[date_to_pivot]]&lt;&gt;"",Table2[[#This Row],[Appoggio]],"")</f>
        <v/>
      </c>
      <c r="O1384" t="str">
        <f>IF(Table2[[#This Row],[date_to_pivot]]&lt;&gt;"",C1387,"")</f>
        <v/>
      </c>
      <c r="P1384" t="str">
        <f>IF(Table2[[#This Row],[date_to_pivot]]&lt;&gt;"",C1385,"")</f>
        <v/>
      </c>
    </row>
    <row r="1385" spans="2:16" x14ac:dyDescent="0.2">
      <c r="B1385" t="s">
        <v>22</v>
      </c>
      <c r="C1385" t="str" cm="1">
        <f t="array" ref="C13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85" t="str">
        <f>IF(ISNUMBER(SEARCH("start_date_local",Table2[[#This Row],[JSON]])),MID(Table2[[#This Row],[JSON]],SEARCH("start_date_local",Table2[[#This Row],[JSON]])+LEN("start_date_local")+4,10), "")</f>
        <v/>
      </c>
      <c r="E13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5" s="5" t="str">
        <f>IF(Table2[[#This Row],[moving_time]]&lt;&gt;"",FLOOR((Table2[[#This Row],[moving_time]]-(60*60*Table2[[#This Row],[Appoggio_ore]]))-(60*Table2[[#This Row],[Appoggio_ minuti]]),1),"")</f>
        <v/>
      </c>
      <c r="I1385" s="5" t="str">
        <f>IF(Table2[[#This Row],[moving_time]]&lt;&gt;"",FLOOR((Table2[[#This Row],[moving_time]]-(60*60*Table2[[#This Row],[Appoggio_ore]]))/60,1),"")</f>
        <v/>
      </c>
      <c r="J1385" s="5" t="str">
        <f>IF(Table2[[#This Row],[moving_time]]&lt;&gt;"",FLOOR(Table2[[#This Row],[moving_time]]/(60*60),1),"")</f>
        <v/>
      </c>
      <c r="K13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5" t="str">
        <f>IF(AND(Table2[[#This Row],[Appoggio]]&lt;&gt;"",C1395&lt;&gt;""),_xlfn.CONCAT("date",C1395,"moving_time",C1386,"distance",Table2[[#This Row],[Appoggio]],"elevation",C1388,"type",C1389),"")</f>
        <v/>
      </c>
      <c r="M1385" t="str">
        <f>IF(Table2[[#This Row],[date_to_pivot]]&lt;&gt;"",C1389,"")</f>
        <v/>
      </c>
      <c r="N1385" t="str">
        <f>IF(Table2[[#This Row],[date_to_pivot]]&lt;&gt;"",Table2[[#This Row],[Appoggio]],"")</f>
        <v/>
      </c>
      <c r="O1385" t="str">
        <f>IF(Table2[[#This Row],[date_to_pivot]]&lt;&gt;"",C1388,"")</f>
        <v/>
      </c>
      <c r="P1385" t="str">
        <f>IF(Table2[[#This Row],[date_to_pivot]]&lt;&gt;"",C1386,"")</f>
        <v/>
      </c>
    </row>
    <row r="1386" spans="2:16" x14ac:dyDescent="0.2">
      <c r="B1386" t="s">
        <v>24</v>
      </c>
      <c r="C1386" t="str" cm="1">
        <f t="array" ref="C13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86" t="str">
        <f>IF(ISNUMBER(SEARCH("start_date_local",Table2[[#This Row],[JSON]])),MID(Table2[[#This Row],[JSON]],SEARCH("start_date_local",Table2[[#This Row],[JSON]])+LEN("start_date_local")+4,10), "")</f>
        <v/>
      </c>
      <c r="E13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6" s="5" t="str">
        <f>IF(Table2[[#This Row],[moving_time]]&lt;&gt;"",FLOOR((Table2[[#This Row],[moving_time]]-(60*60*Table2[[#This Row],[Appoggio_ore]]))-(60*Table2[[#This Row],[Appoggio_ minuti]]),1),"")</f>
        <v/>
      </c>
      <c r="I1386" s="5" t="str">
        <f>IF(Table2[[#This Row],[moving_time]]&lt;&gt;"",FLOOR((Table2[[#This Row],[moving_time]]-(60*60*Table2[[#This Row],[Appoggio_ore]]))/60,1),"")</f>
        <v/>
      </c>
      <c r="J1386" s="5" t="str">
        <f>IF(Table2[[#This Row],[moving_time]]&lt;&gt;"",FLOOR(Table2[[#This Row],[moving_time]]/(60*60),1),"")</f>
        <v/>
      </c>
      <c r="K13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6" t="str">
        <f>IF(AND(Table2[[#This Row],[Appoggio]]&lt;&gt;"",C1396&lt;&gt;""),_xlfn.CONCAT("date",C1396,"moving_time",C1387,"distance",Table2[[#This Row],[Appoggio]],"elevation",C1389,"type",C1390),"")</f>
        <v/>
      </c>
      <c r="M1386" t="str">
        <f>IF(Table2[[#This Row],[date_to_pivot]]&lt;&gt;"",C1390,"")</f>
        <v/>
      </c>
      <c r="N1386" t="str">
        <f>IF(Table2[[#This Row],[date_to_pivot]]&lt;&gt;"",Table2[[#This Row],[Appoggio]],"")</f>
        <v/>
      </c>
      <c r="O1386" t="str">
        <f>IF(Table2[[#This Row],[date_to_pivot]]&lt;&gt;"",C1389,"")</f>
        <v/>
      </c>
      <c r="P1386" t="str">
        <f>IF(Table2[[#This Row],[date_to_pivot]]&lt;&gt;"",C1387,"")</f>
        <v/>
      </c>
    </row>
    <row r="1387" spans="2:16" x14ac:dyDescent="0.2">
      <c r="B1387" t="s">
        <v>25</v>
      </c>
      <c r="C1387" t="str" cm="1">
        <f t="array" ref="C13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87" t="str">
        <f>IF(ISNUMBER(SEARCH("start_date_local",Table2[[#This Row],[JSON]])),MID(Table2[[#This Row],[JSON]],SEARCH("start_date_local",Table2[[#This Row],[JSON]])+LEN("start_date_local")+4,10), "")</f>
        <v/>
      </c>
      <c r="E13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7" s="5" t="str">
        <f>IF(Table2[[#This Row],[moving_time]]&lt;&gt;"",FLOOR((Table2[[#This Row],[moving_time]]-(60*60*Table2[[#This Row],[Appoggio_ore]]))-(60*Table2[[#This Row],[Appoggio_ minuti]]),1),"")</f>
        <v/>
      </c>
      <c r="I1387" s="5" t="str">
        <f>IF(Table2[[#This Row],[moving_time]]&lt;&gt;"",FLOOR((Table2[[#This Row],[moving_time]]-(60*60*Table2[[#This Row],[Appoggio_ore]]))/60,1),"")</f>
        <v/>
      </c>
      <c r="J1387" s="5" t="str">
        <f>IF(Table2[[#This Row],[moving_time]]&lt;&gt;"",FLOOR(Table2[[#This Row],[moving_time]]/(60*60),1),"")</f>
        <v/>
      </c>
      <c r="K13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7" t="str">
        <f>IF(AND(Table2[[#This Row],[Appoggio]]&lt;&gt;"",C1397&lt;&gt;""),_xlfn.CONCAT("date",C1397,"moving_time",C1388,"distance",Table2[[#This Row],[Appoggio]],"elevation",C1390,"type",C1391),"")</f>
        <v/>
      </c>
      <c r="M1387" t="str">
        <f>IF(Table2[[#This Row],[date_to_pivot]]&lt;&gt;"",C1391,"")</f>
        <v/>
      </c>
      <c r="N1387" t="str">
        <f>IF(Table2[[#This Row],[date_to_pivot]]&lt;&gt;"",Table2[[#This Row],[Appoggio]],"")</f>
        <v/>
      </c>
      <c r="O1387" t="str">
        <f>IF(Table2[[#This Row],[date_to_pivot]]&lt;&gt;"",C1390,"")</f>
        <v/>
      </c>
      <c r="P1387" t="str">
        <f>IF(Table2[[#This Row],[date_to_pivot]]&lt;&gt;"",C1388,"")</f>
        <v/>
      </c>
    </row>
    <row r="1388" spans="2:16" x14ac:dyDescent="0.2">
      <c r="B1388" t="s">
        <v>26</v>
      </c>
      <c r="C1388" t="str" cm="1">
        <f t="array" ref="C13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88" t="str">
        <f>IF(ISNUMBER(SEARCH("start_date_local",Table2[[#This Row],[JSON]])),MID(Table2[[#This Row],[JSON]],SEARCH("start_date_local",Table2[[#This Row],[JSON]])+LEN("start_date_local")+4,10), "")</f>
        <v/>
      </c>
      <c r="E13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8" s="5" t="str">
        <f>IF(Table2[[#This Row],[moving_time]]&lt;&gt;"",FLOOR((Table2[[#This Row],[moving_time]]-(60*60*Table2[[#This Row],[Appoggio_ore]]))-(60*Table2[[#This Row],[Appoggio_ minuti]]),1),"")</f>
        <v/>
      </c>
      <c r="I1388" s="5" t="str">
        <f>IF(Table2[[#This Row],[moving_time]]&lt;&gt;"",FLOOR((Table2[[#This Row],[moving_time]]-(60*60*Table2[[#This Row],[Appoggio_ore]]))/60,1),"")</f>
        <v/>
      </c>
      <c r="J1388" s="5" t="str">
        <f>IF(Table2[[#This Row],[moving_time]]&lt;&gt;"",FLOOR(Table2[[#This Row],[moving_time]]/(60*60),1),"")</f>
        <v/>
      </c>
      <c r="K13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8" t="str">
        <f>IF(AND(Table2[[#This Row],[Appoggio]]&lt;&gt;"",C1398&lt;&gt;""),_xlfn.CONCAT("date",C1398,"moving_time",C1389,"distance",Table2[[#This Row],[Appoggio]],"elevation",C1391,"type",C1392),"")</f>
        <v/>
      </c>
      <c r="M1388" t="str">
        <f>IF(Table2[[#This Row],[date_to_pivot]]&lt;&gt;"",C1392,"")</f>
        <v/>
      </c>
      <c r="N1388" t="str">
        <f>IF(Table2[[#This Row],[date_to_pivot]]&lt;&gt;"",Table2[[#This Row],[Appoggio]],"")</f>
        <v/>
      </c>
      <c r="O1388" t="str">
        <f>IF(Table2[[#This Row],[date_to_pivot]]&lt;&gt;"",C1391,"")</f>
        <v/>
      </c>
      <c r="P1388" t="str">
        <f>IF(Table2[[#This Row],[date_to_pivot]]&lt;&gt;"",C1389,"")</f>
        <v/>
      </c>
    </row>
    <row r="1389" spans="2:16" x14ac:dyDescent="0.2">
      <c r="B1389" t="s">
        <v>580</v>
      </c>
      <c r="C1389" t="str" cm="1">
        <f t="array" ref="C13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89" t="str">
        <f>IF(ISNUMBER(SEARCH("start_date_local",Table2[[#This Row],[JSON]])),MID(Table2[[#This Row],[JSON]],SEARCH("start_date_local",Table2[[#This Row],[JSON]])+LEN("start_date_local")+4,10), "")</f>
        <v/>
      </c>
      <c r="E13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89" s="5" t="str">
        <f>IF(Table2[[#This Row],[moving_time]]&lt;&gt;"",FLOOR((Table2[[#This Row],[moving_time]]-(60*60*Table2[[#This Row],[Appoggio_ore]]))-(60*Table2[[#This Row],[Appoggio_ minuti]]),1),"")</f>
        <v/>
      </c>
      <c r="I1389" s="5" t="str">
        <f>IF(Table2[[#This Row],[moving_time]]&lt;&gt;"",FLOOR((Table2[[#This Row],[moving_time]]-(60*60*Table2[[#This Row],[Appoggio_ore]]))/60,1),"")</f>
        <v/>
      </c>
      <c r="J1389" s="5" t="str">
        <f>IF(Table2[[#This Row],[moving_time]]&lt;&gt;"",FLOOR(Table2[[#This Row],[moving_time]]/(60*60),1),"")</f>
        <v/>
      </c>
      <c r="K13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89" t="str">
        <f>IF(AND(Table2[[#This Row],[Appoggio]]&lt;&gt;"",C1399&lt;&gt;""),_xlfn.CONCAT("date",C1399,"moving_time",C1390,"distance",Table2[[#This Row],[Appoggio]],"elevation",C1392,"type",C1393),"")</f>
        <v/>
      </c>
      <c r="M1389" t="str">
        <f>IF(Table2[[#This Row],[date_to_pivot]]&lt;&gt;"",C1393,"")</f>
        <v/>
      </c>
      <c r="N1389" t="str">
        <f>IF(Table2[[#This Row],[date_to_pivot]]&lt;&gt;"",Table2[[#This Row],[Appoggio]],"")</f>
        <v/>
      </c>
      <c r="O1389" t="str">
        <f>IF(Table2[[#This Row],[date_to_pivot]]&lt;&gt;"",C1392,"")</f>
        <v/>
      </c>
      <c r="P1389" t="str">
        <f>IF(Table2[[#This Row],[date_to_pivot]]&lt;&gt;"",C1390,"")</f>
        <v/>
      </c>
    </row>
    <row r="1390" spans="2:16" x14ac:dyDescent="0.2">
      <c r="B1390" t="s">
        <v>581</v>
      </c>
      <c r="C1390" t="str" cm="1">
        <f t="array" ref="C13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90" t="str">
        <f>IF(ISNUMBER(SEARCH("start_date_local",Table2[[#This Row],[JSON]])),MID(Table2[[#This Row],[JSON]],SEARCH("start_date_local",Table2[[#This Row],[JSON]])+LEN("start_date_local")+4,10), "")</f>
        <v/>
      </c>
      <c r="E13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0" s="5" t="str">
        <f>IF(Table2[[#This Row],[moving_time]]&lt;&gt;"",FLOOR((Table2[[#This Row],[moving_time]]-(60*60*Table2[[#This Row],[Appoggio_ore]]))-(60*Table2[[#This Row],[Appoggio_ minuti]]),1),"")</f>
        <v/>
      </c>
      <c r="I1390" s="5" t="str">
        <f>IF(Table2[[#This Row],[moving_time]]&lt;&gt;"",FLOOR((Table2[[#This Row],[moving_time]]-(60*60*Table2[[#This Row],[Appoggio_ore]]))/60,1),"")</f>
        <v/>
      </c>
      <c r="J1390" s="5" t="str">
        <f>IF(Table2[[#This Row],[moving_time]]&lt;&gt;"",FLOOR(Table2[[#This Row],[moving_time]]/(60*60),1),"")</f>
        <v/>
      </c>
      <c r="K13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0" t="str">
        <f>IF(AND(Table2[[#This Row],[Appoggio]]&lt;&gt;"",C1400&lt;&gt;""),_xlfn.CONCAT("date",C1400,"moving_time",C1391,"distance",Table2[[#This Row],[Appoggio]],"elevation",C1393,"type",C1394),"")</f>
        <v/>
      </c>
      <c r="M1390" t="str">
        <f>IF(Table2[[#This Row],[date_to_pivot]]&lt;&gt;"",C1394,"")</f>
        <v/>
      </c>
      <c r="N1390" t="str">
        <f>IF(Table2[[#This Row],[date_to_pivot]]&lt;&gt;"",Table2[[#This Row],[Appoggio]],"")</f>
        <v/>
      </c>
      <c r="O1390" t="str">
        <f>IF(Table2[[#This Row],[date_to_pivot]]&lt;&gt;"",C1393,"")</f>
        <v/>
      </c>
      <c r="P1390" t="str">
        <f>IF(Table2[[#This Row],[date_to_pivot]]&lt;&gt;"",C1391,"")</f>
        <v/>
      </c>
    </row>
    <row r="1391" spans="2:16" x14ac:dyDescent="0.2">
      <c r="B1391" t="s">
        <v>530</v>
      </c>
      <c r="C1391" t="str" cm="1">
        <f t="array" ref="C13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91" t="str">
        <f>IF(ISNUMBER(SEARCH("start_date_local",Table2[[#This Row],[JSON]])),MID(Table2[[#This Row],[JSON]],SEARCH("start_date_local",Table2[[#This Row],[JSON]])+LEN("start_date_local")+4,10), "")</f>
        <v/>
      </c>
      <c r="E13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1" s="5" t="str">
        <f>IF(Table2[[#This Row],[moving_time]]&lt;&gt;"",FLOOR((Table2[[#This Row],[moving_time]]-(60*60*Table2[[#This Row],[Appoggio_ore]]))-(60*Table2[[#This Row],[Appoggio_ minuti]]),1),"")</f>
        <v/>
      </c>
      <c r="I1391" s="5" t="str">
        <f>IF(Table2[[#This Row],[moving_time]]&lt;&gt;"",FLOOR((Table2[[#This Row],[moving_time]]-(60*60*Table2[[#This Row],[Appoggio_ore]]))/60,1),"")</f>
        <v/>
      </c>
      <c r="J1391" s="5" t="str">
        <f>IF(Table2[[#This Row],[moving_time]]&lt;&gt;"",FLOOR(Table2[[#This Row],[moving_time]]/(60*60),1),"")</f>
        <v/>
      </c>
      <c r="K13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1" t="str">
        <f>IF(AND(Table2[[#This Row],[Appoggio]]&lt;&gt;"",C1401&lt;&gt;""),_xlfn.CONCAT("date",C1401,"moving_time",C1392,"distance",Table2[[#This Row],[Appoggio]],"elevation",C1394,"type",C1395),"")</f>
        <v/>
      </c>
      <c r="M1391" t="str">
        <f>IF(Table2[[#This Row],[date_to_pivot]]&lt;&gt;"",C1395,"")</f>
        <v/>
      </c>
      <c r="N1391" t="str">
        <f>IF(Table2[[#This Row],[date_to_pivot]]&lt;&gt;"",Table2[[#This Row],[Appoggio]],"")</f>
        <v/>
      </c>
      <c r="O1391" t="str">
        <f>IF(Table2[[#This Row],[date_to_pivot]]&lt;&gt;"",C1394,"")</f>
        <v/>
      </c>
      <c r="P1391" t="str">
        <f>IF(Table2[[#This Row],[date_to_pivot]]&lt;&gt;"",C1392,"")</f>
        <v/>
      </c>
    </row>
    <row r="1392" spans="2:16" x14ac:dyDescent="0.2">
      <c r="B1392" t="s">
        <v>30</v>
      </c>
      <c r="C1392" t="str" cm="1">
        <f t="array" ref="C13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92" t="str">
        <f>IF(ISNUMBER(SEARCH("start_date_local",Table2[[#This Row],[JSON]])),MID(Table2[[#This Row],[JSON]],SEARCH("start_date_local",Table2[[#This Row],[JSON]])+LEN("start_date_local")+4,10), "")</f>
        <v/>
      </c>
      <c r="E13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2" s="5" t="str">
        <f>IF(Table2[[#This Row],[moving_time]]&lt;&gt;"",FLOOR((Table2[[#This Row],[moving_time]]-(60*60*Table2[[#This Row],[Appoggio_ore]]))-(60*Table2[[#This Row],[Appoggio_ minuti]]),1),"")</f>
        <v/>
      </c>
      <c r="I1392" s="5" t="str">
        <f>IF(Table2[[#This Row],[moving_time]]&lt;&gt;"",FLOOR((Table2[[#This Row],[moving_time]]-(60*60*Table2[[#This Row],[Appoggio_ore]]))/60,1),"")</f>
        <v/>
      </c>
      <c r="J1392" s="5" t="str">
        <f>IF(Table2[[#This Row],[moving_time]]&lt;&gt;"",FLOOR(Table2[[#This Row],[moving_time]]/(60*60),1),"")</f>
        <v/>
      </c>
      <c r="K13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2" t="str">
        <f>IF(AND(Table2[[#This Row],[Appoggio]]&lt;&gt;"",C1402&lt;&gt;""),_xlfn.CONCAT("date",C1402,"moving_time",C1393,"distance",Table2[[#This Row],[Appoggio]],"elevation",C1395,"type",C1396),"")</f>
        <v/>
      </c>
      <c r="M1392" t="str">
        <f>IF(Table2[[#This Row],[date_to_pivot]]&lt;&gt;"",C1396,"")</f>
        <v/>
      </c>
      <c r="N1392" t="str">
        <f>IF(Table2[[#This Row],[date_to_pivot]]&lt;&gt;"",Table2[[#This Row],[Appoggio]],"")</f>
        <v/>
      </c>
      <c r="O1392" t="str">
        <f>IF(Table2[[#This Row],[date_to_pivot]]&lt;&gt;"",C1395,"")</f>
        <v/>
      </c>
      <c r="P1392" t="str">
        <f>IF(Table2[[#This Row],[date_to_pivot]]&lt;&gt;"",C1393,"")</f>
        <v/>
      </c>
    </row>
    <row r="1393" spans="2:16" x14ac:dyDescent="0.2">
      <c r="B1393" t="s">
        <v>84</v>
      </c>
      <c r="C1393" t="str" cm="1">
        <f t="array" ref="C13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93" t="str">
        <f>IF(ISNUMBER(SEARCH("start_date_local",Table2[[#This Row],[JSON]])),MID(Table2[[#This Row],[JSON]],SEARCH("start_date_local",Table2[[#This Row],[JSON]])+LEN("start_date_local")+4,10), "")</f>
        <v/>
      </c>
      <c r="E13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3" s="5" t="str">
        <f>IF(Table2[[#This Row],[moving_time]]&lt;&gt;"",FLOOR((Table2[[#This Row],[moving_time]]-(60*60*Table2[[#This Row],[Appoggio_ore]]))-(60*Table2[[#This Row],[Appoggio_ minuti]]),1),"")</f>
        <v/>
      </c>
      <c r="I1393" s="5" t="str">
        <f>IF(Table2[[#This Row],[moving_time]]&lt;&gt;"",FLOOR((Table2[[#This Row],[moving_time]]-(60*60*Table2[[#This Row],[Appoggio_ore]]))/60,1),"")</f>
        <v/>
      </c>
      <c r="J1393" s="5" t="str">
        <f>IF(Table2[[#This Row],[moving_time]]&lt;&gt;"",FLOOR(Table2[[#This Row],[moving_time]]/(60*60),1),"")</f>
        <v/>
      </c>
      <c r="K13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3" t="str">
        <f>IF(AND(Table2[[#This Row],[Appoggio]]&lt;&gt;"",C1403&lt;&gt;""),_xlfn.CONCAT("date",C1403,"moving_time",C1394,"distance",Table2[[#This Row],[Appoggio]],"elevation",C1396,"type",C1397),"")</f>
        <v/>
      </c>
      <c r="M1393" t="str">
        <f>IF(Table2[[#This Row],[date_to_pivot]]&lt;&gt;"",C1397,"")</f>
        <v/>
      </c>
      <c r="N1393" t="str">
        <f>IF(Table2[[#This Row],[date_to_pivot]]&lt;&gt;"",Table2[[#This Row],[Appoggio]],"")</f>
        <v/>
      </c>
      <c r="O1393" t="str">
        <f>IF(Table2[[#This Row],[date_to_pivot]]&lt;&gt;"",C1396,"")</f>
        <v/>
      </c>
      <c r="P1393" t="str">
        <f>IF(Table2[[#This Row],[date_to_pivot]]&lt;&gt;"",C1394,"")</f>
        <v/>
      </c>
    </row>
    <row r="1394" spans="2:16" x14ac:dyDescent="0.2">
      <c r="B1394" t="s">
        <v>143</v>
      </c>
      <c r="C1394" t="str" cm="1">
        <f t="array" ref="C13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94" t="str">
        <f>IF(ISNUMBER(SEARCH("start_date_local",Table2[[#This Row],[JSON]])),MID(Table2[[#This Row],[JSON]],SEARCH("start_date_local",Table2[[#This Row],[JSON]])+LEN("start_date_local")+4,10), "")</f>
        <v/>
      </c>
      <c r="E13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4" s="5" t="str">
        <f>IF(Table2[[#This Row],[moving_time]]&lt;&gt;"",FLOOR((Table2[[#This Row],[moving_time]]-(60*60*Table2[[#This Row],[Appoggio_ore]]))-(60*Table2[[#This Row],[Appoggio_ minuti]]),1),"")</f>
        <v/>
      </c>
      <c r="I1394" s="5" t="str">
        <f>IF(Table2[[#This Row],[moving_time]]&lt;&gt;"",FLOOR((Table2[[#This Row],[moving_time]]-(60*60*Table2[[#This Row],[Appoggio_ore]]))/60,1),"")</f>
        <v/>
      </c>
      <c r="J1394" s="5" t="str">
        <f>IF(Table2[[#This Row],[moving_time]]&lt;&gt;"",FLOOR(Table2[[#This Row],[moving_time]]/(60*60),1),"")</f>
        <v/>
      </c>
      <c r="K13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4" t="str">
        <f>IF(AND(Table2[[#This Row],[Appoggio]]&lt;&gt;"",C1404&lt;&gt;""),_xlfn.CONCAT("date",C1404,"moving_time",C1395,"distance",Table2[[#This Row],[Appoggio]],"elevation",C1397,"type",C1398),"")</f>
        <v/>
      </c>
      <c r="M1394" t="str">
        <f>IF(Table2[[#This Row],[date_to_pivot]]&lt;&gt;"",C1398,"")</f>
        <v/>
      </c>
      <c r="N1394" t="str">
        <f>IF(Table2[[#This Row],[date_to_pivot]]&lt;&gt;"",Table2[[#This Row],[Appoggio]],"")</f>
        <v/>
      </c>
      <c r="O1394" t="str">
        <f>IF(Table2[[#This Row],[date_to_pivot]]&lt;&gt;"",C1397,"")</f>
        <v/>
      </c>
      <c r="P1394" t="str">
        <f>IF(Table2[[#This Row],[date_to_pivot]]&lt;&gt;"",C1395,"")</f>
        <v/>
      </c>
    </row>
    <row r="1395" spans="2:16" x14ac:dyDescent="0.2">
      <c r="B1395" t="s">
        <v>33</v>
      </c>
      <c r="C1395" t="str" cm="1">
        <f t="array" ref="C13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95" t="str">
        <f>IF(ISNUMBER(SEARCH("start_date_local",Table2[[#This Row],[JSON]])),MID(Table2[[#This Row],[JSON]],SEARCH("start_date_local",Table2[[#This Row],[JSON]])+LEN("start_date_local")+4,10), "")</f>
        <v/>
      </c>
      <c r="E13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5" s="5" t="str">
        <f>IF(Table2[[#This Row],[moving_time]]&lt;&gt;"",FLOOR((Table2[[#This Row],[moving_time]]-(60*60*Table2[[#This Row],[Appoggio_ore]]))-(60*Table2[[#This Row],[Appoggio_ minuti]]),1),"")</f>
        <v/>
      </c>
      <c r="I1395" s="5" t="str">
        <f>IF(Table2[[#This Row],[moving_time]]&lt;&gt;"",FLOOR((Table2[[#This Row],[moving_time]]-(60*60*Table2[[#This Row],[Appoggio_ore]]))/60,1),"")</f>
        <v/>
      </c>
      <c r="J1395" s="5" t="str">
        <f>IF(Table2[[#This Row],[moving_time]]&lt;&gt;"",FLOOR(Table2[[#This Row],[moving_time]]/(60*60),1),"")</f>
        <v/>
      </c>
      <c r="K13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5" t="str">
        <f>IF(AND(Table2[[#This Row],[Appoggio]]&lt;&gt;"",C1405&lt;&gt;""),_xlfn.CONCAT("date",C1405,"moving_time",C1396,"distance",Table2[[#This Row],[Appoggio]],"elevation",C1398,"type",C1399),"")</f>
        <v/>
      </c>
      <c r="M1395" t="str">
        <f>IF(Table2[[#This Row],[date_to_pivot]]&lt;&gt;"",C1399,"")</f>
        <v/>
      </c>
      <c r="N1395" t="str">
        <f>IF(Table2[[#This Row],[date_to_pivot]]&lt;&gt;"",Table2[[#This Row],[Appoggio]],"")</f>
        <v/>
      </c>
      <c r="O1395" t="str">
        <f>IF(Table2[[#This Row],[date_to_pivot]]&lt;&gt;"",C1398,"")</f>
        <v/>
      </c>
      <c r="P1395" t="str">
        <f>IF(Table2[[#This Row],[date_to_pivot]]&lt;&gt;"",C1396,"")</f>
        <v/>
      </c>
    </row>
    <row r="1396" spans="2:16" x14ac:dyDescent="0.2">
      <c r="B1396" t="s">
        <v>34</v>
      </c>
      <c r="C1396" t="str" cm="1">
        <f t="array" ref="C13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96" t="str">
        <f>IF(ISNUMBER(SEARCH("start_date_local",Table2[[#This Row],[JSON]])),MID(Table2[[#This Row],[JSON]],SEARCH("start_date_local",Table2[[#This Row],[JSON]])+LEN("start_date_local")+4,10), "")</f>
        <v/>
      </c>
      <c r="E13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6" s="5" t="str">
        <f>IF(Table2[[#This Row],[moving_time]]&lt;&gt;"",FLOOR((Table2[[#This Row],[moving_time]]-(60*60*Table2[[#This Row],[Appoggio_ore]]))-(60*Table2[[#This Row],[Appoggio_ minuti]]),1),"")</f>
        <v/>
      </c>
      <c r="I1396" s="5" t="str">
        <f>IF(Table2[[#This Row],[moving_time]]&lt;&gt;"",FLOOR((Table2[[#This Row],[moving_time]]-(60*60*Table2[[#This Row],[Appoggio_ore]]))/60,1),"")</f>
        <v/>
      </c>
      <c r="J1396" s="5" t="str">
        <f>IF(Table2[[#This Row],[moving_time]]&lt;&gt;"",FLOOR(Table2[[#This Row],[moving_time]]/(60*60),1),"")</f>
        <v/>
      </c>
      <c r="K13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6" t="str">
        <f>IF(AND(Table2[[#This Row],[Appoggio]]&lt;&gt;"",C1406&lt;&gt;""),_xlfn.CONCAT("date",C1406,"moving_time",C1397,"distance",Table2[[#This Row],[Appoggio]],"elevation",C1399,"type",C1400),"")</f>
        <v/>
      </c>
      <c r="M1396" t="str">
        <f>IF(Table2[[#This Row],[date_to_pivot]]&lt;&gt;"",C1400,"")</f>
        <v/>
      </c>
      <c r="N1396" t="str">
        <f>IF(Table2[[#This Row],[date_to_pivot]]&lt;&gt;"",Table2[[#This Row],[Appoggio]],"")</f>
        <v/>
      </c>
      <c r="O1396" t="str">
        <f>IF(Table2[[#This Row],[date_to_pivot]]&lt;&gt;"",C1399,"")</f>
        <v/>
      </c>
      <c r="P1396" t="str">
        <f>IF(Table2[[#This Row],[date_to_pivot]]&lt;&gt;"",C1397,"")</f>
        <v/>
      </c>
    </row>
    <row r="1397" spans="2:16" x14ac:dyDescent="0.2">
      <c r="B1397" t="s">
        <v>582</v>
      </c>
      <c r="C1397" t="str" cm="1">
        <f t="array" ref="C13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97" t="str">
        <f>IF(ISNUMBER(SEARCH("start_date_local",Table2[[#This Row],[JSON]])),MID(Table2[[#This Row],[JSON]],SEARCH("start_date_local",Table2[[#This Row],[JSON]])+LEN("start_date_local")+4,10), "")</f>
        <v/>
      </c>
      <c r="E13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7" s="5" t="str">
        <f>IF(Table2[[#This Row],[moving_time]]&lt;&gt;"",FLOOR((Table2[[#This Row],[moving_time]]-(60*60*Table2[[#This Row],[Appoggio_ore]]))-(60*Table2[[#This Row],[Appoggio_ minuti]]),1),"")</f>
        <v/>
      </c>
      <c r="I1397" s="5" t="str">
        <f>IF(Table2[[#This Row],[moving_time]]&lt;&gt;"",FLOOR((Table2[[#This Row],[moving_time]]-(60*60*Table2[[#This Row],[Appoggio_ore]]))/60,1),"")</f>
        <v/>
      </c>
      <c r="J1397" s="5" t="str">
        <f>IF(Table2[[#This Row],[moving_time]]&lt;&gt;"",FLOOR(Table2[[#This Row],[moving_time]]/(60*60),1),"")</f>
        <v/>
      </c>
      <c r="K13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7" t="str">
        <f>IF(AND(Table2[[#This Row],[Appoggio]]&lt;&gt;"",C1407&lt;&gt;""),_xlfn.CONCAT("date",C1407,"moving_time",C1398,"distance",Table2[[#This Row],[Appoggio]],"elevation",C1400,"type",C1401),"")</f>
        <v/>
      </c>
      <c r="M1397" t="str">
        <f>IF(Table2[[#This Row],[date_to_pivot]]&lt;&gt;"",C1401,"")</f>
        <v/>
      </c>
      <c r="N1397" t="str">
        <f>IF(Table2[[#This Row],[date_to_pivot]]&lt;&gt;"",Table2[[#This Row],[Appoggio]],"")</f>
        <v/>
      </c>
      <c r="O1397" t="str">
        <f>IF(Table2[[#This Row],[date_to_pivot]]&lt;&gt;"",C1400,"")</f>
        <v/>
      </c>
      <c r="P1397" t="str">
        <f>IF(Table2[[#This Row],[date_to_pivot]]&lt;&gt;"",C1398,"")</f>
        <v/>
      </c>
    </row>
    <row r="1398" spans="2:16" x14ac:dyDescent="0.2">
      <c r="B1398" t="s">
        <v>583</v>
      </c>
      <c r="C1398" t="str" cm="1">
        <f t="array" ref="C13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98" t="str">
        <f>IF(ISNUMBER(SEARCH("start_date_local",Table2[[#This Row],[JSON]])),MID(Table2[[#This Row],[JSON]],SEARCH("start_date_local",Table2[[#This Row],[JSON]])+LEN("start_date_local")+4,10), "")</f>
        <v/>
      </c>
      <c r="E13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8" s="5" t="str">
        <f>IF(Table2[[#This Row],[moving_time]]&lt;&gt;"",FLOOR((Table2[[#This Row],[moving_time]]-(60*60*Table2[[#This Row],[Appoggio_ore]]))-(60*Table2[[#This Row],[Appoggio_ minuti]]),1),"")</f>
        <v/>
      </c>
      <c r="I1398" s="5" t="str">
        <f>IF(Table2[[#This Row],[moving_time]]&lt;&gt;"",FLOOR((Table2[[#This Row],[moving_time]]-(60*60*Table2[[#This Row],[Appoggio_ore]]))/60,1),"")</f>
        <v/>
      </c>
      <c r="J1398" s="5" t="str">
        <f>IF(Table2[[#This Row],[moving_time]]&lt;&gt;"",FLOOR(Table2[[#This Row],[moving_time]]/(60*60),1),"")</f>
        <v/>
      </c>
      <c r="K13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8" t="str">
        <f>IF(AND(Table2[[#This Row],[Appoggio]]&lt;&gt;"",C1408&lt;&gt;""),_xlfn.CONCAT("date",C1408,"moving_time",C1399,"distance",Table2[[#This Row],[Appoggio]],"elevation",C1401,"type",C1402),"")</f>
        <v/>
      </c>
      <c r="M1398" t="str">
        <f>IF(Table2[[#This Row],[date_to_pivot]]&lt;&gt;"",C1402,"")</f>
        <v/>
      </c>
      <c r="N1398" t="str">
        <f>IF(Table2[[#This Row],[date_to_pivot]]&lt;&gt;"",Table2[[#This Row],[Appoggio]],"")</f>
        <v/>
      </c>
      <c r="O1398" t="str">
        <f>IF(Table2[[#This Row],[date_to_pivot]]&lt;&gt;"",C1401,"")</f>
        <v/>
      </c>
      <c r="P1398" t="str">
        <f>IF(Table2[[#This Row],[date_to_pivot]]&lt;&gt;"",C1399,"")</f>
        <v/>
      </c>
    </row>
    <row r="1399" spans="2:16" x14ac:dyDescent="0.2">
      <c r="B1399" t="s">
        <v>37</v>
      </c>
      <c r="C1399" t="str" cm="1">
        <f t="array" ref="C13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399" t="str">
        <f>IF(ISNUMBER(SEARCH("start_date_local",Table2[[#This Row],[JSON]])),MID(Table2[[#This Row],[JSON]],SEARCH("start_date_local",Table2[[#This Row],[JSON]])+LEN("start_date_local")+4,10), "")</f>
        <v/>
      </c>
      <c r="E13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3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3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399" s="5" t="str">
        <f>IF(Table2[[#This Row],[moving_time]]&lt;&gt;"",FLOOR((Table2[[#This Row],[moving_time]]-(60*60*Table2[[#This Row],[Appoggio_ore]]))-(60*Table2[[#This Row],[Appoggio_ minuti]]),1),"")</f>
        <v/>
      </c>
      <c r="I1399" s="5" t="str">
        <f>IF(Table2[[#This Row],[moving_time]]&lt;&gt;"",FLOOR((Table2[[#This Row],[moving_time]]-(60*60*Table2[[#This Row],[Appoggio_ore]]))/60,1),"")</f>
        <v/>
      </c>
      <c r="J1399" s="5" t="str">
        <f>IF(Table2[[#This Row],[moving_time]]&lt;&gt;"",FLOOR(Table2[[#This Row],[moving_time]]/(60*60),1),"")</f>
        <v/>
      </c>
      <c r="K13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399" t="str">
        <f>IF(AND(Table2[[#This Row],[Appoggio]]&lt;&gt;"",C1409&lt;&gt;""),_xlfn.CONCAT("date",C1409,"moving_time",C1400,"distance",Table2[[#This Row],[Appoggio]],"elevation",C1402,"type",C1403),"")</f>
        <v/>
      </c>
      <c r="M1399" t="str">
        <f>IF(Table2[[#This Row],[date_to_pivot]]&lt;&gt;"",C1403,"")</f>
        <v/>
      </c>
      <c r="N1399" t="str">
        <f>IF(Table2[[#This Row],[date_to_pivot]]&lt;&gt;"",Table2[[#This Row],[Appoggio]],"")</f>
        <v/>
      </c>
      <c r="O1399" t="str">
        <f>IF(Table2[[#This Row],[date_to_pivot]]&lt;&gt;"",C1402,"")</f>
        <v/>
      </c>
      <c r="P1399" t="str">
        <f>IF(Table2[[#This Row],[date_to_pivot]]&lt;&gt;"",C1400,"")</f>
        <v/>
      </c>
    </row>
    <row r="1400" spans="2:16" x14ac:dyDescent="0.2">
      <c r="B1400" t="s">
        <v>6</v>
      </c>
      <c r="C1400" t="str" cm="1">
        <f t="array" ref="C14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00" t="str">
        <f>IF(ISNUMBER(SEARCH("start_date_local",Table2[[#This Row],[JSON]])),MID(Table2[[#This Row],[JSON]],SEARCH("start_date_local",Table2[[#This Row],[JSON]])+LEN("start_date_local")+4,10), "")</f>
        <v/>
      </c>
      <c r="E14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0" s="5" t="str">
        <f>IF(Table2[[#This Row],[moving_time]]&lt;&gt;"",FLOOR((Table2[[#This Row],[moving_time]]-(60*60*Table2[[#This Row],[Appoggio_ore]]))-(60*Table2[[#This Row],[Appoggio_ minuti]]),1),"")</f>
        <v/>
      </c>
      <c r="I1400" s="5" t="str">
        <f>IF(Table2[[#This Row],[moving_time]]&lt;&gt;"",FLOOR((Table2[[#This Row],[moving_time]]-(60*60*Table2[[#This Row],[Appoggio_ore]]))/60,1),"")</f>
        <v/>
      </c>
      <c r="J1400" s="5" t="str">
        <f>IF(Table2[[#This Row],[moving_time]]&lt;&gt;"",FLOOR(Table2[[#This Row],[moving_time]]/(60*60),1),"")</f>
        <v/>
      </c>
      <c r="K14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0" t="str">
        <f>IF(AND(Table2[[#This Row],[Appoggio]]&lt;&gt;"",C1410&lt;&gt;""),_xlfn.CONCAT("date",C1410,"moving_time",C1401,"distance",Table2[[#This Row],[Appoggio]],"elevation",C1403,"type",C1404),"")</f>
        <v/>
      </c>
      <c r="M1400" t="str">
        <f>IF(Table2[[#This Row],[date_to_pivot]]&lt;&gt;"",C1404,"")</f>
        <v/>
      </c>
      <c r="N1400" t="str">
        <f>IF(Table2[[#This Row],[date_to_pivot]]&lt;&gt;"",Table2[[#This Row],[Appoggio]],"")</f>
        <v/>
      </c>
      <c r="O1400" t="str">
        <f>IF(Table2[[#This Row],[date_to_pivot]]&lt;&gt;"",C1403,"")</f>
        <v/>
      </c>
      <c r="P1400" t="str">
        <f>IF(Table2[[#This Row],[date_to_pivot]]&lt;&gt;"",C1401,"")</f>
        <v/>
      </c>
    </row>
    <row r="1401" spans="2:16" x14ac:dyDescent="0.2">
      <c r="B1401" t="s">
        <v>38</v>
      </c>
      <c r="C1401" t="str" cm="1">
        <f t="array" ref="C14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01" t="str">
        <f>IF(ISNUMBER(SEARCH("start_date_local",Table2[[#This Row],[JSON]])),MID(Table2[[#This Row],[JSON]],SEARCH("start_date_local",Table2[[#This Row],[JSON]])+LEN("start_date_local")+4,10), "")</f>
        <v/>
      </c>
      <c r="E14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1" s="5" t="str">
        <f>IF(Table2[[#This Row],[moving_time]]&lt;&gt;"",FLOOR((Table2[[#This Row],[moving_time]]-(60*60*Table2[[#This Row],[Appoggio_ore]]))-(60*Table2[[#This Row],[Appoggio_ minuti]]),1),"")</f>
        <v/>
      </c>
      <c r="I1401" s="5" t="str">
        <f>IF(Table2[[#This Row],[moving_time]]&lt;&gt;"",FLOOR((Table2[[#This Row],[moving_time]]-(60*60*Table2[[#This Row],[Appoggio_ore]]))/60,1),"")</f>
        <v/>
      </c>
      <c r="J1401" s="5" t="str">
        <f>IF(Table2[[#This Row],[moving_time]]&lt;&gt;"",FLOOR(Table2[[#This Row],[moving_time]]/(60*60),1),"")</f>
        <v/>
      </c>
      <c r="K14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1" t="str">
        <f>IF(AND(Table2[[#This Row],[Appoggio]]&lt;&gt;"",C1411&lt;&gt;""),_xlfn.CONCAT("date",C1411,"moving_time",C1402,"distance",Table2[[#This Row],[Appoggio]],"elevation",C1404,"type",C1405),"")</f>
        <v/>
      </c>
      <c r="M1401" t="str">
        <f>IF(Table2[[#This Row],[date_to_pivot]]&lt;&gt;"",C1405,"")</f>
        <v/>
      </c>
      <c r="N1401" t="str">
        <f>IF(Table2[[#This Row],[date_to_pivot]]&lt;&gt;"",Table2[[#This Row],[Appoggio]],"")</f>
        <v/>
      </c>
      <c r="O1401" t="str">
        <f>IF(Table2[[#This Row],[date_to_pivot]]&lt;&gt;"",C1404,"")</f>
        <v/>
      </c>
      <c r="P1401" t="str">
        <f>IF(Table2[[#This Row],[date_to_pivot]]&lt;&gt;"",C1402,"")</f>
        <v/>
      </c>
    </row>
    <row r="1402" spans="2:16" x14ac:dyDescent="0.2">
      <c r="B1402" t="s">
        <v>39</v>
      </c>
      <c r="C1402" t="str" cm="1">
        <f t="array" ref="C14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02" t="str">
        <f>IF(ISNUMBER(SEARCH("start_date_local",Table2[[#This Row],[JSON]])),MID(Table2[[#This Row],[JSON]],SEARCH("start_date_local",Table2[[#This Row],[JSON]])+LEN("start_date_local")+4,10), "")</f>
        <v/>
      </c>
      <c r="E14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2" s="5" t="str">
        <f>IF(Table2[[#This Row],[moving_time]]&lt;&gt;"",FLOOR((Table2[[#This Row],[moving_time]]-(60*60*Table2[[#This Row],[Appoggio_ore]]))-(60*Table2[[#This Row],[Appoggio_ minuti]]),1),"")</f>
        <v/>
      </c>
      <c r="I1402" s="5" t="str">
        <f>IF(Table2[[#This Row],[moving_time]]&lt;&gt;"",FLOOR((Table2[[#This Row],[moving_time]]-(60*60*Table2[[#This Row],[Appoggio_ore]]))/60,1),"")</f>
        <v/>
      </c>
      <c r="J1402" s="5" t="str">
        <f>IF(Table2[[#This Row],[moving_time]]&lt;&gt;"",FLOOR(Table2[[#This Row],[moving_time]]/(60*60),1),"")</f>
        <v/>
      </c>
      <c r="K14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2" t="str">
        <f>IF(AND(Table2[[#This Row],[Appoggio]]&lt;&gt;"",C1412&lt;&gt;""),_xlfn.CONCAT("date",C1412,"moving_time",C1403,"distance",Table2[[#This Row],[Appoggio]],"elevation",C1405,"type",C1406),"")</f>
        <v/>
      </c>
      <c r="M1402" t="str">
        <f>IF(Table2[[#This Row],[date_to_pivot]]&lt;&gt;"",C1406,"")</f>
        <v/>
      </c>
      <c r="N1402" t="str">
        <f>IF(Table2[[#This Row],[date_to_pivot]]&lt;&gt;"",Table2[[#This Row],[Appoggio]],"")</f>
        <v/>
      </c>
      <c r="O1402" t="str">
        <f>IF(Table2[[#This Row],[date_to_pivot]]&lt;&gt;"",C1405,"")</f>
        <v/>
      </c>
      <c r="P1402" t="str">
        <f>IF(Table2[[#This Row],[date_to_pivot]]&lt;&gt;"",C1403,"")</f>
        <v/>
      </c>
    </row>
    <row r="1403" spans="2:16" x14ac:dyDescent="0.2">
      <c r="B1403" t="s">
        <v>40</v>
      </c>
      <c r="C1403" t="str" cm="1">
        <f t="array" ref="C14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03" t="str">
        <f>IF(ISNUMBER(SEARCH("start_date_local",Table2[[#This Row],[JSON]])),MID(Table2[[#This Row],[JSON]],SEARCH("start_date_local",Table2[[#This Row],[JSON]])+LEN("start_date_local")+4,10), "")</f>
        <v/>
      </c>
      <c r="E14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3" s="5" t="str">
        <f>IF(Table2[[#This Row],[moving_time]]&lt;&gt;"",FLOOR((Table2[[#This Row],[moving_time]]-(60*60*Table2[[#This Row],[Appoggio_ore]]))-(60*Table2[[#This Row],[Appoggio_ minuti]]),1),"")</f>
        <v/>
      </c>
      <c r="I1403" s="5" t="str">
        <f>IF(Table2[[#This Row],[moving_time]]&lt;&gt;"",FLOOR((Table2[[#This Row],[moving_time]]-(60*60*Table2[[#This Row],[Appoggio_ore]]))/60,1),"")</f>
        <v/>
      </c>
      <c r="J1403" s="5" t="str">
        <f>IF(Table2[[#This Row],[moving_time]]&lt;&gt;"",FLOOR(Table2[[#This Row],[moving_time]]/(60*60),1),"")</f>
        <v/>
      </c>
      <c r="K14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3" t="str">
        <f>IF(AND(Table2[[#This Row],[Appoggio]]&lt;&gt;"",C1413&lt;&gt;""),_xlfn.CONCAT("date",C1413,"moving_time",C1404,"distance",Table2[[#This Row],[Appoggio]],"elevation",C1406,"type",C1407),"")</f>
        <v/>
      </c>
      <c r="M1403" t="str">
        <f>IF(Table2[[#This Row],[date_to_pivot]]&lt;&gt;"",C1407,"")</f>
        <v/>
      </c>
      <c r="N1403" t="str">
        <f>IF(Table2[[#This Row],[date_to_pivot]]&lt;&gt;"",Table2[[#This Row],[Appoggio]],"")</f>
        <v/>
      </c>
      <c r="O1403" t="str">
        <f>IF(Table2[[#This Row],[date_to_pivot]]&lt;&gt;"",C1406,"")</f>
        <v/>
      </c>
      <c r="P1403" t="str">
        <f>IF(Table2[[#This Row],[date_to_pivot]]&lt;&gt;"",C1404,"")</f>
        <v/>
      </c>
    </row>
    <row r="1404" spans="2:16" x14ac:dyDescent="0.2">
      <c r="B1404" t="s">
        <v>41</v>
      </c>
      <c r="C1404" t="str" cm="1">
        <f t="array" ref="C14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04" t="str">
        <f>IF(ISNUMBER(SEARCH("start_date_local",Table2[[#This Row],[JSON]])),MID(Table2[[#This Row],[JSON]],SEARCH("start_date_local",Table2[[#This Row],[JSON]])+LEN("start_date_local")+4,10), "")</f>
        <v/>
      </c>
      <c r="E14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4" s="5" t="str">
        <f>IF(Table2[[#This Row],[moving_time]]&lt;&gt;"",FLOOR((Table2[[#This Row],[moving_time]]-(60*60*Table2[[#This Row],[Appoggio_ore]]))-(60*Table2[[#This Row],[Appoggio_ minuti]]),1),"")</f>
        <v/>
      </c>
      <c r="I1404" s="5" t="str">
        <f>IF(Table2[[#This Row],[moving_time]]&lt;&gt;"",FLOOR((Table2[[#This Row],[moving_time]]-(60*60*Table2[[#This Row],[Appoggio_ore]]))/60,1),"")</f>
        <v/>
      </c>
      <c r="J1404" s="5" t="str">
        <f>IF(Table2[[#This Row],[moving_time]]&lt;&gt;"",FLOOR(Table2[[#This Row],[moving_time]]/(60*60),1),"")</f>
        <v/>
      </c>
      <c r="K14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4" t="str">
        <f>IF(AND(Table2[[#This Row],[Appoggio]]&lt;&gt;"",C1414&lt;&gt;""),_xlfn.CONCAT("date",C1414,"moving_time",C1405,"distance",Table2[[#This Row],[Appoggio]],"elevation",C1407,"type",C1408),"")</f>
        <v/>
      </c>
      <c r="M1404" t="str">
        <f>IF(Table2[[#This Row],[date_to_pivot]]&lt;&gt;"",C1408,"")</f>
        <v/>
      </c>
      <c r="N1404" t="str">
        <f>IF(Table2[[#This Row],[date_to_pivot]]&lt;&gt;"",Table2[[#This Row],[Appoggio]],"")</f>
        <v/>
      </c>
      <c r="O1404" t="str">
        <f>IF(Table2[[#This Row],[date_to_pivot]]&lt;&gt;"",C1407,"")</f>
        <v/>
      </c>
      <c r="P1404" t="str">
        <f>IF(Table2[[#This Row],[date_to_pivot]]&lt;&gt;"",C1405,"")</f>
        <v/>
      </c>
    </row>
    <row r="1405" spans="2:16" x14ac:dyDescent="0.2">
      <c r="B1405" t="s">
        <v>42</v>
      </c>
      <c r="C1405" t="str" cm="1">
        <f t="array" ref="C14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05" t="str">
        <f>IF(ISNUMBER(SEARCH("start_date_local",Table2[[#This Row],[JSON]])),MID(Table2[[#This Row],[JSON]],SEARCH("start_date_local",Table2[[#This Row],[JSON]])+LEN("start_date_local")+4,10), "")</f>
        <v/>
      </c>
      <c r="E14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5" s="5" t="str">
        <f>IF(Table2[[#This Row],[moving_time]]&lt;&gt;"",FLOOR((Table2[[#This Row],[moving_time]]-(60*60*Table2[[#This Row],[Appoggio_ore]]))-(60*Table2[[#This Row],[Appoggio_ minuti]]),1),"")</f>
        <v/>
      </c>
      <c r="I1405" s="5" t="str">
        <f>IF(Table2[[#This Row],[moving_time]]&lt;&gt;"",FLOOR((Table2[[#This Row],[moving_time]]-(60*60*Table2[[#This Row],[Appoggio_ore]]))/60,1),"")</f>
        <v/>
      </c>
      <c r="J1405" s="5" t="str">
        <f>IF(Table2[[#This Row],[moving_time]]&lt;&gt;"",FLOOR(Table2[[#This Row],[moving_time]]/(60*60),1),"")</f>
        <v/>
      </c>
      <c r="K14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5" t="str">
        <f>IF(AND(Table2[[#This Row],[Appoggio]]&lt;&gt;"",C1415&lt;&gt;""),_xlfn.CONCAT("date",C1415,"moving_time",C1406,"distance",Table2[[#This Row],[Appoggio]],"elevation",C1408,"type",C1409),"")</f>
        <v/>
      </c>
      <c r="M1405" t="str">
        <f>IF(Table2[[#This Row],[date_to_pivot]]&lt;&gt;"",C1409,"")</f>
        <v/>
      </c>
      <c r="N1405" t="str">
        <f>IF(Table2[[#This Row],[date_to_pivot]]&lt;&gt;"",Table2[[#This Row],[Appoggio]],"")</f>
        <v/>
      </c>
      <c r="O1405" t="str">
        <f>IF(Table2[[#This Row],[date_to_pivot]]&lt;&gt;"",C1408,"")</f>
        <v/>
      </c>
      <c r="P1405" t="str">
        <f>IF(Table2[[#This Row],[date_to_pivot]]&lt;&gt;"",C1406,"")</f>
        <v/>
      </c>
    </row>
    <row r="1406" spans="2:16" x14ac:dyDescent="0.2">
      <c r="B1406" t="s">
        <v>43</v>
      </c>
      <c r="C1406" t="str" cm="1">
        <f t="array" ref="C14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06" t="str">
        <f>IF(ISNUMBER(SEARCH("start_date_local",Table2[[#This Row],[JSON]])),MID(Table2[[#This Row],[JSON]],SEARCH("start_date_local",Table2[[#This Row],[JSON]])+LEN("start_date_local")+4,10), "")</f>
        <v/>
      </c>
      <c r="E14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6" s="5" t="str">
        <f>IF(Table2[[#This Row],[moving_time]]&lt;&gt;"",FLOOR((Table2[[#This Row],[moving_time]]-(60*60*Table2[[#This Row],[Appoggio_ore]]))-(60*Table2[[#This Row],[Appoggio_ minuti]]),1),"")</f>
        <v/>
      </c>
      <c r="I1406" s="5" t="str">
        <f>IF(Table2[[#This Row],[moving_time]]&lt;&gt;"",FLOOR((Table2[[#This Row],[moving_time]]-(60*60*Table2[[#This Row],[Appoggio_ore]]))/60,1),"")</f>
        <v/>
      </c>
      <c r="J1406" s="5" t="str">
        <f>IF(Table2[[#This Row],[moving_time]]&lt;&gt;"",FLOOR(Table2[[#This Row],[moving_time]]/(60*60),1),"")</f>
        <v/>
      </c>
      <c r="K14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6" t="str">
        <f>IF(AND(Table2[[#This Row],[Appoggio]]&lt;&gt;"",C1416&lt;&gt;""),_xlfn.CONCAT("date",C1416,"moving_time",C1407,"distance",Table2[[#This Row],[Appoggio]],"elevation",C1409,"type",C1410),"")</f>
        <v/>
      </c>
      <c r="M1406" t="str">
        <f>IF(Table2[[#This Row],[date_to_pivot]]&lt;&gt;"",C1410,"")</f>
        <v/>
      </c>
      <c r="N1406" t="str">
        <f>IF(Table2[[#This Row],[date_to_pivot]]&lt;&gt;"",Table2[[#This Row],[Appoggio]],"")</f>
        <v/>
      </c>
      <c r="O1406" t="str">
        <f>IF(Table2[[#This Row],[date_to_pivot]]&lt;&gt;"",C1409,"")</f>
        <v/>
      </c>
      <c r="P1406" t="str">
        <f>IF(Table2[[#This Row],[date_to_pivot]]&lt;&gt;"",C1407,"")</f>
        <v/>
      </c>
    </row>
    <row r="1407" spans="2:16" x14ac:dyDescent="0.2">
      <c r="B1407" t="s">
        <v>44</v>
      </c>
      <c r="C1407" t="str" cm="1">
        <f t="array" ref="C14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07" t="str">
        <f>IF(ISNUMBER(SEARCH("start_date_local",Table2[[#This Row],[JSON]])),MID(Table2[[#This Row],[JSON]],SEARCH("start_date_local",Table2[[#This Row],[JSON]])+LEN("start_date_local")+4,10), "")</f>
        <v/>
      </c>
      <c r="E14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7" s="5" t="str">
        <f>IF(Table2[[#This Row],[moving_time]]&lt;&gt;"",FLOOR((Table2[[#This Row],[moving_time]]-(60*60*Table2[[#This Row],[Appoggio_ore]]))-(60*Table2[[#This Row],[Appoggio_ minuti]]),1),"")</f>
        <v/>
      </c>
      <c r="I1407" s="5" t="str">
        <f>IF(Table2[[#This Row],[moving_time]]&lt;&gt;"",FLOOR((Table2[[#This Row],[moving_time]]-(60*60*Table2[[#This Row],[Appoggio_ore]]))/60,1),"")</f>
        <v/>
      </c>
      <c r="J1407" s="5" t="str">
        <f>IF(Table2[[#This Row],[moving_time]]&lt;&gt;"",FLOOR(Table2[[#This Row],[moving_time]]/(60*60),1),"")</f>
        <v/>
      </c>
      <c r="K14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7" t="str">
        <f>IF(AND(Table2[[#This Row],[Appoggio]]&lt;&gt;"",C1417&lt;&gt;""),_xlfn.CONCAT("date",C1417,"moving_time",C1408,"distance",Table2[[#This Row],[Appoggio]],"elevation",C1410,"type",C1411),"")</f>
        <v/>
      </c>
      <c r="M1407" t="str">
        <f>IF(Table2[[#This Row],[date_to_pivot]]&lt;&gt;"",C1411,"")</f>
        <v/>
      </c>
      <c r="N1407" t="str">
        <f>IF(Table2[[#This Row],[date_to_pivot]]&lt;&gt;"",Table2[[#This Row],[Appoggio]],"")</f>
        <v/>
      </c>
      <c r="O1407" t="str">
        <f>IF(Table2[[#This Row],[date_to_pivot]]&lt;&gt;"",C1410,"")</f>
        <v/>
      </c>
      <c r="P1407" t="str">
        <f>IF(Table2[[#This Row],[date_to_pivot]]&lt;&gt;"",C1408,"")</f>
        <v/>
      </c>
    </row>
    <row r="1408" spans="2:16" x14ac:dyDescent="0.2">
      <c r="B1408" t="s">
        <v>45</v>
      </c>
      <c r="C1408" t="str" cm="1">
        <f t="array" ref="C14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08" t="str">
        <f>IF(ISNUMBER(SEARCH("start_date_local",Table2[[#This Row],[JSON]])),MID(Table2[[#This Row],[JSON]],SEARCH("start_date_local",Table2[[#This Row],[JSON]])+LEN("start_date_local")+4,10), "")</f>
        <v/>
      </c>
      <c r="E14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8" s="5" t="str">
        <f>IF(Table2[[#This Row],[moving_time]]&lt;&gt;"",FLOOR((Table2[[#This Row],[moving_time]]-(60*60*Table2[[#This Row],[Appoggio_ore]]))-(60*Table2[[#This Row],[Appoggio_ minuti]]),1),"")</f>
        <v/>
      </c>
      <c r="I1408" s="5" t="str">
        <f>IF(Table2[[#This Row],[moving_time]]&lt;&gt;"",FLOOR((Table2[[#This Row],[moving_time]]-(60*60*Table2[[#This Row],[Appoggio_ore]]))/60,1),"")</f>
        <v/>
      </c>
      <c r="J1408" s="5" t="str">
        <f>IF(Table2[[#This Row],[moving_time]]&lt;&gt;"",FLOOR(Table2[[#This Row],[moving_time]]/(60*60),1),"")</f>
        <v/>
      </c>
      <c r="K14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8" t="str">
        <f>IF(AND(Table2[[#This Row],[Appoggio]]&lt;&gt;"",C1418&lt;&gt;""),_xlfn.CONCAT("date",C1418,"moving_time",C1409,"distance",Table2[[#This Row],[Appoggio]],"elevation",C1411,"type",C1412),"")</f>
        <v/>
      </c>
      <c r="M1408" t="str">
        <f>IF(Table2[[#This Row],[date_to_pivot]]&lt;&gt;"",C1412,"")</f>
        <v/>
      </c>
      <c r="N1408" t="str">
        <f>IF(Table2[[#This Row],[date_to_pivot]]&lt;&gt;"",Table2[[#This Row],[Appoggio]],"")</f>
        <v/>
      </c>
      <c r="O1408" t="str">
        <f>IF(Table2[[#This Row],[date_to_pivot]]&lt;&gt;"",C1411,"")</f>
        <v/>
      </c>
      <c r="P1408" t="str">
        <f>IF(Table2[[#This Row],[date_to_pivot]]&lt;&gt;"",C1409,"")</f>
        <v/>
      </c>
    </row>
    <row r="1409" spans="2:16" x14ac:dyDescent="0.2">
      <c r="B1409" t="s">
        <v>584</v>
      </c>
      <c r="C1409" t="str" cm="1">
        <f t="array" ref="C14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09" t="str">
        <f>IF(ISNUMBER(SEARCH("start_date_local",Table2[[#This Row],[JSON]])),MID(Table2[[#This Row],[JSON]],SEARCH("start_date_local",Table2[[#This Row],[JSON]])+LEN("start_date_local")+4,10), "")</f>
        <v/>
      </c>
      <c r="E14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09" s="5" t="str">
        <f>IF(Table2[[#This Row],[moving_time]]&lt;&gt;"",FLOOR((Table2[[#This Row],[moving_time]]-(60*60*Table2[[#This Row],[Appoggio_ore]]))-(60*Table2[[#This Row],[Appoggio_ minuti]]),1),"")</f>
        <v/>
      </c>
      <c r="I1409" s="5" t="str">
        <f>IF(Table2[[#This Row],[moving_time]]&lt;&gt;"",FLOOR((Table2[[#This Row],[moving_time]]-(60*60*Table2[[#This Row],[Appoggio_ore]]))/60,1),"")</f>
        <v/>
      </c>
      <c r="J1409" s="5" t="str">
        <f>IF(Table2[[#This Row],[moving_time]]&lt;&gt;"",FLOOR(Table2[[#This Row],[moving_time]]/(60*60),1),"")</f>
        <v/>
      </c>
      <c r="K14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09" t="str">
        <f>IF(AND(Table2[[#This Row],[Appoggio]]&lt;&gt;"",C1419&lt;&gt;""),_xlfn.CONCAT("date",C1419,"moving_time",C1410,"distance",Table2[[#This Row],[Appoggio]],"elevation",C1412,"type",C1413),"")</f>
        <v/>
      </c>
      <c r="M1409" t="str">
        <f>IF(Table2[[#This Row],[date_to_pivot]]&lt;&gt;"",C1413,"")</f>
        <v/>
      </c>
      <c r="N1409" t="str">
        <f>IF(Table2[[#This Row],[date_to_pivot]]&lt;&gt;"",Table2[[#This Row],[Appoggio]],"")</f>
        <v/>
      </c>
      <c r="O1409" t="str">
        <f>IF(Table2[[#This Row],[date_to_pivot]]&lt;&gt;"",C1412,"")</f>
        <v/>
      </c>
      <c r="P1409" t="str">
        <f>IF(Table2[[#This Row],[date_to_pivot]]&lt;&gt;"",C1410,"")</f>
        <v/>
      </c>
    </row>
    <row r="1410" spans="2:16" x14ac:dyDescent="0.2">
      <c r="B1410" t="s">
        <v>585</v>
      </c>
      <c r="C1410" t="str" cm="1">
        <f t="array" ref="C14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10" t="str">
        <f>IF(ISNUMBER(SEARCH("start_date_local",Table2[[#This Row],[JSON]])),MID(Table2[[#This Row],[JSON]],SEARCH("start_date_local",Table2[[#This Row],[JSON]])+LEN("start_date_local")+4,10), "")</f>
        <v/>
      </c>
      <c r="E14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0" s="5" t="str">
        <f>IF(Table2[[#This Row],[moving_time]]&lt;&gt;"",FLOOR((Table2[[#This Row],[moving_time]]-(60*60*Table2[[#This Row],[Appoggio_ore]]))-(60*Table2[[#This Row],[Appoggio_ minuti]]),1),"")</f>
        <v/>
      </c>
      <c r="I1410" s="5" t="str">
        <f>IF(Table2[[#This Row],[moving_time]]&lt;&gt;"",FLOOR((Table2[[#This Row],[moving_time]]-(60*60*Table2[[#This Row],[Appoggio_ore]]))/60,1),"")</f>
        <v/>
      </c>
      <c r="J1410" s="5" t="str">
        <f>IF(Table2[[#This Row],[moving_time]]&lt;&gt;"",FLOOR(Table2[[#This Row],[moving_time]]/(60*60),1),"")</f>
        <v/>
      </c>
      <c r="K14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0" t="str">
        <f>IF(AND(Table2[[#This Row],[Appoggio]]&lt;&gt;"",C1420&lt;&gt;""),_xlfn.CONCAT("date",C1420,"moving_time",C1411,"distance",Table2[[#This Row],[Appoggio]],"elevation",C1413,"type",C1414),"")</f>
        <v/>
      </c>
      <c r="M1410" t="str">
        <f>IF(Table2[[#This Row],[date_to_pivot]]&lt;&gt;"",C1414,"")</f>
        <v/>
      </c>
      <c r="N1410" t="str">
        <f>IF(Table2[[#This Row],[date_to_pivot]]&lt;&gt;"",Table2[[#This Row],[Appoggio]],"")</f>
        <v/>
      </c>
      <c r="O1410" t="str">
        <f>IF(Table2[[#This Row],[date_to_pivot]]&lt;&gt;"",C1413,"")</f>
        <v/>
      </c>
      <c r="P1410" t="str">
        <f>IF(Table2[[#This Row],[date_to_pivot]]&lt;&gt;"",C1411,"")</f>
        <v/>
      </c>
    </row>
    <row r="1411" spans="2:16" x14ac:dyDescent="0.2">
      <c r="B1411" t="s">
        <v>586</v>
      </c>
      <c r="C1411" t="str" cm="1">
        <f t="array" ref="C14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11" t="str">
        <f>IF(ISNUMBER(SEARCH("start_date_local",Table2[[#This Row],[JSON]])),MID(Table2[[#This Row],[JSON]],SEARCH("start_date_local",Table2[[#This Row],[JSON]])+LEN("start_date_local")+4,10), "")</f>
        <v/>
      </c>
      <c r="E14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1" s="5" t="str">
        <f>IF(Table2[[#This Row],[moving_time]]&lt;&gt;"",FLOOR((Table2[[#This Row],[moving_time]]-(60*60*Table2[[#This Row],[Appoggio_ore]]))-(60*Table2[[#This Row],[Appoggio_ minuti]]),1),"")</f>
        <v/>
      </c>
      <c r="I1411" s="5" t="str">
        <f>IF(Table2[[#This Row],[moving_time]]&lt;&gt;"",FLOOR((Table2[[#This Row],[moving_time]]-(60*60*Table2[[#This Row],[Appoggio_ore]]))/60,1),"")</f>
        <v/>
      </c>
      <c r="J1411" s="5" t="str">
        <f>IF(Table2[[#This Row],[moving_time]]&lt;&gt;"",FLOOR(Table2[[#This Row],[moving_time]]/(60*60),1),"")</f>
        <v/>
      </c>
      <c r="K14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1" t="str">
        <f>IF(AND(Table2[[#This Row],[Appoggio]]&lt;&gt;"",C1421&lt;&gt;""),_xlfn.CONCAT("date",C1421,"moving_time",C1412,"distance",Table2[[#This Row],[Appoggio]],"elevation",C1414,"type",C1415),"")</f>
        <v/>
      </c>
      <c r="M1411" t="str">
        <f>IF(Table2[[#This Row],[date_to_pivot]]&lt;&gt;"",C1415,"")</f>
        <v/>
      </c>
      <c r="N1411" t="str">
        <f>IF(Table2[[#This Row],[date_to_pivot]]&lt;&gt;"",Table2[[#This Row],[Appoggio]],"")</f>
        <v/>
      </c>
      <c r="O1411" t="str">
        <f>IF(Table2[[#This Row],[date_to_pivot]]&lt;&gt;"",C1414,"")</f>
        <v/>
      </c>
      <c r="P1411" t="str">
        <f>IF(Table2[[#This Row],[date_to_pivot]]&lt;&gt;"",C1412,"")</f>
        <v/>
      </c>
    </row>
    <row r="1412" spans="2:16" x14ac:dyDescent="0.2">
      <c r="B1412" t="s">
        <v>587</v>
      </c>
      <c r="C1412" t="str" cm="1">
        <f t="array" ref="C14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12" t="str">
        <f>IF(ISNUMBER(SEARCH("start_date_local",Table2[[#This Row],[JSON]])),MID(Table2[[#This Row],[JSON]],SEARCH("start_date_local",Table2[[#This Row],[JSON]])+LEN("start_date_local")+4,10), "")</f>
        <v/>
      </c>
      <c r="E14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2" s="5" t="str">
        <f>IF(Table2[[#This Row],[moving_time]]&lt;&gt;"",FLOOR((Table2[[#This Row],[moving_time]]-(60*60*Table2[[#This Row],[Appoggio_ore]]))-(60*Table2[[#This Row],[Appoggio_ minuti]]),1),"")</f>
        <v/>
      </c>
      <c r="I1412" s="5" t="str">
        <f>IF(Table2[[#This Row],[moving_time]]&lt;&gt;"",FLOOR((Table2[[#This Row],[moving_time]]-(60*60*Table2[[#This Row],[Appoggio_ore]]))/60,1),"")</f>
        <v/>
      </c>
      <c r="J1412" s="5" t="str">
        <f>IF(Table2[[#This Row],[moving_time]]&lt;&gt;"",FLOOR(Table2[[#This Row],[moving_time]]/(60*60),1),"")</f>
        <v/>
      </c>
      <c r="K14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2" t="str">
        <f>IF(AND(Table2[[#This Row],[Appoggio]]&lt;&gt;"",C1422&lt;&gt;""),_xlfn.CONCAT("date",C1422,"moving_time",C1413,"distance",Table2[[#This Row],[Appoggio]],"elevation",C1415,"type",C1416),"")</f>
        <v/>
      </c>
      <c r="M1412" t="str">
        <f>IF(Table2[[#This Row],[date_to_pivot]]&lt;&gt;"",C1416,"")</f>
        <v/>
      </c>
      <c r="N1412" t="str">
        <f>IF(Table2[[#This Row],[date_to_pivot]]&lt;&gt;"",Table2[[#This Row],[Appoggio]],"")</f>
        <v/>
      </c>
      <c r="O1412" t="str">
        <f>IF(Table2[[#This Row],[date_to_pivot]]&lt;&gt;"",C1415,"")</f>
        <v/>
      </c>
      <c r="P1412" t="str">
        <f>IF(Table2[[#This Row],[date_to_pivot]]&lt;&gt;"",C1413,"")</f>
        <v/>
      </c>
    </row>
    <row r="1413" spans="2:16" x14ac:dyDescent="0.2">
      <c r="B1413" t="s">
        <v>266</v>
      </c>
      <c r="C1413" t="str" cm="1">
        <f t="array" ref="C14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13" t="str">
        <f>IF(ISNUMBER(SEARCH("start_date_local",Table2[[#This Row],[JSON]])),MID(Table2[[#This Row],[JSON]],SEARCH("start_date_local",Table2[[#This Row],[JSON]])+LEN("start_date_local")+4,10), "")</f>
        <v/>
      </c>
      <c r="E14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3" s="5" t="str">
        <f>IF(Table2[[#This Row],[moving_time]]&lt;&gt;"",FLOOR((Table2[[#This Row],[moving_time]]-(60*60*Table2[[#This Row],[Appoggio_ore]]))-(60*Table2[[#This Row],[Appoggio_ minuti]]),1),"")</f>
        <v/>
      </c>
      <c r="I1413" s="5" t="str">
        <f>IF(Table2[[#This Row],[moving_time]]&lt;&gt;"",FLOOR((Table2[[#This Row],[moving_time]]-(60*60*Table2[[#This Row],[Appoggio_ore]]))/60,1),"")</f>
        <v/>
      </c>
      <c r="J1413" s="5" t="str">
        <f>IF(Table2[[#This Row],[moving_time]]&lt;&gt;"",FLOOR(Table2[[#This Row],[moving_time]]/(60*60),1),"")</f>
        <v/>
      </c>
      <c r="K14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3" t="str">
        <f>IF(AND(Table2[[#This Row],[Appoggio]]&lt;&gt;"",C1423&lt;&gt;""),_xlfn.CONCAT("date",C1423,"moving_time",C1414,"distance",Table2[[#This Row],[Appoggio]],"elevation",C1416,"type",C1417),"")</f>
        <v/>
      </c>
      <c r="M1413" t="str">
        <f>IF(Table2[[#This Row],[date_to_pivot]]&lt;&gt;"",C1417,"")</f>
        <v/>
      </c>
      <c r="N1413" t="str">
        <f>IF(Table2[[#This Row],[date_to_pivot]]&lt;&gt;"",Table2[[#This Row],[Appoggio]],"")</f>
        <v/>
      </c>
      <c r="O1413" t="str">
        <f>IF(Table2[[#This Row],[date_to_pivot]]&lt;&gt;"",C1416,"")</f>
        <v/>
      </c>
      <c r="P1413" t="str">
        <f>IF(Table2[[#This Row],[date_to_pivot]]&lt;&gt;"",C1414,"")</f>
        <v/>
      </c>
    </row>
    <row r="1414" spans="2:16" x14ac:dyDescent="0.2">
      <c r="B1414" t="s">
        <v>426</v>
      </c>
      <c r="C1414" t="str" cm="1">
        <f t="array" ref="C14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14" t="str">
        <f>IF(ISNUMBER(SEARCH("start_date_local",Table2[[#This Row],[JSON]])),MID(Table2[[#This Row],[JSON]],SEARCH("start_date_local",Table2[[#This Row],[JSON]])+LEN("start_date_local")+4,10), "")</f>
        <v/>
      </c>
      <c r="E14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4" s="5" t="str">
        <f>IF(Table2[[#This Row],[moving_time]]&lt;&gt;"",FLOOR((Table2[[#This Row],[moving_time]]-(60*60*Table2[[#This Row],[Appoggio_ore]]))-(60*Table2[[#This Row],[Appoggio_ minuti]]),1),"")</f>
        <v/>
      </c>
      <c r="I1414" s="5" t="str">
        <f>IF(Table2[[#This Row],[moving_time]]&lt;&gt;"",FLOOR((Table2[[#This Row],[moving_time]]-(60*60*Table2[[#This Row],[Appoggio_ore]]))/60,1),"")</f>
        <v/>
      </c>
      <c r="J1414" s="5" t="str">
        <f>IF(Table2[[#This Row],[moving_time]]&lt;&gt;"",FLOOR(Table2[[#This Row],[moving_time]]/(60*60),1),"")</f>
        <v/>
      </c>
      <c r="K14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4" t="str">
        <f>IF(AND(Table2[[#This Row],[Appoggio]]&lt;&gt;"",C1424&lt;&gt;""),_xlfn.CONCAT("date",C1424,"moving_time",C1415,"distance",Table2[[#This Row],[Appoggio]],"elevation",C1417,"type",C1418),"")</f>
        <v/>
      </c>
      <c r="M1414" t="str">
        <f>IF(Table2[[#This Row],[date_to_pivot]]&lt;&gt;"",C1418,"")</f>
        <v/>
      </c>
      <c r="N1414" t="str">
        <f>IF(Table2[[#This Row],[date_to_pivot]]&lt;&gt;"",Table2[[#This Row],[Appoggio]],"")</f>
        <v/>
      </c>
      <c r="O1414" t="str">
        <f>IF(Table2[[#This Row],[date_to_pivot]]&lt;&gt;"",C1417,"")</f>
        <v/>
      </c>
      <c r="P1414" t="str">
        <f>IF(Table2[[#This Row],[date_to_pivot]]&lt;&gt;"",C1415,"")</f>
        <v/>
      </c>
    </row>
    <row r="1415" spans="2:16" x14ac:dyDescent="0.2">
      <c r="B1415" t="s">
        <v>588</v>
      </c>
      <c r="C1415" t="str" cm="1">
        <f t="array" ref="C14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15" t="str">
        <f>IF(ISNUMBER(SEARCH("start_date_local",Table2[[#This Row],[JSON]])),MID(Table2[[#This Row],[JSON]],SEARCH("start_date_local",Table2[[#This Row],[JSON]])+LEN("start_date_local")+4,10), "")</f>
        <v/>
      </c>
      <c r="E14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5" s="5" t="str">
        <f>IF(Table2[[#This Row],[moving_time]]&lt;&gt;"",FLOOR((Table2[[#This Row],[moving_time]]-(60*60*Table2[[#This Row],[Appoggio_ore]]))-(60*Table2[[#This Row],[Appoggio_ minuti]]),1),"")</f>
        <v/>
      </c>
      <c r="I1415" s="5" t="str">
        <f>IF(Table2[[#This Row],[moving_time]]&lt;&gt;"",FLOOR((Table2[[#This Row],[moving_time]]-(60*60*Table2[[#This Row],[Appoggio_ore]]))/60,1),"")</f>
        <v/>
      </c>
      <c r="J1415" s="5" t="str">
        <f>IF(Table2[[#This Row],[moving_time]]&lt;&gt;"",FLOOR(Table2[[#This Row],[moving_time]]/(60*60),1),"")</f>
        <v/>
      </c>
      <c r="K14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5" t="str">
        <f>IF(AND(Table2[[#This Row],[Appoggio]]&lt;&gt;"",C1425&lt;&gt;""),_xlfn.CONCAT("date",C1425,"moving_time",C1416,"distance",Table2[[#This Row],[Appoggio]],"elevation",C1418,"type",C1419),"")</f>
        <v/>
      </c>
      <c r="M1415" t="str">
        <f>IF(Table2[[#This Row],[date_to_pivot]]&lt;&gt;"",C1419,"")</f>
        <v/>
      </c>
      <c r="N1415" t="str">
        <f>IF(Table2[[#This Row],[date_to_pivot]]&lt;&gt;"",Table2[[#This Row],[Appoggio]],"")</f>
        <v/>
      </c>
      <c r="O1415" t="str">
        <f>IF(Table2[[#This Row],[date_to_pivot]]&lt;&gt;"",C1418,"")</f>
        <v/>
      </c>
      <c r="P1415" t="str">
        <f>IF(Table2[[#This Row],[date_to_pivot]]&lt;&gt;"",C1416,"")</f>
        <v/>
      </c>
    </row>
    <row r="1416" spans="2:16" x14ac:dyDescent="0.2">
      <c r="B1416" t="s">
        <v>589</v>
      </c>
      <c r="C1416" t="str" cm="1">
        <f t="array" ref="C14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16" t="str">
        <f>IF(ISNUMBER(SEARCH("start_date_local",Table2[[#This Row],[JSON]])),MID(Table2[[#This Row],[JSON]],SEARCH("start_date_local",Table2[[#This Row],[JSON]])+LEN("start_date_local")+4,10), "")</f>
        <v/>
      </c>
      <c r="E14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6" s="5" t="str">
        <f>IF(Table2[[#This Row],[moving_time]]&lt;&gt;"",FLOOR((Table2[[#This Row],[moving_time]]-(60*60*Table2[[#This Row],[Appoggio_ore]]))-(60*Table2[[#This Row],[Appoggio_ minuti]]),1),"")</f>
        <v/>
      </c>
      <c r="I1416" s="5" t="str">
        <f>IF(Table2[[#This Row],[moving_time]]&lt;&gt;"",FLOOR((Table2[[#This Row],[moving_time]]-(60*60*Table2[[#This Row],[Appoggio_ore]]))/60,1),"")</f>
        <v/>
      </c>
      <c r="J1416" s="5" t="str">
        <f>IF(Table2[[#This Row],[moving_time]]&lt;&gt;"",FLOOR(Table2[[#This Row],[moving_time]]/(60*60),1),"")</f>
        <v/>
      </c>
      <c r="K14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6" t="str">
        <f>IF(AND(Table2[[#This Row],[Appoggio]]&lt;&gt;"",C1426&lt;&gt;""),_xlfn.CONCAT("date",C1426,"moving_time",C1417,"distance",Table2[[#This Row],[Appoggio]],"elevation",C1419,"type",C1420),"")</f>
        <v/>
      </c>
      <c r="M1416" t="str">
        <f>IF(Table2[[#This Row],[date_to_pivot]]&lt;&gt;"",C1420,"")</f>
        <v/>
      </c>
      <c r="N1416" t="str">
        <f>IF(Table2[[#This Row],[date_to_pivot]]&lt;&gt;"",Table2[[#This Row],[Appoggio]],"")</f>
        <v/>
      </c>
      <c r="O1416" t="str">
        <f>IF(Table2[[#This Row],[date_to_pivot]]&lt;&gt;"",C1419,"")</f>
        <v/>
      </c>
      <c r="P1416" t="str">
        <f>IF(Table2[[#This Row],[date_to_pivot]]&lt;&gt;"",C1417,"")</f>
        <v/>
      </c>
    </row>
    <row r="1417" spans="2:16" x14ac:dyDescent="0.2">
      <c r="B1417" t="s">
        <v>54</v>
      </c>
      <c r="C1417" t="str" cm="1">
        <f t="array" ref="C14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17" t="str">
        <f>IF(ISNUMBER(SEARCH("start_date_local",Table2[[#This Row],[JSON]])),MID(Table2[[#This Row],[JSON]],SEARCH("start_date_local",Table2[[#This Row],[JSON]])+LEN("start_date_local")+4,10), "")</f>
        <v/>
      </c>
      <c r="E14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7" s="5" t="str">
        <f>IF(Table2[[#This Row],[moving_time]]&lt;&gt;"",FLOOR((Table2[[#This Row],[moving_time]]-(60*60*Table2[[#This Row],[Appoggio_ore]]))-(60*Table2[[#This Row],[Appoggio_ minuti]]),1),"")</f>
        <v/>
      </c>
      <c r="I1417" s="5" t="str">
        <f>IF(Table2[[#This Row],[moving_time]]&lt;&gt;"",FLOOR((Table2[[#This Row],[moving_time]]-(60*60*Table2[[#This Row],[Appoggio_ore]]))/60,1),"")</f>
        <v/>
      </c>
      <c r="J1417" s="5" t="str">
        <f>IF(Table2[[#This Row],[moving_time]]&lt;&gt;"",FLOOR(Table2[[#This Row],[moving_time]]/(60*60),1),"")</f>
        <v/>
      </c>
      <c r="K14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7" t="str">
        <f>IF(AND(Table2[[#This Row],[Appoggio]]&lt;&gt;"",C1427&lt;&gt;""),_xlfn.CONCAT("date",C1427,"moving_time",C1418,"distance",Table2[[#This Row],[Appoggio]],"elevation",C1420,"type",C1421),"")</f>
        <v/>
      </c>
      <c r="M1417" t="str">
        <f>IF(Table2[[#This Row],[date_to_pivot]]&lt;&gt;"",C1421,"")</f>
        <v/>
      </c>
      <c r="N1417" t="str">
        <f>IF(Table2[[#This Row],[date_to_pivot]]&lt;&gt;"",Table2[[#This Row],[Appoggio]],"")</f>
        <v/>
      </c>
      <c r="O1417" t="str">
        <f>IF(Table2[[#This Row],[date_to_pivot]]&lt;&gt;"",C1420,"")</f>
        <v/>
      </c>
      <c r="P1417" t="str">
        <f>IF(Table2[[#This Row],[date_to_pivot]]&lt;&gt;"",C1418,"")</f>
        <v/>
      </c>
    </row>
    <row r="1418" spans="2:16" x14ac:dyDescent="0.2">
      <c r="B1418" t="s">
        <v>55</v>
      </c>
      <c r="C1418" t="str" cm="1">
        <f t="array" ref="C14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18" t="str">
        <f>IF(ISNUMBER(SEARCH("start_date_local",Table2[[#This Row],[JSON]])),MID(Table2[[#This Row],[JSON]],SEARCH("start_date_local",Table2[[#This Row],[JSON]])+LEN("start_date_local")+4,10), "")</f>
        <v/>
      </c>
      <c r="E14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8" s="5" t="str">
        <f>IF(Table2[[#This Row],[moving_time]]&lt;&gt;"",FLOOR((Table2[[#This Row],[moving_time]]-(60*60*Table2[[#This Row],[Appoggio_ore]]))-(60*Table2[[#This Row],[Appoggio_ minuti]]),1),"")</f>
        <v/>
      </c>
      <c r="I1418" s="5" t="str">
        <f>IF(Table2[[#This Row],[moving_time]]&lt;&gt;"",FLOOR((Table2[[#This Row],[moving_time]]-(60*60*Table2[[#This Row],[Appoggio_ore]]))/60,1),"")</f>
        <v/>
      </c>
      <c r="J1418" s="5" t="str">
        <f>IF(Table2[[#This Row],[moving_time]]&lt;&gt;"",FLOOR(Table2[[#This Row],[moving_time]]/(60*60),1),"")</f>
        <v/>
      </c>
      <c r="K14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8" t="str">
        <f>IF(AND(Table2[[#This Row],[Appoggio]]&lt;&gt;"",C1428&lt;&gt;""),_xlfn.CONCAT("date",C1428,"moving_time",C1419,"distance",Table2[[#This Row],[Appoggio]],"elevation",C1421,"type",C1422),"")</f>
        <v/>
      </c>
      <c r="M1418" t="str">
        <f>IF(Table2[[#This Row],[date_to_pivot]]&lt;&gt;"",C1422,"")</f>
        <v/>
      </c>
      <c r="N1418" t="str">
        <f>IF(Table2[[#This Row],[date_to_pivot]]&lt;&gt;"",Table2[[#This Row],[Appoggio]],"")</f>
        <v/>
      </c>
      <c r="O1418" t="str">
        <f>IF(Table2[[#This Row],[date_to_pivot]]&lt;&gt;"",C1421,"")</f>
        <v/>
      </c>
      <c r="P1418" t="str">
        <f>IF(Table2[[#This Row],[date_to_pivot]]&lt;&gt;"",C1419,"")</f>
        <v/>
      </c>
    </row>
    <row r="1419" spans="2:16" x14ac:dyDescent="0.2">
      <c r="B1419" t="s">
        <v>590</v>
      </c>
      <c r="C1419" t="str" cm="1">
        <f t="array" ref="C14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19" t="str">
        <f>IF(ISNUMBER(SEARCH("start_date_local",Table2[[#This Row],[JSON]])),MID(Table2[[#This Row],[JSON]],SEARCH("start_date_local",Table2[[#This Row],[JSON]])+LEN("start_date_local")+4,10), "")</f>
        <v/>
      </c>
      <c r="E14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19" s="5" t="str">
        <f>IF(Table2[[#This Row],[moving_time]]&lt;&gt;"",FLOOR((Table2[[#This Row],[moving_time]]-(60*60*Table2[[#This Row],[Appoggio_ore]]))-(60*Table2[[#This Row],[Appoggio_ minuti]]),1),"")</f>
        <v/>
      </c>
      <c r="I1419" s="5" t="str">
        <f>IF(Table2[[#This Row],[moving_time]]&lt;&gt;"",FLOOR((Table2[[#This Row],[moving_time]]-(60*60*Table2[[#This Row],[Appoggio_ore]]))/60,1),"")</f>
        <v/>
      </c>
      <c r="J1419" s="5" t="str">
        <f>IF(Table2[[#This Row],[moving_time]]&lt;&gt;"",FLOOR(Table2[[#This Row],[moving_time]]/(60*60),1),"")</f>
        <v/>
      </c>
      <c r="K14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19" t="str">
        <f>IF(AND(Table2[[#This Row],[Appoggio]]&lt;&gt;"",C1429&lt;&gt;""),_xlfn.CONCAT("date",C1429,"moving_time",C1420,"distance",Table2[[#This Row],[Appoggio]],"elevation",C1422,"type",C1423),"")</f>
        <v/>
      </c>
      <c r="M1419" t="str">
        <f>IF(Table2[[#This Row],[date_to_pivot]]&lt;&gt;"",C1423,"")</f>
        <v/>
      </c>
      <c r="N1419" t="str">
        <f>IF(Table2[[#This Row],[date_to_pivot]]&lt;&gt;"",Table2[[#This Row],[Appoggio]],"")</f>
        <v/>
      </c>
      <c r="O1419" t="str">
        <f>IF(Table2[[#This Row],[date_to_pivot]]&lt;&gt;"",C1422,"")</f>
        <v/>
      </c>
      <c r="P1419" t="str">
        <f>IF(Table2[[#This Row],[date_to_pivot]]&lt;&gt;"",C1420,"")</f>
        <v/>
      </c>
    </row>
    <row r="1420" spans="2:16" x14ac:dyDescent="0.2">
      <c r="B1420" t="s">
        <v>57</v>
      </c>
      <c r="C1420" t="str" cm="1">
        <f t="array" ref="C14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20" t="str">
        <f>IF(ISNUMBER(SEARCH("start_date_local",Table2[[#This Row],[JSON]])),MID(Table2[[#This Row],[JSON]],SEARCH("start_date_local",Table2[[#This Row],[JSON]])+LEN("start_date_local")+4,10), "")</f>
        <v/>
      </c>
      <c r="E14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0" s="5" t="str">
        <f>IF(Table2[[#This Row],[moving_time]]&lt;&gt;"",FLOOR((Table2[[#This Row],[moving_time]]-(60*60*Table2[[#This Row],[Appoggio_ore]]))-(60*Table2[[#This Row],[Appoggio_ minuti]]),1),"")</f>
        <v/>
      </c>
      <c r="I1420" s="5" t="str">
        <f>IF(Table2[[#This Row],[moving_time]]&lt;&gt;"",FLOOR((Table2[[#This Row],[moving_time]]-(60*60*Table2[[#This Row],[Appoggio_ore]]))/60,1),"")</f>
        <v/>
      </c>
      <c r="J1420" s="5" t="str">
        <f>IF(Table2[[#This Row],[moving_time]]&lt;&gt;"",FLOOR(Table2[[#This Row],[moving_time]]/(60*60),1),"")</f>
        <v/>
      </c>
      <c r="K14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0" t="str">
        <f>IF(AND(Table2[[#This Row],[Appoggio]]&lt;&gt;"",C1430&lt;&gt;""),_xlfn.CONCAT("date",C1430,"moving_time",C1421,"distance",Table2[[#This Row],[Appoggio]],"elevation",C1423,"type",C1424),"")</f>
        <v/>
      </c>
      <c r="M1420" t="str">
        <f>IF(Table2[[#This Row],[date_to_pivot]]&lt;&gt;"",C1424,"")</f>
        <v/>
      </c>
      <c r="N1420" t="str">
        <f>IF(Table2[[#This Row],[date_to_pivot]]&lt;&gt;"",Table2[[#This Row],[Appoggio]],"")</f>
        <v/>
      </c>
      <c r="O1420" t="str">
        <f>IF(Table2[[#This Row],[date_to_pivot]]&lt;&gt;"",C1423,"")</f>
        <v/>
      </c>
      <c r="P1420" t="str">
        <f>IF(Table2[[#This Row],[date_to_pivot]]&lt;&gt;"",C1421,"")</f>
        <v/>
      </c>
    </row>
    <row r="1421" spans="2:16" x14ac:dyDescent="0.2">
      <c r="B1421" t="s">
        <v>58</v>
      </c>
      <c r="C1421" t="str" cm="1">
        <f t="array" ref="C14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21" t="str">
        <f>IF(ISNUMBER(SEARCH("start_date_local",Table2[[#This Row],[JSON]])),MID(Table2[[#This Row],[JSON]],SEARCH("start_date_local",Table2[[#This Row],[JSON]])+LEN("start_date_local")+4,10), "")</f>
        <v/>
      </c>
      <c r="E14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1" s="5" t="str">
        <f>IF(Table2[[#This Row],[moving_time]]&lt;&gt;"",FLOOR((Table2[[#This Row],[moving_time]]-(60*60*Table2[[#This Row],[Appoggio_ore]]))-(60*Table2[[#This Row],[Appoggio_ minuti]]),1),"")</f>
        <v/>
      </c>
      <c r="I1421" s="5" t="str">
        <f>IF(Table2[[#This Row],[moving_time]]&lt;&gt;"",FLOOR((Table2[[#This Row],[moving_time]]-(60*60*Table2[[#This Row],[Appoggio_ore]]))/60,1),"")</f>
        <v/>
      </c>
      <c r="J1421" s="5" t="str">
        <f>IF(Table2[[#This Row],[moving_time]]&lt;&gt;"",FLOOR(Table2[[#This Row],[moving_time]]/(60*60),1),"")</f>
        <v/>
      </c>
      <c r="K14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1" t="str">
        <f>IF(AND(Table2[[#This Row],[Appoggio]]&lt;&gt;"",C1431&lt;&gt;""),_xlfn.CONCAT("date",C1431,"moving_time",C1422,"distance",Table2[[#This Row],[Appoggio]],"elevation",C1424,"type",C1425),"")</f>
        <v/>
      </c>
      <c r="M1421" t="str">
        <f>IF(Table2[[#This Row],[date_to_pivot]]&lt;&gt;"",C1425,"")</f>
        <v/>
      </c>
      <c r="N1421" t="str">
        <f>IF(Table2[[#This Row],[date_to_pivot]]&lt;&gt;"",Table2[[#This Row],[Appoggio]],"")</f>
        <v/>
      </c>
      <c r="O1421" t="str">
        <f>IF(Table2[[#This Row],[date_to_pivot]]&lt;&gt;"",C1424,"")</f>
        <v/>
      </c>
      <c r="P1421" t="str">
        <f>IF(Table2[[#This Row],[date_to_pivot]]&lt;&gt;"",C1422,"")</f>
        <v/>
      </c>
    </row>
    <row r="1422" spans="2:16" x14ac:dyDescent="0.2">
      <c r="B1422" t="s">
        <v>59</v>
      </c>
      <c r="C1422" t="str" cm="1">
        <f t="array" ref="C14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22" t="str">
        <f>IF(ISNUMBER(SEARCH("start_date_local",Table2[[#This Row],[JSON]])),MID(Table2[[#This Row],[JSON]],SEARCH("start_date_local",Table2[[#This Row],[JSON]])+LEN("start_date_local")+4,10), "")</f>
        <v/>
      </c>
      <c r="E14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2" s="5" t="str">
        <f>IF(Table2[[#This Row],[moving_time]]&lt;&gt;"",FLOOR((Table2[[#This Row],[moving_time]]-(60*60*Table2[[#This Row],[Appoggio_ore]]))-(60*Table2[[#This Row],[Appoggio_ minuti]]),1),"")</f>
        <v/>
      </c>
      <c r="I1422" s="5" t="str">
        <f>IF(Table2[[#This Row],[moving_time]]&lt;&gt;"",FLOOR((Table2[[#This Row],[moving_time]]-(60*60*Table2[[#This Row],[Appoggio_ore]]))/60,1),"")</f>
        <v/>
      </c>
      <c r="J1422" s="5" t="str">
        <f>IF(Table2[[#This Row],[moving_time]]&lt;&gt;"",FLOOR(Table2[[#This Row],[moving_time]]/(60*60),1),"")</f>
        <v/>
      </c>
      <c r="K14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2" t="str">
        <f>IF(AND(Table2[[#This Row],[Appoggio]]&lt;&gt;"",C1432&lt;&gt;""),_xlfn.CONCAT("date",C1432,"moving_time",C1423,"distance",Table2[[#This Row],[Appoggio]],"elevation",C1425,"type",C1426),"")</f>
        <v/>
      </c>
      <c r="M1422" t="str">
        <f>IF(Table2[[#This Row],[date_to_pivot]]&lt;&gt;"",C1426,"")</f>
        <v/>
      </c>
      <c r="N1422" t="str">
        <f>IF(Table2[[#This Row],[date_to_pivot]]&lt;&gt;"",Table2[[#This Row],[Appoggio]],"")</f>
        <v/>
      </c>
      <c r="O1422" t="str">
        <f>IF(Table2[[#This Row],[date_to_pivot]]&lt;&gt;"",C1425,"")</f>
        <v/>
      </c>
      <c r="P1422" t="str">
        <f>IF(Table2[[#This Row],[date_to_pivot]]&lt;&gt;"",C1423,"")</f>
        <v/>
      </c>
    </row>
    <row r="1423" spans="2:16" x14ac:dyDescent="0.2">
      <c r="B1423" t="s">
        <v>591</v>
      </c>
      <c r="C1423" t="str" cm="1">
        <f t="array" ref="C14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23" t="str">
        <f>IF(ISNUMBER(SEARCH("start_date_local",Table2[[#This Row],[JSON]])),MID(Table2[[#This Row],[JSON]],SEARCH("start_date_local",Table2[[#This Row],[JSON]])+LEN("start_date_local")+4,10), "")</f>
        <v/>
      </c>
      <c r="E14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3" s="5" t="str">
        <f>IF(Table2[[#This Row],[moving_time]]&lt;&gt;"",FLOOR((Table2[[#This Row],[moving_time]]-(60*60*Table2[[#This Row],[Appoggio_ore]]))-(60*Table2[[#This Row],[Appoggio_ minuti]]),1),"")</f>
        <v/>
      </c>
      <c r="I1423" s="5" t="str">
        <f>IF(Table2[[#This Row],[moving_time]]&lt;&gt;"",FLOOR((Table2[[#This Row],[moving_time]]-(60*60*Table2[[#This Row],[Appoggio_ore]]))/60,1),"")</f>
        <v/>
      </c>
      <c r="J1423" s="5" t="str">
        <f>IF(Table2[[#This Row],[moving_time]]&lt;&gt;"",FLOOR(Table2[[#This Row],[moving_time]]/(60*60),1),"")</f>
        <v/>
      </c>
      <c r="K14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3" t="str">
        <f>IF(AND(Table2[[#This Row],[Appoggio]]&lt;&gt;"",C1433&lt;&gt;""),_xlfn.CONCAT("date",C1433,"moving_time",C1424,"distance",Table2[[#This Row],[Appoggio]],"elevation",C1426,"type",C1427),"")</f>
        <v/>
      </c>
      <c r="M1423" t="str">
        <f>IF(Table2[[#This Row],[date_to_pivot]]&lt;&gt;"",C1427,"")</f>
        <v/>
      </c>
      <c r="N1423" t="str">
        <f>IF(Table2[[#This Row],[date_to_pivot]]&lt;&gt;"",Table2[[#This Row],[Appoggio]],"")</f>
        <v/>
      </c>
      <c r="O1423" t="str">
        <f>IF(Table2[[#This Row],[date_to_pivot]]&lt;&gt;"",C1426,"")</f>
        <v/>
      </c>
      <c r="P1423" t="str">
        <f>IF(Table2[[#This Row],[date_to_pivot]]&lt;&gt;"",C1424,"")</f>
        <v/>
      </c>
    </row>
    <row r="1424" spans="2:16" x14ac:dyDescent="0.2">
      <c r="B1424" t="s">
        <v>592</v>
      </c>
      <c r="C1424" t="str" cm="1">
        <f t="array" ref="C14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24" t="str">
        <f>IF(ISNUMBER(SEARCH("start_date_local",Table2[[#This Row],[JSON]])),MID(Table2[[#This Row],[JSON]],SEARCH("start_date_local",Table2[[#This Row],[JSON]])+LEN("start_date_local")+4,10), "")</f>
        <v/>
      </c>
      <c r="E14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4" s="5" t="str">
        <f>IF(Table2[[#This Row],[moving_time]]&lt;&gt;"",FLOOR((Table2[[#This Row],[moving_time]]-(60*60*Table2[[#This Row],[Appoggio_ore]]))-(60*Table2[[#This Row],[Appoggio_ minuti]]),1),"")</f>
        <v/>
      </c>
      <c r="I1424" s="5" t="str">
        <f>IF(Table2[[#This Row],[moving_time]]&lt;&gt;"",FLOOR((Table2[[#This Row],[moving_time]]-(60*60*Table2[[#This Row],[Appoggio_ore]]))/60,1),"")</f>
        <v/>
      </c>
      <c r="J1424" s="5" t="str">
        <f>IF(Table2[[#This Row],[moving_time]]&lt;&gt;"",FLOOR(Table2[[#This Row],[moving_time]]/(60*60),1),"")</f>
        <v/>
      </c>
      <c r="K14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4" t="str">
        <f>IF(AND(Table2[[#This Row],[Appoggio]]&lt;&gt;"",C1434&lt;&gt;""),_xlfn.CONCAT("date",C1434,"moving_time",C1425,"distance",Table2[[#This Row],[Appoggio]],"elevation",C1427,"type",C1428),"")</f>
        <v/>
      </c>
      <c r="M1424" t="str">
        <f>IF(Table2[[#This Row],[date_to_pivot]]&lt;&gt;"",C1428,"")</f>
        <v/>
      </c>
      <c r="N1424" t="str">
        <f>IF(Table2[[#This Row],[date_to_pivot]]&lt;&gt;"",Table2[[#This Row],[Appoggio]],"")</f>
        <v/>
      </c>
      <c r="O1424" t="str">
        <f>IF(Table2[[#This Row],[date_to_pivot]]&lt;&gt;"",C1427,"")</f>
        <v/>
      </c>
      <c r="P1424" t="str">
        <f>IF(Table2[[#This Row],[date_to_pivot]]&lt;&gt;"",C1425,"")</f>
        <v/>
      </c>
    </row>
    <row r="1425" spans="2:16" x14ac:dyDescent="0.2">
      <c r="B1425" t="s">
        <v>593</v>
      </c>
      <c r="C1425" t="str" cm="1">
        <f t="array" ref="C14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25" t="str">
        <f>IF(ISNUMBER(SEARCH("start_date_local",Table2[[#This Row],[JSON]])),MID(Table2[[#This Row],[JSON]],SEARCH("start_date_local",Table2[[#This Row],[JSON]])+LEN("start_date_local")+4,10), "")</f>
        <v/>
      </c>
      <c r="E14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5" s="5" t="str">
        <f>IF(Table2[[#This Row],[moving_time]]&lt;&gt;"",FLOOR((Table2[[#This Row],[moving_time]]-(60*60*Table2[[#This Row],[Appoggio_ore]]))-(60*Table2[[#This Row],[Appoggio_ minuti]]),1),"")</f>
        <v/>
      </c>
      <c r="I1425" s="5" t="str">
        <f>IF(Table2[[#This Row],[moving_time]]&lt;&gt;"",FLOOR((Table2[[#This Row],[moving_time]]-(60*60*Table2[[#This Row],[Appoggio_ore]]))/60,1),"")</f>
        <v/>
      </c>
      <c r="J1425" s="5" t="str">
        <f>IF(Table2[[#This Row],[moving_time]]&lt;&gt;"",FLOOR(Table2[[#This Row],[moving_time]]/(60*60),1),"")</f>
        <v/>
      </c>
      <c r="K14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5" t="str">
        <f>IF(AND(Table2[[#This Row],[Appoggio]]&lt;&gt;"",C1435&lt;&gt;""),_xlfn.CONCAT("date",C1435,"moving_time",C1426,"distance",Table2[[#This Row],[Appoggio]],"elevation",C1428,"type",C1429),"")</f>
        <v/>
      </c>
      <c r="M1425" t="str">
        <f>IF(Table2[[#This Row],[date_to_pivot]]&lt;&gt;"",C1429,"")</f>
        <v/>
      </c>
      <c r="N1425" t="str">
        <f>IF(Table2[[#This Row],[date_to_pivot]]&lt;&gt;"",Table2[[#This Row],[Appoggio]],"")</f>
        <v/>
      </c>
      <c r="O1425" t="str">
        <f>IF(Table2[[#This Row],[date_to_pivot]]&lt;&gt;"",C1428,"")</f>
        <v/>
      </c>
      <c r="P1425" t="str">
        <f>IF(Table2[[#This Row],[date_to_pivot]]&lt;&gt;"",C1426,"")</f>
        <v/>
      </c>
    </row>
    <row r="1426" spans="2:16" x14ac:dyDescent="0.2">
      <c r="B1426" t="s">
        <v>156</v>
      </c>
      <c r="C1426" t="str" cm="1">
        <f t="array" ref="C14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26" t="str">
        <f>IF(ISNUMBER(SEARCH("start_date_local",Table2[[#This Row],[JSON]])),MID(Table2[[#This Row],[JSON]],SEARCH("start_date_local",Table2[[#This Row],[JSON]])+LEN("start_date_local")+4,10), "")</f>
        <v/>
      </c>
      <c r="E14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6" s="5" t="str">
        <f>IF(Table2[[#This Row],[moving_time]]&lt;&gt;"",FLOOR((Table2[[#This Row],[moving_time]]-(60*60*Table2[[#This Row],[Appoggio_ore]]))-(60*Table2[[#This Row],[Appoggio_ minuti]]),1),"")</f>
        <v/>
      </c>
      <c r="I1426" s="5" t="str">
        <f>IF(Table2[[#This Row],[moving_time]]&lt;&gt;"",FLOOR((Table2[[#This Row],[moving_time]]-(60*60*Table2[[#This Row],[Appoggio_ore]]))/60,1),"")</f>
        <v/>
      </c>
      <c r="J1426" s="5" t="str">
        <f>IF(Table2[[#This Row],[moving_time]]&lt;&gt;"",FLOOR(Table2[[#This Row],[moving_time]]/(60*60),1),"")</f>
        <v/>
      </c>
      <c r="K14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6" t="str">
        <f>IF(AND(Table2[[#This Row],[Appoggio]]&lt;&gt;"",C1436&lt;&gt;""),_xlfn.CONCAT("date",C1436,"moving_time",C1427,"distance",Table2[[#This Row],[Appoggio]],"elevation",C1429,"type",C1430),"")</f>
        <v/>
      </c>
      <c r="M1426" t="str">
        <f>IF(Table2[[#This Row],[date_to_pivot]]&lt;&gt;"",C1430,"")</f>
        <v/>
      </c>
      <c r="N1426" t="str">
        <f>IF(Table2[[#This Row],[date_to_pivot]]&lt;&gt;"",Table2[[#This Row],[Appoggio]],"")</f>
        <v/>
      </c>
      <c r="O1426" t="str">
        <f>IF(Table2[[#This Row],[date_to_pivot]]&lt;&gt;"",C1429,"")</f>
        <v/>
      </c>
      <c r="P1426" t="str">
        <f>IF(Table2[[#This Row],[date_to_pivot]]&lt;&gt;"",C1427,"")</f>
        <v/>
      </c>
    </row>
    <row r="1427" spans="2:16" x14ac:dyDescent="0.2">
      <c r="B1427" t="s">
        <v>96</v>
      </c>
      <c r="C1427" t="str" cm="1">
        <f t="array" ref="C14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27" t="str">
        <f>IF(ISNUMBER(SEARCH("start_date_local",Table2[[#This Row],[JSON]])),MID(Table2[[#This Row],[JSON]],SEARCH("start_date_local",Table2[[#This Row],[JSON]])+LEN("start_date_local")+4,10), "")</f>
        <v/>
      </c>
      <c r="E14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7" s="5" t="str">
        <f>IF(Table2[[#This Row],[moving_time]]&lt;&gt;"",FLOOR((Table2[[#This Row],[moving_time]]-(60*60*Table2[[#This Row],[Appoggio_ore]]))-(60*Table2[[#This Row],[Appoggio_ minuti]]),1),"")</f>
        <v/>
      </c>
      <c r="I1427" s="5" t="str">
        <f>IF(Table2[[#This Row],[moving_time]]&lt;&gt;"",FLOOR((Table2[[#This Row],[moving_time]]-(60*60*Table2[[#This Row],[Appoggio_ore]]))/60,1),"")</f>
        <v/>
      </c>
      <c r="J1427" s="5" t="str">
        <f>IF(Table2[[#This Row],[moving_time]]&lt;&gt;"",FLOOR(Table2[[#This Row],[moving_time]]/(60*60),1),"")</f>
        <v/>
      </c>
      <c r="K14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7" t="str">
        <f>IF(AND(Table2[[#This Row],[Appoggio]]&lt;&gt;"",C1437&lt;&gt;""),_xlfn.CONCAT("date",C1437,"moving_time",C1428,"distance",Table2[[#This Row],[Appoggio]],"elevation",C1430,"type",C1431),"")</f>
        <v/>
      </c>
      <c r="M1427" t="str">
        <f>IF(Table2[[#This Row],[date_to_pivot]]&lt;&gt;"",C1431,"")</f>
        <v/>
      </c>
      <c r="N1427" t="str">
        <f>IF(Table2[[#This Row],[date_to_pivot]]&lt;&gt;"",Table2[[#This Row],[Appoggio]],"")</f>
        <v/>
      </c>
      <c r="O1427" t="str">
        <f>IF(Table2[[#This Row],[date_to_pivot]]&lt;&gt;"",C1430,"")</f>
        <v/>
      </c>
      <c r="P1427" t="str">
        <f>IF(Table2[[#This Row],[date_to_pivot]]&lt;&gt;"",C1428,"")</f>
        <v/>
      </c>
    </row>
    <row r="1428" spans="2:16" x14ac:dyDescent="0.2">
      <c r="B1428" t="s">
        <v>65</v>
      </c>
      <c r="C1428" t="str" cm="1">
        <f t="array" ref="C14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28" t="str">
        <f>IF(ISNUMBER(SEARCH("start_date_local",Table2[[#This Row],[JSON]])),MID(Table2[[#This Row],[JSON]],SEARCH("start_date_local",Table2[[#This Row],[JSON]])+LEN("start_date_local")+4,10), "")</f>
        <v/>
      </c>
      <c r="E14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8" s="5" t="str">
        <f>IF(Table2[[#This Row],[moving_time]]&lt;&gt;"",FLOOR((Table2[[#This Row],[moving_time]]-(60*60*Table2[[#This Row],[Appoggio_ore]]))-(60*Table2[[#This Row],[Appoggio_ minuti]]),1),"")</f>
        <v/>
      </c>
      <c r="I1428" s="5" t="str">
        <f>IF(Table2[[#This Row],[moving_time]]&lt;&gt;"",FLOOR((Table2[[#This Row],[moving_time]]-(60*60*Table2[[#This Row],[Appoggio_ore]]))/60,1),"")</f>
        <v/>
      </c>
      <c r="J1428" s="5" t="str">
        <f>IF(Table2[[#This Row],[moving_time]]&lt;&gt;"",FLOOR(Table2[[#This Row],[moving_time]]/(60*60),1),"")</f>
        <v/>
      </c>
      <c r="K14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8" t="str">
        <f>IF(AND(Table2[[#This Row],[Appoggio]]&lt;&gt;"",C1438&lt;&gt;""),_xlfn.CONCAT("date",C1438,"moving_time",C1429,"distance",Table2[[#This Row],[Appoggio]],"elevation",C1431,"type",C1432),"")</f>
        <v/>
      </c>
      <c r="M1428" t="str">
        <f>IF(Table2[[#This Row],[date_to_pivot]]&lt;&gt;"",C1432,"")</f>
        <v/>
      </c>
      <c r="N1428" t="str">
        <f>IF(Table2[[#This Row],[date_to_pivot]]&lt;&gt;"",Table2[[#This Row],[Appoggio]],"")</f>
        <v/>
      </c>
      <c r="O1428" t="str">
        <f>IF(Table2[[#This Row],[date_to_pivot]]&lt;&gt;"",C1431,"")</f>
        <v/>
      </c>
      <c r="P1428" t="str">
        <f>IF(Table2[[#This Row],[date_to_pivot]]&lt;&gt;"",C1429,"")</f>
        <v/>
      </c>
    </row>
    <row r="1429" spans="2:16" x14ac:dyDescent="0.2">
      <c r="B1429" t="s">
        <v>594</v>
      </c>
      <c r="C1429" t="str" cm="1">
        <f t="array" ref="C14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29" t="str">
        <f>IF(ISNUMBER(SEARCH("start_date_local",Table2[[#This Row],[JSON]])),MID(Table2[[#This Row],[JSON]],SEARCH("start_date_local",Table2[[#This Row],[JSON]])+LEN("start_date_local")+4,10), "")</f>
        <v/>
      </c>
      <c r="E14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29" s="5" t="str">
        <f>IF(Table2[[#This Row],[moving_time]]&lt;&gt;"",FLOOR((Table2[[#This Row],[moving_time]]-(60*60*Table2[[#This Row],[Appoggio_ore]]))-(60*Table2[[#This Row],[Appoggio_ minuti]]),1),"")</f>
        <v/>
      </c>
      <c r="I1429" s="5" t="str">
        <f>IF(Table2[[#This Row],[moving_time]]&lt;&gt;"",FLOOR((Table2[[#This Row],[moving_time]]-(60*60*Table2[[#This Row],[Appoggio_ore]]))/60,1),"")</f>
        <v/>
      </c>
      <c r="J1429" s="5" t="str">
        <f>IF(Table2[[#This Row],[moving_time]]&lt;&gt;"",FLOOR(Table2[[#This Row],[moving_time]]/(60*60),1),"")</f>
        <v/>
      </c>
      <c r="K14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29" t="str">
        <f>IF(AND(Table2[[#This Row],[Appoggio]]&lt;&gt;"",C1439&lt;&gt;""),_xlfn.CONCAT("date",C1439,"moving_time",C1430,"distance",Table2[[#This Row],[Appoggio]],"elevation",C1432,"type",C1433),"")</f>
        <v/>
      </c>
      <c r="M1429" t="str">
        <f>IF(Table2[[#This Row],[date_to_pivot]]&lt;&gt;"",C1433,"")</f>
        <v/>
      </c>
      <c r="N1429" t="str">
        <f>IF(Table2[[#This Row],[date_to_pivot]]&lt;&gt;"",Table2[[#This Row],[Appoggio]],"")</f>
        <v/>
      </c>
      <c r="O1429" t="str">
        <f>IF(Table2[[#This Row],[date_to_pivot]]&lt;&gt;"",C1432,"")</f>
        <v/>
      </c>
      <c r="P1429" t="str">
        <f>IF(Table2[[#This Row],[date_to_pivot]]&lt;&gt;"",C1430,"")</f>
        <v/>
      </c>
    </row>
    <row r="1430" spans="2:16" x14ac:dyDescent="0.2">
      <c r="B1430" t="s">
        <v>67</v>
      </c>
      <c r="C1430" t="str" cm="1">
        <f t="array" ref="C14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30" t="str">
        <f>IF(ISNUMBER(SEARCH("start_date_local",Table2[[#This Row],[JSON]])),MID(Table2[[#This Row],[JSON]],SEARCH("start_date_local",Table2[[#This Row],[JSON]])+LEN("start_date_local")+4,10), "")</f>
        <v/>
      </c>
      <c r="E14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0" s="5" t="str">
        <f>IF(Table2[[#This Row],[moving_time]]&lt;&gt;"",FLOOR((Table2[[#This Row],[moving_time]]-(60*60*Table2[[#This Row],[Appoggio_ore]]))-(60*Table2[[#This Row],[Appoggio_ minuti]]),1),"")</f>
        <v/>
      </c>
      <c r="I1430" s="5" t="str">
        <f>IF(Table2[[#This Row],[moving_time]]&lt;&gt;"",FLOOR((Table2[[#This Row],[moving_time]]-(60*60*Table2[[#This Row],[Appoggio_ore]]))/60,1),"")</f>
        <v/>
      </c>
      <c r="J1430" s="5" t="str">
        <f>IF(Table2[[#This Row],[moving_time]]&lt;&gt;"",FLOOR(Table2[[#This Row],[moving_time]]/(60*60),1),"")</f>
        <v/>
      </c>
      <c r="K14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0" t="str">
        <f>IF(AND(Table2[[#This Row],[Appoggio]]&lt;&gt;"",C1440&lt;&gt;""),_xlfn.CONCAT("date",C1440,"moving_time",C1431,"distance",Table2[[#This Row],[Appoggio]],"elevation",C1433,"type",C1434),"")</f>
        <v/>
      </c>
      <c r="M1430" t="str">
        <f>IF(Table2[[#This Row],[date_to_pivot]]&lt;&gt;"",C1434,"")</f>
        <v/>
      </c>
      <c r="N1430" t="str">
        <f>IF(Table2[[#This Row],[date_to_pivot]]&lt;&gt;"",Table2[[#This Row],[Appoggio]],"")</f>
        <v/>
      </c>
      <c r="O1430" t="str">
        <f>IF(Table2[[#This Row],[date_to_pivot]]&lt;&gt;"",C1433,"")</f>
        <v/>
      </c>
      <c r="P1430" t="str">
        <f>IF(Table2[[#This Row],[date_to_pivot]]&lt;&gt;"",C1431,"")</f>
        <v/>
      </c>
    </row>
    <row r="1431" spans="2:16" x14ac:dyDescent="0.2">
      <c r="B1431" t="s">
        <v>1</v>
      </c>
      <c r="C1431" t="str" cm="1">
        <f t="array" ref="C14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31" t="str">
        <f>IF(ISNUMBER(SEARCH("start_date_local",Table2[[#This Row],[JSON]])),MID(Table2[[#This Row],[JSON]],SEARCH("start_date_local",Table2[[#This Row],[JSON]])+LEN("start_date_local")+4,10), "")</f>
        <v/>
      </c>
      <c r="E14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1" s="5" t="str">
        <f>IF(Table2[[#This Row],[moving_time]]&lt;&gt;"",FLOOR((Table2[[#This Row],[moving_time]]-(60*60*Table2[[#This Row],[Appoggio_ore]]))-(60*Table2[[#This Row],[Appoggio_ minuti]]),1),"")</f>
        <v/>
      </c>
      <c r="I1431" s="5" t="str">
        <f>IF(Table2[[#This Row],[moving_time]]&lt;&gt;"",FLOOR((Table2[[#This Row],[moving_time]]-(60*60*Table2[[#This Row],[Appoggio_ore]]))/60,1),"")</f>
        <v/>
      </c>
      <c r="J1431" s="5" t="str">
        <f>IF(Table2[[#This Row],[moving_time]]&lt;&gt;"",FLOOR(Table2[[#This Row],[moving_time]]/(60*60),1),"")</f>
        <v/>
      </c>
      <c r="K14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1" t="str">
        <f>IF(AND(Table2[[#This Row],[Appoggio]]&lt;&gt;"",C1441&lt;&gt;""),_xlfn.CONCAT("date",C1441,"moving_time",C1432,"distance",Table2[[#This Row],[Appoggio]],"elevation",C1434,"type",C1435),"")</f>
        <v/>
      </c>
      <c r="M1431" t="str">
        <f>IF(Table2[[#This Row],[date_to_pivot]]&lt;&gt;"",C1435,"")</f>
        <v/>
      </c>
      <c r="N1431" t="str">
        <f>IF(Table2[[#This Row],[date_to_pivot]]&lt;&gt;"",Table2[[#This Row],[Appoggio]],"")</f>
        <v/>
      </c>
      <c r="O1431" t="str">
        <f>IF(Table2[[#This Row],[date_to_pivot]]&lt;&gt;"",C1434,"")</f>
        <v/>
      </c>
      <c r="P1431" t="str">
        <f>IF(Table2[[#This Row],[date_to_pivot]]&lt;&gt;"",C1432,"")</f>
        <v/>
      </c>
    </row>
    <row r="1432" spans="2:16" x14ac:dyDescent="0.2">
      <c r="B1432" t="s">
        <v>2</v>
      </c>
      <c r="C1432" t="str" cm="1">
        <f t="array" ref="C14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32" t="str">
        <f>IF(ISNUMBER(SEARCH("start_date_local",Table2[[#This Row],[JSON]])),MID(Table2[[#This Row],[JSON]],SEARCH("start_date_local",Table2[[#This Row],[JSON]])+LEN("start_date_local")+4,10), "")</f>
        <v/>
      </c>
      <c r="E14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2" s="5" t="str">
        <f>IF(Table2[[#This Row],[moving_time]]&lt;&gt;"",FLOOR((Table2[[#This Row],[moving_time]]-(60*60*Table2[[#This Row],[Appoggio_ore]]))-(60*Table2[[#This Row],[Appoggio_ minuti]]),1),"")</f>
        <v/>
      </c>
      <c r="I1432" s="5" t="str">
        <f>IF(Table2[[#This Row],[moving_time]]&lt;&gt;"",FLOOR((Table2[[#This Row],[moving_time]]-(60*60*Table2[[#This Row],[Appoggio_ore]]))/60,1),"")</f>
        <v/>
      </c>
      <c r="J1432" s="5" t="str">
        <f>IF(Table2[[#This Row],[moving_time]]&lt;&gt;"",FLOOR(Table2[[#This Row],[moving_time]]/(60*60),1),"")</f>
        <v/>
      </c>
      <c r="K14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2" t="str">
        <f>IF(AND(Table2[[#This Row],[Appoggio]]&lt;&gt;"",C1442&lt;&gt;""),_xlfn.CONCAT("date",C1442,"moving_time",C1433,"distance",Table2[[#This Row],[Appoggio]],"elevation",C1435,"type",C1436),"")</f>
        <v/>
      </c>
      <c r="M1432" t="str">
        <f>IF(Table2[[#This Row],[date_to_pivot]]&lt;&gt;"",C1436,"")</f>
        <v/>
      </c>
      <c r="N1432" t="str">
        <f>IF(Table2[[#This Row],[date_to_pivot]]&lt;&gt;"",Table2[[#This Row],[Appoggio]],"")</f>
        <v/>
      </c>
      <c r="O1432" t="str">
        <f>IF(Table2[[#This Row],[date_to_pivot]]&lt;&gt;"",C1435,"")</f>
        <v/>
      </c>
      <c r="P1432" t="str">
        <f>IF(Table2[[#This Row],[date_to_pivot]]&lt;&gt;"",C1433,"")</f>
        <v/>
      </c>
    </row>
    <row r="1433" spans="2:16" x14ac:dyDescent="0.2">
      <c r="B1433" t="s">
        <v>3</v>
      </c>
      <c r="C1433" t="str" cm="1">
        <f t="array" ref="C14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33" t="str">
        <f>IF(ISNUMBER(SEARCH("start_date_local",Table2[[#This Row],[JSON]])),MID(Table2[[#This Row],[JSON]],SEARCH("start_date_local",Table2[[#This Row],[JSON]])+LEN("start_date_local")+4,10), "")</f>
        <v/>
      </c>
      <c r="E14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3" s="5" t="str">
        <f>IF(Table2[[#This Row],[moving_time]]&lt;&gt;"",FLOOR((Table2[[#This Row],[moving_time]]-(60*60*Table2[[#This Row],[Appoggio_ore]]))-(60*Table2[[#This Row],[Appoggio_ minuti]]),1),"")</f>
        <v/>
      </c>
      <c r="I1433" s="5" t="str">
        <f>IF(Table2[[#This Row],[moving_time]]&lt;&gt;"",FLOOR((Table2[[#This Row],[moving_time]]-(60*60*Table2[[#This Row],[Appoggio_ore]]))/60,1),"")</f>
        <v/>
      </c>
      <c r="J1433" s="5" t="str">
        <f>IF(Table2[[#This Row],[moving_time]]&lt;&gt;"",FLOOR(Table2[[#This Row],[moving_time]]/(60*60),1),"")</f>
        <v/>
      </c>
      <c r="K14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3" t="str">
        <f>IF(AND(Table2[[#This Row],[Appoggio]]&lt;&gt;"",C1443&lt;&gt;""),_xlfn.CONCAT("date",C1443,"moving_time",C1434,"distance",Table2[[#This Row],[Appoggio]],"elevation",C1436,"type",C1437),"")</f>
        <v/>
      </c>
      <c r="M1433" t="str">
        <f>IF(Table2[[#This Row],[date_to_pivot]]&lt;&gt;"",C1437,"")</f>
        <v/>
      </c>
      <c r="N1433" t="str">
        <f>IF(Table2[[#This Row],[date_to_pivot]]&lt;&gt;"",Table2[[#This Row],[Appoggio]],"")</f>
        <v/>
      </c>
      <c r="O1433" t="str">
        <f>IF(Table2[[#This Row],[date_to_pivot]]&lt;&gt;"",C1436,"")</f>
        <v/>
      </c>
      <c r="P1433" t="str">
        <f>IF(Table2[[#This Row],[date_to_pivot]]&lt;&gt;"",C1434,"")</f>
        <v/>
      </c>
    </row>
    <row r="1434" spans="2:16" x14ac:dyDescent="0.2">
      <c r="B1434" t="s">
        <v>4</v>
      </c>
      <c r="C1434" t="str" cm="1">
        <f t="array" ref="C14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34" t="str">
        <f>IF(ISNUMBER(SEARCH("start_date_local",Table2[[#This Row],[JSON]])),MID(Table2[[#This Row],[JSON]],SEARCH("start_date_local",Table2[[#This Row],[JSON]])+LEN("start_date_local")+4,10), "")</f>
        <v/>
      </c>
      <c r="E14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4" s="5" t="str">
        <f>IF(Table2[[#This Row],[moving_time]]&lt;&gt;"",FLOOR((Table2[[#This Row],[moving_time]]-(60*60*Table2[[#This Row],[Appoggio_ore]]))-(60*Table2[[#This Row],[Appoggio_ minuti]]),1),"")</f>
        <v/>
      </c>
      <c r="I1434" s="5" t="str">
        <f>IF(Table2[[#This Row],[moving_time]]&lt;&gt;"",FLOOR((Table2[[#This Row],[moving_time]]-(60*60*Table2[[#This Row],[Appoggio_ore]]))/60,1),"")</f>
        <v/>
      </c>
      <c r="J1434" s="5" t="str">
        <f>IF(Table2[[#This Row],[moving_time]]&lt;&gt;"",FLOOR(Table2[[#This Row],[moving_time]]/(60*60),1),"")</f>
        <v/>
      </c>
      <c r="K14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4" t="str">
        <f>IF(AND(Table2[[#This Row],[Appoggio]]&lt;&gt;"",C1444&lt;&gt;""),_xlfn.CONCAT("date",C1444,"moving_time",C1435,"distance",Table2[[#This Row],[Appoggio]],"elevation",C1437,"type",C1438),"")</f>
        <v/>
      </c>
      <c r="M1434" t="str">
        <f>IF(Table2[[#This Row],[date_to_pivot]]&lt;&gt;"",C1438,"")</f>
        <v/>
      </c>
      <c r="N1434" t="str">
        <f>IF(Table2[[#This Row],[date_to_pivot]]&lt;&gt;"",Table2[[#This Row],[Appoggio]],"")</f>
        <v/>
      </c>
      <c r="O1434" t="str">
        <f>IF(Table2[[#This Row],[date_to_pivot]]&lt;&gt;"",C1437,"")</f>
        <v/>
      </c>
      <c r="P1434" t="str">
        <f>IF(Table2[[#This Row],[date_to_pivot]]&lt;&gt;"",C1435,"")</f>
        <v/>
      </c>
    </row>
    <row r="1435" spans="2:16" x14ac:dyDescent="0.2">
      <c r="B1435" t="s">
        <v>5</v>
      </c>
      <c r="C1435" t="str" cm="1">
        <f t="array" ref="C14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35" t="str">
        <f>IF(ISNUMBER(SEARCH("start_date_local",Table2[[#This Row],[JSON]])),MID(Table2[[#This Row],[JSON]],SEARCH("start_date_local",Table2[[#This Row],[JSON]])+LEN("start_date_local")+4,10), "")</f>
        <v/>
      </c>
      <c r="E14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5" s="5" t="str">
        <f>IF(Table2[[#This Row],[moving_time]]&lt;&gt;"",FLOOR((Table2[[#This Row],[moving_time]]-(60*60*Table2[[#This Row],[Appoggio_ore]]))-(60*Table2[[#This Row],[Appoggio_ minuti]]),1),"")</f>
        <v/>
      </c>
      <c r="I1435" s="5" t="str">
        <f>IF(Table2[[#This Row],[moving_time]]&lt;&gt;"",FLOOR((Table2[[#This Row],[moving_time]]-(60*60*Table2[[#This Row],[Appoggio_ore]]))/60,1),"")</f>
        <v/>
      </c>
      <c r="J1435" s="5" t="str">
        <f>IF(Table2[[#This Row],[moving_time]]&lt;&gt;"",FLOOR(Table2[[#This Row],[moving_time]]/(60*60),1),"")</f>
        <v/>
      </c>
      <c r="K14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5" t="str">
        <f>IF(AND(Table2[[#This Row],[Appoggio]]&lt;&gt;"",C1445&lt;&gt;""),_xlfn.CONCAT("date",C1445,"moving_time",C1436,"distance",Table2[[#This Row],[Appoggio]],"elevation",C1438,"type",C1439),"")</f>
        <v/>
      </c>
      <c r="M1435" t="str">
        <f>IF(Table2[[#This Row],[date_to_pivot]]&lt;&gt;"",C1439,"")</f>
        <v/>
      </c>
      <c r="N1435" t="str">
        <f>IF(Table2[[#This Row],[date_to_pivot]]&lt;&gt;"",Table2[[#This Row],[Appoggio]],"")</f>
        <v/>
      </c>
      <c r="O1435" t="str">
        <f>IF(Table2[[#This Row],[date_to_pivot]]&lt;&gt;"",C1438,"")</f>
        <v/>
      </c>
      <c r="P1435" t="str">
        <f>IF(Table2[[#This Row],[date_to_pivot]]&lt;&gt;"",C1436,"")</f>
        <v/>
      </c>
    </row>
    <row r="1436" spans="2:16" x14ac:dyDescent="0.2">
      <c r="B1436" t="s">
        <v>6</v>
      </c>
      <c r="C1436" t="str" cm="1">
        <f t="array" ref="C14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36" t="str">
        <f>IF(ISNUMBER(SEARCH("start_date_local",Table2[[#This Row],[JSON]])),MID(Table2[[#This Row],[JSON]],SEARCH("start_date_local",Table2[[#This Row],[JSON]])+LEN("start_date_local")+4,10), "")</f>
        <v/>
      </c>
      <c r="E14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6" s="5" t="str">
        <f>IF(Table2[[#This Row],[moving_time]]&lt;&gt;"",FLOOR((Table2[[#This Row],[moving_time]]-(60*60*Table2[[#This Row],[Appoggio_ore]]))-(60*Table2[[#This Row],[Appoggio_ minuti]]),1),"")</f>
        <v/>
      </c>
      <c r="I1436" s="5" t="str">
        <f>IF(Table2[[#This Row],[moving_time]]&lt;&gt;"",FLOOR((Table2[[#This Row],[moving_time]]-(60*60*Table2[[#This Row],[Appoggio_ore]]))/60,1),"")</f>
        <v/>
      </c>
      <c r="J1436" s="5" t="str">
        <f>IF(Table2[[#This Row],[moving_time]]&lt;&gt;"",FLOOR(Table2[[#This Row],[moving_time]]/(60*60),1),"")</f>
        <v/>
      </c>
      <c r="K14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6" t="str">
        <f>IF(AND(Table2[[#This Row],[Appoggio]]&lt;&gt;"",C1446&lt;&gt;""),_xlfn.CONCAT("date",C1446,"moving_time",C1437,"distance",Table2[[#This Row],[Appoggio]],"elevation",C1439,"type",C1440),"")</f>
        <v/>
      </c>
      <c r="M1436" t="str">
        <f>IF(Table2[[#This Row],[date_to_pivot]]&lt;&gt;"",C1440,"")</f>
        <v/>
      </c>
      <c r="N1436" t="str">
        <f>IF(Table2[[#This Row],[date_to_pivot]]&lt;&gt;"",Table2[[#This Row],[Appoggio]],"")</f>
        <v/>
      </c>
      <c r="O1436" t="str">
        <f>IF(Table2[[#This Row],[date_to_pivot]]&lt;&gt;"",C1439,"")</f>
        <v/>
      </c>
      <c r="P1436" t="str">
        <f>IF(Table2[[#This Row],[date_to_pivot]]&lt;&gt;"",C1437,"")</f>
        <v/>
      </c>
    </row>
    <row r="1437" spans="2:16" x14ac:dyDescent="0.2">
      <c r="B1437" t="s">
        <v>595</v>
      </c>
      <c r="C1437" t="str" cm="1">
        <f t="array" ref="C14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37" t="str">
        <f>IF(ISNUMBER(SEARCH("start_date_local",Table2[[#This Row],[JSON]])),MID(Table2[[#This Row],[JSON]],SEARCH("start_date_local",Table2[[#This Row],[JSON]])+LEN("start_date_local")+4,10), "")</f>
        <v/>
      </c>
      <c r="E14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7" s="5" t="str">
        <f>IF(Table2[[#This Row],[moving_time]]&lt;&gt;"",FLOOR((Table2[[#This Row],[moving_time]]-(60*60*Table2[[#This Row],[Appoggio_ore]]))-(60*Table2[[#This Row],[Appoggio_ minuti]]),1),"")</f>
        <v/>
      </c>
      <c r="I1437" s="5" t="str">
        <f>IF(Table2[[#This Row],[moving_time]]&lt;&gt;"",FLOOR((Table2[[#This Row],[moving_time]]-(60*60*Table2[[#This Row],[Appoggio_ore]]))/60,1),"")</f>
        <v/>
      </c>
      <c r="J1437" s="5" t="str">
        <f>IF(Table2[[#This Row],[moving_time]]&lt;&gt;"",FLOOR(Table2[[#This Row],[moving_time]]/(60*60),1),"")</f>
        <v/>
      </c>
      <c r="K14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7" t="str">
        <f>IF(AND(Table2[[#This Row],[Appoggio]]&lt;&gt;"",C1447&lt;&gt;""),_xlfn.CONCAT("date",C1447,"moving_time",C1438,"distance",Table2[[#This Row],[Appoggio]],"elevation",C1440,"type",C1441),"")</f>
        <v/>
      </c>
      <c r="M1437" t="str">
        <f>IF(Table2[[#This Row],[date_to_pivot]]&lt;&gt;"",C1441,"")</f>
        <v/>
      </c>
      <c r="N1437" t="str">
        <f>IF(Table2[[#This Row],[date_to_pivot]]&lt;&gt;"",Table2[[#This Row],[Appoggio]],"")</f>
        <v/>
      </c>
      <c r="O1437" t="str">
        <f>IF(Table2[[#This Row],[date_to_pivot]]&lt;&gt;"",C1440,"")</f>
        <v/>
      </c>
      <c r="P1437" t="str">
        <f>IF(Table2[[#This Row],[date_to_pivot]]&lt;&gt;"",C1438,"")</f>
        <v/>
      </c>
    </row>
    <row r="1438" spans="2:16" x14ac:dyDescent="0.2">
      <c r="B1438" t="s">
        <v>596</v>
      </c>
      <c r="C1438" t="str" cm="1">
        <f t="array" ref="C14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14013.8</v>
      </c>
      <c r="D1438" t="str">
        <f>IF(ISNUMBER(SEARCH("start_date_local",Table2[[#This Row],[JSON]])),MID(Table2[[#This Row],[JSON]],SEARCH("start_date_local",Table2[[#This Row],[JSON]])+LEN("start_date_local")+4,10), "")</f>
        <v/>
      </c>
      <c r="E14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14013.8</v>
      </c>
      <c r="G14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38" s="5" t="str">
        <f>IF(Table2[[#This Row],[moving_time]]&lt;&gt;"",FLOOR((Table2[[#This Row],[moving_time]]-(60*60*Table2[[#This Row],[Appoggio_ore]]))-(60*Table2[[#This Row],[Appoggio_ minuti]]),1),"")</f>
        <v/>
      </c>
      <c r="I1438" s="5" t="str">
        <f>IF(Table2[[#This Row],[moving_time]]&lt;&gt;"",FLOOR((Table2[[#This Row],[moving_time]]-(60*60*Table2[[#This Row],[Appoggio_ore]]))/60,1),"")</f>
        <v/>
      </c>
      <c r="J1438" s="5" t="str">
        <f>IF(Table2[[#This Row],[moving_time]]&lt;&gt;"",FLOOR(Table2[[#This Row],[moving_time]]/(60*60),1),"")</f>
        <v/>
      </c>
      <c r="K14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8" t="str">
        <f>IF(AND(Table2[[#This Row],[Appoggio]]&lt;&gt;"",C1448&lt;&gt;""),_xlfn.CONCAT("date",C1448,"moving_time",C1439,"distance",Table2[[#This Row],[Appoggio]],"elevation",C1441,"type",C1442),"")</f>
        <v>date2020-05-26moving_time01:16:32distance14013.8elevation349.6typeRun</v>
      </c>
      <c r="M1438" t="str">
        <f>IF(Table2[[#This Row],[date_to_pivot]]&lt;&gt;"",C1442,"")</f>
        <v>Run</v>
      </c>
      <c r="N1438" t="str">
        <f>IF(Table2[[#This Row],[date_to_pivot]]&lt;&gt;"",Table2[[#This Row],[Appoggio]],"")</f>
        <v>14013.8</v>
      </c>
      <c r="O1438" t="str">
        <f>IF(Table2[[#This Row],[date_to_pivot]]&lt;&gt;"",C1441,"")</f>
        <v>349.6</v>
      </c>
      <c r="P1438" t="str">
        <f>IF(Table2[[#This Row],[date_to_pivot]]&lt;&gt;"",C1439,"")</f>
        <v>01:16:32</v>
      </c>
    </row>
    <row r="1439" spans="2:16" x14ac:dyDescent="0.2">
      <c r="B1439" t="s">
        <v>597</v>
      </c>
      <c r="C1439" t="str" cm="1">
        <f t="array" ref="C14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01:16:32</v>
      </c>
      <c r="D1439" t="str">
        <f>IF(ISNUMBER(SEARCH("start_date_local",Table2[[#This Row],[JSON]])),MID(Table2[[#This Row],[JSON]],SEARCH("start_date_local",Table2[[#This Row],[JSON]])+LEN("start_date_local")+4,10), "")</f>
        <v/>
      </c>
      <c r="E14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4592</v>
      </c>
      <c r="H1439" s="5">
        <f>IF(Table2[[#This Row],[moving_time]]&lt;&gt;"",FLOOR((Table2[[#This Row],[moving_time]]-(60*60*Table2[[#This Row],[Appoggio_ore]]))-(60*Table2[[#This Row],[Appoggio_ minuti]]),1),"")</f>
        <v>32</v>
      </c>
      <c r="I1439" s="5">
        <f>IF(Table2[[#This Row],[moving_time]]&lt;&gt;"",FLOOR((Table2[[#This Row],[moving_time]]-(60*60*Table2[[#This Row],[Appoggio_ore]]))/60,1),"")</f>
        <v>16</v>
      </c>
      <c r="J1439" s="5">
        <f>IF(Table2[[#This Row],[moving_time]]&lt;&gt;"",FLOOR(Table2[[#This Row],[moving_time]]/(60*60),1),"")</f>
        <v>1</v>
      </c>
      <c r="K14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39" t="str">
        <f>IF(AND(Table2[[#This Row],[Appoggio]]&lt;&gt;"",C1449&lt;&gt;""),_xlfn.CONCAT("date",C1449,"moving_time",C1440,"distance",Table2[[#This Row],[Appoggio]],"elevation",C1442,"type",C1443),"")</f>
        <v/>
      </c>
      <c r="M1439" t="str">
        <f>IF(Table2[[#This Row],[date_to_pivot]]&lt;&gt;"",C1443,"")</f>
        <v/>
      </c>
      <c r="N1439" t="str">
        <f>IF(Table2[[#This Row],[date_to_pivot]]&lt;&gt;"",Table2[[#This Row],[Appoggio]],"")</f>
        <v/>
      </c>
      <c r="O1439" t="str">
        <f>IF(Table2[[#This Row],[date_to_pivot]]&lt;&gt;"",C1442,"")</f>
        <v/>
      </c>
      <c r="P1439" t="str">
        <f>IF(Table2[[#This Row],[date_to_pivot]]&lt;&gt;"",C1440,"")</f>
        <v/>
      </c>
    </row>
    <row r="1440" spans="2:16" x14ac:dyDescent="0.2">
      <c r="B1440" t="s">
        <v>598</v>
      </c>
      <c r="C1440" t="str" cm="1">
        <f t="array" ref="C14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40" t="str">
        <f>IF(ISNUMBER(SEARCH("start_date_local",Table2[[#This Row],[JSON]])),MID(Table2[[#This Row],[JSON]],SEARCH("start_date_local",Table2[[#This Row],[JSON]])+LEN("start_date_local")+4,10), "")</f>
        <v/>
      </c>
      <c r="E14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0" s="5" t="str">
        <f>IF(Table2[[#This Row],[moving_time]]&lt;&gt;"",FLOOR((Table2[[#This Row],[moving_time]]-(60*60*Table2[[#This Row],[Appoggio_ore]]))-(60*Table2[[#This Row],[Appoggio_ minuti]]),1),"")</f>
        <v/>
      </c>
      <c r="I1440" s="5" t="str">
        <f>IF(Table2[[#This Row],[moving_time]]&lt;&gt;"",FLOOR((Table2[[#This Row],[moving_time]]-(60*60*Table2[[#This Row],[Appoggio_ore]]))/60,1),"")</f>
        <v/>
      </c>
      <c r="J1440" s="5" t="str">
        <f>IF(Table2[[#This Row],[moving_time]]&lt;&gt;"",FLOOR(Table2[[#This Row],[moving_time]]/(60*60),1),"")</f>
        <v/>
      </c>
      <c r="K14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0" t="str">
        <f>IF(AND(Table2[[#This Row],[Appoggio]]&lt;&gt;"",C1450&lt;&gt;""),_xlfn.CONCAT("date",C1450,"moving_time",C1441,"distance",Table2[[#This Row],[Appoggio]],"elevation",C1443,"type",C1444),"")</f>
        <v/>
      </c>
      <c r="M1440" t="str">
        <f>IF(Table2[[#This Row],[date_to_pivot]]&lt;&gt;"",C1444,"")</f>
        <v/>
      </c>
      <c r="N1440" t="str">
        <f>IF(Table2[[#This Row],[date_to_pivot]]&lt;&gt;"",Table2[[#This Row],[Appoggio]],"")</f>
        <v/>
      </c>
      <c r="O1440" t="str">
        <f>IF(Table2[[#This Row],[date_to_pivot]]&lt;&gt;"",C1443,"")</f>
        <v/>
      </c>
      <c r="P1440" t="str">
        <f>IF(Table2[[#This Row],[date_to_pivot]]&lt;&gt;"",C1441,"")</f>
        <v/>
      </c>
    </row>
    <row r="1441" spans="2:16" x14ac:dyDescent="0.2">
      <c r="B1441" t="s">
        <v>599</v>
      </c>
      <c r="C1441" t="str" cm="1">
        <f t="array" ref="C14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349.6</v>
      </c>
      <c r="D1441" t="str">
        <f>IF(ISNUMBER(SEARCH("start_date_local",Table2[[#This Row],[JSON]])),MID(Table2[[#This Row],[JSON]],SEARCH("start_date_local",Table2[[#This Row],[JSON]])+LEN("start_date_local")+4,10), "")</f>
        <v/>
      </c>
      <c r="E14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1" s="5" t="str">
        <f>IF(Table2[[#This Row],[moving_time]]&lt;&gt;"",FLOOR((Table2[[#This Row],[moving_time]]-(60*60*Table2[[#This Row],[Appoggio_ore]]))-(60*Table2[[#This Row],[Appoggio_ minuti]]),1),"")</f>
        <v/>
      </c>
      <c r="I1441" s="5" t="str">
        <f>IF(Table2[[#This Row],[moving_time]]&lt;&gt;"",FLOOR((Table2[[#This Row],[moving_time]]-(60*60*Table2[[#This Row],[Appoggio_ore]]))/60,1),"")</f>
        <v/>
      </c>
      <c r="J1441" s="5" t="str">
        <f>IF(Table2[[#This Row],[moving_time]]&lt;&gt;"",FLOOR(Table2[[#This Row],[moving_time]]/(60*60),1),"")</f>
        <v/>
      </c>
      <c r="K14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349.6</v>
      </c>
      <c r="L1441" t="str">
        <f>IF(AND(Table2[[#This Row],[Appoggio]]&lt;&gt;"",C1451&lt;&gt;""),_xlfn.CONCAT("date",C1451,"moving_time",C1442,"distance",Table2[[#This Row],[Appoggio]],"elevation",C1444,"type",C1445),"")</f>
        <v/>
      </c>
      <c r="M1441" t="str">
        <f>IF(Table2[[#This Row],[date_to_pivot]]&lt;&gt;"",C1445,"")</f>
        <v/>
      </c>
      <c r="N1441" t="str">
        <f>IF(Table2[[#This Row],[date_to_pivot]]&lt;&gt;"",Table2[[#This Row],[Appoggio]],"")</f>
        <v/>
      </c>
      <c r="O1441" t="str">
        <f>IF(Table2[[#This Row],[date_to_pivot]]&lt;&gt;"",C1444,"")</f>
        <v/>
      </c>
      <c r="P1441" t="str">
        <f>IF(Table2[[#This Row],[date_to_pivot]]&lt;&gt;"",C1442,"")</f>
        <v/>
      </c>
    </row>
    <row r="1442" spans="2:16" x14ac:dyDescent="0.2">
      <c r="B1442" t="s">
        <v>73</v>
      </c>
      <c r="C1442" t="str" cm="1">
        <f t="array" ref="C14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Run</v>
      </c>
      <c r="D1442" t="str">
        <f>IF(ISNUMBER(SEARCH("start_date_local",Table2[[#This Row],[JSON]])),MID(Table2[[#This Row],[JSON]],SEARCH("start_date_local",Table2[[#This Row],[JSON]])+LEN("start_date_local")+4,10), "")</f>
        <v/>
      </c>
      <c r="E14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Run</v>
      </c>
      <c r="F14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2" s="5" t="str">
        <f>IF(Table2[[#This Row],[moving_time]]&lt;&gt;"",FLOOR((Table2[[#This Row],[moving_time]]-(60*60*Table2[[#This Row],[Appoggio_ore]]))-(60*Table2[[#This Row],[Appoggio_ minuti]]),1),"")</f>
        <v/>
      </c>
      <c r="I1442" s="5" t="str">
        <f>IF(Table2[[#This Row],[moving_time]]&lt;&gt;"",FLOOR((Table2[[#This Row],[moving_time]]-(60*60*Table2[[#This Row],[Appoggio_ore]]))/60,1),"")</f>
        <v/>
      </c>
      <c r="J1442" s="5" t="str">
        <f>IF(Table2[[#This Row],[moving_time]]&lt;&gt;"",FLOOR(Table2[[#This Row],[moving_time]]/(60*60),1),"")</f>
        <v/>
      </c>
      <c r="K14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2" t="str">
        <f>IF(AND(Table2[[#This Row],[Appoggio]]&lt;&gt;"",C1452&lt;&gt;""),_xlfn.CONCAT("date",C1452,"moving_time",C1443,"distance",Table2[[#This Row],[Appoggio]],"elevation",C1445,"type",C1446),"")</f>
        <v/>
      </c>
      <c r="M1442" t="str">
        <f>IF(Table2[[#This Row],[date_to_pivot]]&lt;&gt;"",C1446,"")</f>
        <v/>
      </c>
      <c r="N1442" t="str">
        <f>IF(Table2[[#This Row],[date_to_pivot]]&lt;&gt;"",Table2[[#This Row],[Appoggio]],"")</f>
        <v/>
      </c>
      <c r="O1442" t="str">
        <f>IF(Table2[[#This Row],[date_to_pivot]]&lt;&gt;"",C1445,"")</f>
        <v/>
      </c>
      <c r="P1442" t="str">
        <f>IF(Table2[[#This Row],[date_to_pivot]]&lt;&gt;"",C1443,"")</f>
        <v/>
      </c>
    </row>
    <row r="1443" spans="2:16" x14ac:dyDescent="0.2">
      <c r="B1443" t="s">
        <v>74</v>
      </c>
      <c r="C1443" t="str" cm="1">
        <f t="array" ref="C14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43" t="str">
        <f>IF(ISNUMBER(SEARCH("start_date_local",Table2[[#This Row],[JSON]])),MID(Table2[[#This Row],[JSON]],SEARCH("start_date_local",Table2[[#This Row],[JSON]])+LEN("start_date_local")+4,10), "")</f>
        <v/>
      </c>
      <c r="E14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3" s="5" t="str">
        <f>IF(Table2[[#This Row],[moving_time]]&lt;&gt;"",FLOOR((Table2[[#This Row],[moving_time]]-(60*60*Table2[[#This Row],[Appoggio_ore]]))-(60*Table2[[#This Row],[Appoggio_ minuti]]),1),"")</f>
        <v/>
      </c>
      <c r="I1443" s="5" t="str">
        <f>IF(Table2[[#This Row],[moving_time]]&lt;&gt;"",FLOOR((Table2[[#This Row],[moving_time]]-(60*60*Table2[[#This Row],[Appoggio_ore]]))/60,1),"")</f>
        <v/>
      </c>
      <c r="J1443" s="5" t="str">
        <f>IF(Table2[[#This Row],[moving_time]]&lt;&gt;"",FLOOR(Table2[[#This Row],[moving_time]]/(60*60),1),"")</f>
        <v/>
      </c>
      <c r="K14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3" t="str">
        <f>IF(AND(Table2[[#This Row],[Appoggio]]&lt;&gt;"",C1453&lt;&gt;""),_xlfn.CONCAT("date",C1453,"moving_time",C1444,"distance",Table2[[#This Row],[Appoggio]],"elevation",C1446,"type",C1447),"")</f>
        <v/>
      </c>
      <c r="M1443" t="str">
        <f>IF(Table2[[#This Row],[date_to_pivot]]&lt;&gt;"",C1447,"")</f>
        <v/>
      </c>
      <c r="N1443" t="str">
        <f>IF(Table2[[#This Row],[date_to_pivot]]&lt;&gt;"",Table2[[#This Row],[Appoggio]],"")</f>
        <v/>
      </c>
      <c r="O1443" t="str">
        <f>IF(Table2[[#This Row],[date_to_pivot]]&lt;&gt;"",C1446,"")</f>
        <v/>
      </c>
      <c r="P1443" t="str">
        <f>IF(Table2[[#This Row],[date_to_pivot]]&lt;&gt;"",C1444,"")</f>
        <v/>
      </c>
    </row>
    <row r="1444" spans="2:16" x14ac:dyDescent="0.2">
      <c r="B1444" t="s">
        <v>600</v>
      </c>
      <c r="C1444" t="str" cm="1">
        <f t="array" ref="C14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44" t="str">
        <f>IF(ISNUMBER(SEARCH("start_date_local",Table2[[#This Row],[JSON]])),MID(Table2[[#This Row],[JSON]],SEARCH("start_date_local",Table2[[#This Row],[JSON]])+LEN("start_date_local")+4,10), "")</f>
        <v/>
      </c>
      <c r="E14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4" s="5" t="str">
        <f>IF(Table2[[#This Row],[moving_time]]&lt;&gt;"",FLOOR((Table2[[#This Row],[moving_time]]-(60*60*Table2[[#This Row],[Appoggio_ore]]))-(60*Table2[[#This Row],[Appoggio_ minuti]]),1),"")</f>
        <v/>
      </c>
      <c r="I1444" s="5" t="str">
        <f>IF(Table2[[#This Row],[moving_time]]&lt;&gt;"",FLOOR((Table2[[#This Row],[moving_time]]-(60*60*Table2[[#This Row],[Appoggio_ore]]))/60,1),"")</f>
        <v/>
      </c>
      <c r="J1444" s="5" t="str">
        <f>IF(Table2[[#This Row],[moving_time]]&lt;&gt;"",FLOOR(Table2[[#This Row],[moving_time]]/(60*60),1),"")</f>
        <v/>
      </c>
      <c r="K14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4" t="str">
        <f>IF(AND(Table2[[#This Row],[Appoggio]]&lt;&gt;"",C1454&lt;&gt;""),_xlfn.CONCAT("date",C1454,"moving_time",C1445,"distance",Table2[[#This Row],[Appoggio]],"elevation",C1447,"type",C1448),"")</f>
        <v/>
      </c>
      <c r="M1444" t="str">
        <f>IF(Table2[[#This Row],[date_to_pivot]]&lt;&gt;"",C1448,"")</f>
        <v/>
      </c>
      <c r="N1444" t="str">
        <f>IF(Table2[[#This Row],[date_to_pivot]]&lt;&gt;"",Table2[[#This Row],[Appoggio]],"")</f>
        <v/>
      </c>
      <c r="O1444" t="str">
        <f>IF(Table2[[#This Row],[date_to_pivot]]&lt;&gt;"",C1447,"")</f>
        <v/>
      </c>
      <c r="P1444" t="str">
        <f>IF(Table2[[#This Row],[date_to_pivot]]&lt;&gt;"",C1445,"")</f>
        <v/>
      </c>
    </row>
    <row r="1445" spans="2:16" x14ac:dyDescent="0.2">
      <c r="B1445" t="s">
        <v>601</v>
      </c>
      <c r="C1445" t="str" cm="1">
        <f t="array" ref="C14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45" t="str">
        <f>IF(ISNUMBER(SEARCH("start_date_local",Table2[[#This Row],[JSON]])),MID(Table2[[#This Row],[JSON]],SEARCH("start_date_local",Table2[[#This Row],[JSON]])+LEN("start_date_local")+4,10), "")</f>
        <v/>
      </c>
      <c r="E14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5" s="5" t="str">
        <f>IF(Table2[[#This Row],[moving_time]]&lt;&gt;"",FLOOR((Table2[[#This Row],[moving_time]]-(60*60*Table2[[#This Row],[Appoggio_ore]]))-(60*Table2[[#This Row],[Appoggio_ minuti]]),1),"")</f>
        <v/>
      </c>
      <c r="I1445" s="5" t="str">
        <f>IF(Table2[[#This Row],[moving_time]]&lt;&gt;"",FLOOR((Table2[[#This Row],[moving_time]]-(60*60*Table2[[#This Row],[Appoggio_ore]]))/60,1),"")</f>
        <v/>
      </c>
      <c r="J1445" s="5" t="str">
        <f>IF(Table2[[#This Row],[moving_time]]&lt;&gt;"",FLOOR(Table2[[#This Row],[moving_time]]/(60*60),1),"")</f>
        <v/>
      </c>
      <c r="K14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5" t="str">
        <f>IF(AND(Table2[[#This Row],[Appoggio]]&lt;&gt;"",C1455&lt;&gt;""),_xlfn.CONCAT("date",C1455,"moving_time",C1446,"distance",Table2[[#This Row],[Appoggio]],"elevation",C1448,"type",C1449),"")</f>
        <v/>
      </c>
      <c r="M1445" t="str">
        <f>IF(Table2[[#This Row],[date_to_pivot]]&lt;&gt;"",C1449,"")</f>
        <v/>
      </c>
      <c r="N1445" t="str">
        <f>IF(Table2[[#This Row],[date_to_pivot]]&lt;&gt;"",Table2[[#This Row],[Appoggio]],"")</f>
        <v/>
      </c>
      <c r="O1445" t="str">
        <f>IF(Table2[[#This Row],[date_to_pivot]]&lt;&gt;"",C1448,"")</f>
        <v/>
      </c>
      <c r="P1445" t="str">
        <f>IF(Table2[[#This Row],[date_to_pivot]]&lt;&gt;"",C1446,"")</f>
        <v/>
      </c>
    </row>
    <row r="1446" spans="2:16" x14ac:dyDescent="0.2">
      <c r="B1446" t="s">
        <v>602</v>
      </c>
      <c r="C1446" t="str" cm="1">
        <f t="array" ref="C14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46" t="str">
        <f>IF(ISNUMBER(SEARCH("start_date_local",Table2[[#This Row],[JSON]])),MID(Table2[[#This Row],[JSON]],SEARCH("start_date_local",Table2[[#This Row],[JSON]])+LEN("start_date_local")+4,10), "")</f>
        <v/>
      </c>
      <c r="E14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6" s="5" t="str">
        <f>IF(Table2[[#This Row],[moving_time]]&lt;&gt;"",FLOOR((Table2[[#This Row],[moving_time]]-(60*60*Table2[[#This Row],[Appoggio_ore]]))-(60*Table2[[#This Row],[Appoggio_ minuti]]),1),"")</f>
        <v/>
      </c>
      <c r="I1446" s="5" t="str">
        <f>IF(Table2[[#This Row],[moving_time]]&lt;&gt;"",FLOOR((Table2[[#This Row],[moving_time]]-(60*60*Table2[[#This Row],[Appoggio_ore]]))/60,1),"")</f>
        <v/>
      </c>
      <c r="J1446" s="5" t="str">
        <f>IF(Table2[[#This Row],[moving_time]]&lt;&gt;"",FLOOR(Table2[[#This Row],[moving_time]]/(60*60),1),"")</f>
        <v/>
      </c>
      <c r="K14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6" t="str">
        <f>IF(AND(Table2[[#This Row],[Appoggio]]&lt;&gt;"",C1456&lt;&gt;""),_xlfn.CONCAT("date",C1456,"moving_time",C1447,"distance",Table2[[#This Row],[Appoggio]],"elevation",C1449,"type",C1450),"")</f>
        <v/>
      </c>
      <c r="M1446" t="str">
        <f>IF(Table2[[#This Row],[date_to_pivot]]&lt;&gt;"",C1450,"")</f>
        <v/>
      </c>
      <c r="N1446" t="str">
        <f>IF(Table2[[#This Row],[date_to_pivot]]&lt;&gt;"",Table2[[#This Row],[Appoggio]],"")</f>
        <v/>
      </c>
      <c r="O1446" t="str">
        <f>IF(Table2[[#This Row],[date_to_pivot]]&lt;&gt;"",C1449,"")</f>
        <v/>
      </c>
      <c r="P1446" t="str">
        <f>IF(Table2[[#This Row],[date_to_pivot]]&lt;&gt;"",C1447,"")</f>
        <v/>
      </c>
    </row>
    <row r="1447" spans="2:16" x14ac:dyDescent="0.2">
      <c r="B1447" t="s">
        <v>603</v>
      </c>
      <c r="C1447" t="str" cm="1">
        <f t="array" ref="C14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47" t="str">
        <f>IF(ISNUMBER(SEARCH("start_date_local",Table2[[#This Row],[JSON]])),MID(Table2[[#This Row],[JSON]],SEARCH("start_date_local",Table2[[#This Row],[JSON]])+LEN("start_date_local")+4,10), "")</f>
        <v/>
      </c>
      <c r="E14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7" s="5" t="str">
        <f>IF(Table2[[#This Row],[moving_time]]&lt;&gt;"",FLOOR((Table2[[#This Row],[moving_time]]-(60*60*Table2[[#This Row],[Appoggio_ore]]))-(60*Table2[[#This Row],[Appoggio_ minuti]]),1),"")</f>
        <v/>
      </c>
      <c r="I1447" s="5" t="str">
        <f>IF(Table2[[#This Row],[moving_time]]&lt;&gt;"",FLOOR((Table2[[#This Row],[moving_time]]-(60*60*Table2[[#This Row],[Appoggio_ore]]))/60,1),"")</f>
        <v/>
      </c>
      <c r="J1447" s="5" t="str">
        <f>IF(Table2[[#This Row],[moving_time]]&lt;&gt;"",FLOOR(Table2[[#This Row],[moving_time]]/(60*60),1),"")</f>
        <v/>
      </c>
      <c r="K14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7" t="str">
        <f>IF(AND(Table2[[#This Row],[Appoggio]]&lt;&gt;"",C1457&lt;&gt;""),_xlfn.CONCAT("date",C1457,"moving_time",C1448,"distance",Table2[[#This Row],[Appoggio]],"elevation",C1450,"type",C1451),"")</f>
        <v/>
      </c>
      <c r="M1447" t="str">
        <f>IF(Table2[[#This Row],[date_to_pivot]]&lt;&gt;"",C1451,"")</f>
        <v/>
      </c>
      <c r="N1447" t="str">
        <f>IF(Table2[[#This Row],[date_to_pivot]]&lt;&gt;"",Table2[[#This Row],[Appoggio]],"")</f>
        <v/>
      </c>
      <c r="O1447" t="str">
        <f>IF(Table2[[#This Row],[date_to_pivot]]&lt;&gt;"",C1450,"")</f>
        <v/>
      </c>
      <c r="P1447" t="str">
        <f>IF(Table2[[#This Row],[date_to_pivot]]&lt;&gt;"",C1448,"")</f>
        <v/>
      </c>
    </row>
    <row r="1448" spans="2:16" x14ac:dyDescent="0.2">
      <c r="B1448" t="s">
        <v>604</v>
      </c>
      <c r="C1448" t="str" cm="1">
        <f t="array" ref="C14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2020-05-26</v>
      </c>
      <c r="D1448" t="str">
        <f>IF(ISNUMBER(SEARCH("start_date_local",Table2[[#This Row],[JSON]])),MID(Table2[[#This Row],[JSON]],SEARCH("start_date_local",Table2[[#This Row],[JSON]])+LEN("start_date_local")+4,10), "")</f>
        <v>2020-05-26</v>
      </c>
      <c r="E14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8" s="5" t="str">
        <f>IF(Table2[[#This Row],[moving_time]]&lt;&gt;"",FLOOR((Table2[[#This Row],[moving_time]]-(60*60*Table2[[#This Row],[Appoggio_ore]]))-(60*Table2[[#This Row],[Appoggio_ minuti]]),1),"")</f>
        <v/>
      </c>
      <c r="I1448" s="5" t="str">
        <f>IF(Table2[[#This Row],[moving_time]]&lt;&gt;"",FLOOR((Table2[[#This Row],[moving_time]]-(60*60*Table2[[#This Row],[Appoggio_ore]]))/60,1),"")</f>
        <v/>
      </c>
      <c r="J1448" s="5" t="str">
        <f>IF(Table2[[#This Row],[moving_time]]&lt;&gt;"",FLOOR(Table2[[#This Row],[moving_time]]/(60*60),1),"")</f>
        <v/>
      </c>
      <c r="K14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8" t="str">
        <f>IF(AND(Table2[[#This Row],[Appoggio]]&lt;&gt;"",C1458&lt;&gt;""),_xlfn.CONCAT("date",C1458,"moving_time",C1449,"distance",Table2[[#This Row],[Appoggio]],"elevation",C1451,"type",C1452),"")</f>
        <v/>
      </c>
      <c r="M1448" t="str">
        <f>IF(Table2[[#This Row],[date_to_pivot]]&lt;&gt;"",C1452,"")</f>
        <v/>
      </c>
      <c r="N1448" t="str">
        <f>IF(Table2[[#This Row],[date_to_pivot]]&lt;&gt;"",Table2[[#This Row],[Appoggio]],"")</f>
        <v/>
      </c>
      <c r="O1448" t="str">
        <f>IF(Table2[[#This Row],[date_to_pivot]]&lt;&gt;"",C1451,"")</f>
        <v/>
      </c>
      <c r="P1448" t="str">
        <f>IF(Table2[[#This Row],[date_to_pivot]]&lt;&gt;"",C1449,"")</f>
        <v/>
      </c>
    </row>
    <row r="1449" spans="2:16" x14ac:dyDescent="0.2">
      <c r="B1449" t="s">
        <v>19</v>
      </c>
      <c r="C1449" t="str" cm="1">
        <f t="array" ref="C14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49" t="str">
        <f>IF(ISNUMBER(SEARCH("start_date_local",Table2[[#This Row],[JSON]])),MID(Table2[[#This Row],[JSON]],SEARCH("start_date_local",Table2[[#This Row],[JSON]])+LEN("start_date_local")+4,10), "")</f>
        <v/>
      </c>
      <c r="E14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49" s="5" t="str">
        <f>IF(Table2[[#This Row],[moving_time]]&lt;&gt;"",FLOOR((Table2[[#This Row],[moving_time]]-(60*60*Table2[[#This Row],[Appoggio_ore]]))-(60*Table2[[#This Row],[Appoggio_ minuti]]),1),"")</f>
        <v/>
      </c>
      <c r="I1449" s="5" t="str">
        <f>IF(Table2[[#This Row],[moving_time]]&lt;&gt;"",FLOOR((Table2[[#This Row],[moving_time]]-(60*60*Table2[[#This Row],[Appoggio_ore]]))/60,1),"")</f>
        <v/>
      </c>
      <c r="J1449" s="5" t="str">
        <f>IF(Table2[[#This Row],[moving_time]]&lt;&gt;"",FLOOR(Table2[[#This Row],[moving_time]]/(60*60),1),"")</f>
        <v/>
      </c>
      <c r="K14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49" t="str">
        <f>IF(AND(Table2[[#This Row],[Appoggio]]&lt;&gt;"",C1459&lt;&gt;""),_xlfn.CONCAT("date",C1459,"moving_time",C1450,"distance",Table2[[#This Row],[Appoggio]],"elevation",C1452,"type",C1453),"")</f>
        <v/>
      </c>
      <c r="M1449" t="str">
        <f>IF(Table2[[#This Row],[date_to_pivot]]&lt;&gt;"",C1453,"")</f>
        <v/>
      </c>
      <c r="N1449" t="str">
        <f>IF(Table2[[#This Row],[date_to_pivot]]&lt;&gt;"",Table2[[#This Row],[Appoggio]],"")</f>
        <v/>
      </c>
      <c r="O1449" t="str">
        <f>IF(Table2[[#This Row],[date_to_pivot]]&lt;&gt;"",C1452,"")</f>
        <v/>
      </c>
      <c r="P1449" t="str">
        <f>IF(Table2[[#This Row],[date_to_pivot]]&lt;&gt;"",C1450,"")</f>
        <v/>
      </c>
    </row>
    <row r="1450" spans="2:16" x14ac:dyDescent="0.2">
      <c r="B1450" t="s">
        <v>20</v>
      </c>
      <c r="C1450" t="str" cm="1">
        <f t="array" ref="C14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50" t="str">
        <f>IF(ISNUMBER(SEARCH("start_date_local",Table2[[#This Row],[JSON]])),MID(Table2[[#This Row],[JSON]],SEARCH("start_date_local",Table2[[#This Row],[JSON]])+LEN("start_date_local")+4,10), "")</f>
        <v/>
      </c>
      <c r="E14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0" s="5" t="str">
        <f>IF(Table2[[#This Row],[moving_time]]&lt;&gt;"",FLOOR((Table2[[#This Row],[moving_time]]-(60*60*Table2[[#This Row],[Appoggio_ore]]))-(60*Table2[[#This Row],[Appoggio_ minuti]]),1),"")</f>
        <v/>
      </c>
      <c r="I1450" s="5" t="str">
        <f>IF(Table2[[#This Row],[moving_time]]&lt;&gt;"",FLOOR((Table2[[#This Row],[moving_time]]-(60*60*Table2[[#This Row],[Appoggio_ore]]))/60,1),"")</f>
        <v/>
      </c>
      <c r="J1450" s="5" t="str">
        <f>IF(Table2[[#This Row],[moving_time]]&lt;&gt;"",FLOOR(Table2[[#This Row],[moving_time]]/(60*60),1),"")</f>
        <v/>
      </c>
      <c r="K14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0" t="str">
        <f>IF(AND(Table2[[#This Row],[Appoggio]]&lt;&gt;"",C1460&lt;&gt;""),_xlfn.CONCAT("date",C1460,"moving_time",C1451,"distance",Table2[[#This Row],[Appoggio]],"elevation",C1453,"type",C1454),"")</f>
        <v/>
      </c>
      <c r="M1450" t="str">
        <f>IF(Table2[[#This Row],[date_to_pivot]]&lt;&gt;"",C1454,"")</f>
        <v/>
      </c>
      <c r="N1450" t="str">
        <f>IF(Table2[[#This Row],[date_to_pivot]]&lt;&gt;"",Table2[[#This Row],[Appoggio]],"")</f>
        <v/>
      </c>
      <c r="O1450" t="str">
        <f>IF(Table2[[#This Row],[date_to_pivot]]&lt;&gt;"",C1453,"")</f>
        <v/>
      </c>
      <c r="P1450" t="str">
        <f>IF(Table2[[#This Row],[date_to_pivot]]&lt;&gt;"",C1451,"")</f>
        <v/>
      </c>
    </row>
    <row r="1451" spans="2:16" x14ac:dyDescent="0.2">
      <c r="B1451" t="s">
        <v>21</v>
      </c>
      <c r="C1451" t="str" cm="1">
        <f t="array" ref="C14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51" t="str">
        <f>IF(ISNUMBER(SEARCH("start_date_local",Table2[[#This Row],[JSON]])),MID(Table2[[#This Row],[JSON]],SEARCH("start_date_local",Table2[[#This Row],[JSON]])+LEN("start_date_local")+4,10), "")</f>
        <v/>
      </c>
      <c r="E14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1" s="5" t="str">
        <f>IF(Table2[[#This Row],[moving_time]]&lt;&gt;"",FLOOR((Table2[[#This Row],[moving_time]]-(60*60*Table2[[#This Row],[Appoggio_ore]]))-(60*Table2[[#This Row],[Appoggio_ minuti]]),1),"")</f>
        <v/>
      </c>
      <c r="I1451" s="5" t="str">
        <f>IF(Table2[[#This Row],[moving_time]]&lt;&gt;"",FLOOR((Table2[[#This Row],[moving_time]]-(60*60*Table2[[#This Row],[Appoggio_ore]]))/60,1),"")</f>
        <v/>
      </c>
      <c r="J1451" s="5" t="str">
        <f>IF(Table2[[#This Row],[moving_time]]&lt;&gt;"",FLOOR(Table2[[#This Row],[moving_time]]/(60*60),1),"")</f>
        <v/>
      </c>
      <c r="K14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1" t="str">
        <f>IF(AND(Table2[[#This Row],[Appoggio]]&lt;&gt;"",C1461&lt;&gt;""),_xlfn.CONCAT("date",C1461,"moving_time",C1452,"distance",Table2[[#This Row],[Appoggio]],"elevation",C1454,"type",C1455),"")</f>
        <v/>
      </c>
      <c r="M1451" t="str">
        <f>IF(Table2[[#This Row],[date_to_pivot]]&lt;&gt;"",C1455,"")</f>
        <v/>
      </c>
      <c r="N1451" t="str">
        <f>IF(Table2[[#This Row],[date_to_pivot]]&lt;&gt;"",Table2[[#This Row],[Appoggio]],"")</f>
        <v/>
      </c>
      <c r="O1451" t="str">
        <f>IF(Table2[[#This Row],[date_to_pivot]]&lt;&gt;"",C1454,"")</f>
        <v/>
      </c>
      <c r="P1451" t="str">
        <f>IF(Table2[[#This Row],[date_to_pivot]]&lt;&gt;"",C1452,"")</f>
        <v/>
      </c>
    </row>
    <row r="1452" spans="2:16" x14ac:dyDescent="0.2">
      <c r="B1452" s="1">
        <v>45541294</v>
      </c>
      <c r="C1452" s="1" t="str" cm="1">
        <f t="array" ref="C14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52" t="str">
        <f>IF(ISNUMBER(SEARCH("start_date_local",Table2[[#This Row],[JSON]])),MID(Table2[[#This Row],[JSON]],SEARCH("start_date_local",Table2[[#This Row],[JSON]])+LEN("start_date_local")+4,10), "")</f>
        <v/>
      </c>
      <c r="E14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2" s="5" t="str">
        <f>IF(Table2[[#This Row],[moving_time]]&lt;&gt;"",FLOOR((Table2[[#This Row],[moving_time]]-(60*60*Table2[[#This Row],[Appoggio_ore]]))-(60*Table2[[#This Row],[Appoggio_ minuti]]),1),"")</f>
        <v/>
      </c>
      <c r="I1452" s="5" t="str">
        <f>IF(Table2[[#This Row],[moving_time]]&lt;&gt;"",FLOOR((Table2[[#This Row],[moving_time]]-(60*60*Table2[[#This Row],[Appoggio_ore]]))/60,1),"")</f>
        <v/>
      </c>
      <c r="J1452" s="5" t="str">
        <f>IF(Table2[[#This Row],[moving_time]]&lt;&gt;"",FLOOR(Table2[[#This Row],[moving_time]]/(60*60),1),"")</f>
        <v/>
      </c>
      <c r="K14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2" t="str">
        <f>IF(AND(Table2[[#This Row],[Appoggio]]&lt;&gt;"",C1462&lt;&gt;""),_xlfn.CONCAT("date",C1462,"moving_time",C1453,"distance",Table2[[#This Row],[Appoggio]],"elevation",C1455,"type",C1456),"")</f>
        <v/>
      </c>
      <c r="M1452" t="str">
        <f>IF(Table2[[#This Row],[date_to_pivot]]&lt;&gt;"",C1456,"")</f>
        <v/>
      </c>
      <c r="N1452" t="str">
        <f>IF(Table2[[#This Row],[date_to_pivot]]&lt;&gt;"",Table2[[#This Row],[Appoggio]],"")</f>
        <v/>
      </c>
      <c r="O1452" t="str">
        <f>IF(Table2[[#This Row],[date_to_pivot]]&lt;&gt;"",C1455,"")</f>
        <v/>
      </c>
      <c r="P1452" t="str">
        <f>IF(Table2[[#This Row],[date_to_pivot]]&lt;&gt;"",C1453,"")</f>
        <v/>
      </c>
    </row>
    <row r="1453" spans="2:16" x14ac:dyDescent="0.2">
      <c r="B1453" s="2">
        <v>1088172</v>
      </c>
      <c r="C1453" s="2" t="str" cm="1">
        <f t="array" ref="C14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53" t="str">
        <f>IF(ISNUMBER(SEARCH("start_date_local",Table2[[#This Row],[JSON]])),MID(Table2[[#This Row],[JSON]],SEARCH("start_date_local",Table2[[#This Row],[JSON]])+LEN("start_date_local")+4,10), "")</f>
        <v/>
      </c>
      <c r="E14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3" s="5" t="str">
        <f>IF(Table2[[#This Row],[moving_time]]&lt;&gt;"",FLOOR((Table2[[#This Row],[moving_time]]-(60*60*Table2[[#This Row],[Appoggio_ore]]))-(60*Table2[[#This Row],[Appoggio_ minuti]]),1),"")</f>
        <v/>
      </c>
      <c r="I1453" s="5" t="str">
        <f>IF(Table2[[#This Row],[moving_time]]&lt;&gt;"",FLOOR((Table2[[#This Row],[moving_time]]-(60*60*Table2[[#This Row],[Appoggio_ore]]))/60,1),"")</f>
        <v/>
      </c>
      <c r="J1453" s="5" t="str">
        <f>IF(Table2[[#This Row],[moving_time]]&lt;&gt;"",FLOOR(Table2[[#This Row],[moving_time]]/(60*60),1),"")</f>
        <v/>
      </c>
      <c r="K14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3" t="str">
        <f>IF(AND(Table2[[#This Row],[Appoggio]]&lt;&gt;"",C1463&lt;&gt;""),_xlfn.CONCAT("date",C1463,"moving_time",C1454,"distance",Table2[[#This Row],[Appoggio]],"elevation",C1456,"type",C1457),"")</f>
        <v/>
      </c>
      <c r="M1453" t="str">
        <f>IF(Table2[[#This Row],[date_to_pivot]]&lt;&gt;"",C1457,"")</f>
        <v/>
      </c>
      <c r="N1453" t="str">
        <f>IF(Table2[[#This Row],[date_to_pivot]]&lt;&gt;"",Table2[[#This Row],[Appoggio]],"")</f>
        <v/>
      </c>
      <c r="O1453" t="str">
        <f>IF(Table2[[#This Row],[date_to_pivot]]&lt;&gt;"",C1456,"")</f>
        <v/>
      </c>
      <c r="P1453" t="str">
        <f>IF(Table2[[#This Row],[date_to_pivot]]&lt;&gt;"",C1454,"")</f>
        <v/>
      </c>
    </row>
    <row r="1454" spans="2:16" x14ac:dyDescent="0.2">
      <c r="B1454" t="s">
        <v>22</v>
      </c>
      <c r="C1454" t="str" cm="1">
        <f t="array" ref="C14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54" t="str">
        <f>IF(ISNUMBER(SEARCH("start_date_local",Table2[[#This Row],[JSON]])),MID(Table2[[#This Row],[JSON]],SEARCH("start_date_local",Table2[[#This Row],[JSON]])+LEN("start_date_local")+4,10), "")</f>
        <v/>
      </c>
      <c r="E14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4" s="5" t="str">
        <f>IF(Table2[[#This Row],[moving_time]]&lt;&gt;"",FLOOR((Table2[[#This Row],[moving_time]]-(60*60*Table2[[#This Row],[Appoggio_ore]]))-(60*Table2[[#This Row],[Appoggio_ minuti]]),1),"")</f>
        <v/>
      </c>
      <c r="I1454" s="5" t="str">
        <f>IF(Table2[[#This Row],[moving_time]]&lt;&gt;"",FLOOR((Table2[[#This Row],[moving_time]]-(60*60*Table2[[#This Row],[Appoggio_ore]]))/60,1),"")</f>
        <v/>
      </c>
      <c r="J1454" s="5" t="str">
        <f>IF(Table2[[#This Row],[moving_time]]&lt;&gt;"",FLOOR(Table2[[#This Row],[moving_time]]/(60*60),1),"")</f>
        <v/>
      </c>
      <c r="K14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4" t="str">
        <f>IF(AND(Table2[[#This Row],[Appoggio]]&lt;&gt;"",C1464&lt;&gt;""),_xlfn.CONCAT("date",C1464,"moving_time",C1455,"distance",Table2[[#This Row],[Appoggio]],"elevation",C1457,"type",C1458),"")</f>
        <v/>
      </c>
      <c r="M1454" t="str">
        <f>IF(Table2[[#This Row],[date_to_pivot]]&lt;&gt;"",C1458,"")</f>
        <v/>
      </c>
      <c r="N1454" t="str">
        <f>IF(Table2[[#This Row],[date_to_pivot]]&lt;&gt;"",Table2[[#This Row],[Appoggio]],"")</f>
        <v/>
      </c>
      <c r="O1454" t="str">
        <f>IF(Table2[[#This Row],[date_to_pivot]]&lt;&gt;"",C1457,"")</f>
        <v/>
      </c>
      <c r="P1454" t="str">
        <f>IF(Table2[[#This Row],[date_to_pivot]]&lt;&gt;"",C1455,"")</f>
        <v/>
      </c>
    </row>
    <row r="1455" spans="2:16" x14ac:dyDescent="0.2">
      <c r="B1455" t="s">
        <v>23</v>
      </c>
      <c r="C1455" t="str" cm="1">
        <f t="array" ref="C14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55" t="str">
        <f>IF(ISNUMBER(SEARCH("start_date_local",Table2[[#This Row],[JSON]])),MID(Table2[[#This Row],[JSON]],SEARCH("start_date_local",Table2[[#This Row],[JSON]])+LEN("start_date_local")+4,10), "")</f>
        <v/>
      </c>
      <c r="E14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5" s="5" t="str">
        <f>IF(Table2[[#This Row],[moving_time]]&lt;&gt;"",FLOOR((Table2[[#This Row],[moving_time]]-(60*60*Table2[[#This Row],[Appoggio_ore]]))-(60*Table2[[#This Row],[Appoggio_ minuti]]),1),"")</f>
        <v/>
      </c>
      <c r="I1455" s="5" t="str">
        <f>IF(Table2[[#This Row],[moving_time]]&lt;&gt;"",FLOOR((Table2[[#This Row],[moving_time]]-(60*60*Table2[[#This Row],[Appoggio_ore]]))/60,1),"")</f>
        <v/>
      </c>
      <c r="J1455" s="5" t="str">
        <f>IF(Table2[[#This Row],[moving_time]]&lt;&gt;"",FLOOR(Table2[[#This Row],[moving_time]]/(60*60),1),"")</f>
        <v/>
      </c>
      <c r="K14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5" t="str">
        <f>IF(AND(Table2[[#This Row],[Appoggio]]&lt;&gt;"",C1465&lt;&gt;""),_xlfn.CONCAT("date",C1465,"moving_time",C1456,"distance",Table2[[#This Row],[Appoggio]],"elevation",C1458,"type",C1459),"")</f>
        <v/>
      </c>
      <c r="M1455" t="str">
        <f>IF(Table2[[#This Row],[date_to_pivot]]&lt;&gt;"",C1459,"")</f>
        <v/>
      </c>
      <c r="N1455" t="str">
        <f>IF(Table2[[#This Row],[date_to_pivot]]&lt;&gt;"",Table2[[#This Row],[Appoggio]],"")</f>
        <v/>
      </c>
      <c r="O1455" t="str">
        <f>IF(Table2[[#This Row],[date_to_pivot]]&lt;&gt;"",C1458,"")</f>
        <v/>
      </c>
      <c r="P1455" t="str">
        <f>IF(Table2[[#This Row],[date_to_pivot]]&lt;&gt;"",C1456,"")</f>
        <v/>
      </c>
    </row>
    <row r="1456" spans="2:16" x14ac:dyDescent="0.2">
      <c r="B1456" s="1">
        <v>45541629</v>
      </c>
      <c r="C1456" s="1" t="str" cm="1">
        <f t="array" ref="C14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56" t="str">
        <f>IF(ISNUMBER(SEARCH("start_date_local",Table2[[#This Row],[JSON]])),MID(Table2[[#This Row],[JSON]],SEARCH("start_date_local",Table2[[#This Row],[JSON]])+LEN("start_date_local")+4,10), "")</f>
        <v/>
      </c>
      <c r="E14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6" s="5" t="str">
        <f>IF(Table2[[#This Row],[moving_time]]&lt;&gt;"",FLOOR((Table2[[#This Row],[moving_time]]-(60*60*Table2[[#This Row],[Appoggio_ore]]))-(60*Table2[[#This Row],[Appoggio_ minuti]]),1),"")</f>
        <v/>
      </c>
      <c r="I1456" s="5" t="str">
        <f>IF(Table2[[#This Row],[moving_time]]&lt;&gt;"",FLOOR((Table2[[#This Row],[moving_time]]-(60*60*Table2[[#This Row],[Appoggio_ore]]))/60,1),"")</f>
        <v/>
      </c>
      <c r="J1456" s="5" t="str">
        <f>IF(Table2[[#This Row],[moving_time]]&lt;&gt;"",FLOOR(Table2[[#This Row],[moving_time]]/(60*60),1),"")</f>
        <v/>
      </c>
      <c r="K14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6" t="str">
        <f>IF(AND(Table2[[#This Row],[Appoggio]]&lt;&gt;"",C1466&lt;&gt;""),_xlfn.CONCAT("date",C1466,"moving_time",C1457,"distance",Table2[[#This Row],[Appoggio]],"elevation",C1459,"type",C1460),"")</f>
        <v/>
      </c>
      <c r="M1456" t="str">
        <f>IF(Table2[[#This Row],[date_to_pivot]]&lt;&gt;"",C1460,"")</f>
        <v/>
      </c>
      <c r="N1456" t="str">
        <f>IF(Table2[[#This Row],[date_to_pivot]]&lt;&gt;"",Table2[[#This Row],[Appoggio]],"")</f>
        <v/>
      </c>
      <c r="O1456" t="str">
        <f>IF(Table2[[#This Row],[date_to_pivot]]&lt;&gt;"",C1459,"")</f>
        <v/>
      </c>
      <c r="P1456" t="str">
        <f>IF(Table2[[#This Row],[date_to_pivot]]&lt;&gt;"",C1457,"")</f>
        <v/>
      </c>
    </row>
    <row r="1457" spans="2:16" x14ac:dyDescent="0.2">
      <c r="B1457" s="2">
        <v>10881817</v>
      </c>
      <c r="C1457" s="2" t="str" cm="1">
        <f t="array" ref="C14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57" t="str">
        <f>IF(ISNUMBER(SEARCH("start_date_local",Table2[[#This Row],[JSON]])),MID(Table2[[#This Row],[JSON]],SEARCH("start_date_local",Table2[[#This Row],[JSON]])+LEN("start_date_local")+4,10), "")</f>
        <v/>
      </c>
      <c r="E14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7" s="5" t="str">
        <f>IF(Table2[[#This Row],[moving_time]]&lt;&gt;"",FLOOR((Table2[[#This Row],[moving_time]]-(60*60*Table2[[#This Row],[Appoggio_ore]]))-(60*Table2[[#This Row],[Appoggio_ minuti]]),1),"")</f>
        <v/>
      </c>
      <c r="I1457" s="5" t="str">
        <f>IF(Table2[[#This Row],[moving_time]]&lt;&gt;"",FLOOR((Table2[[#This Row],[moving_time]]-(60*60*Table2[[#This Row],[Appoggio_ore]]))/60,1),"")</f>
        <v/>
      </c>
      <c r="J1457" s="5" t="str">
        <f>IF(Table2[[#This Row],[moving_time]]&lt;&gt;"",FLOOR(Table2[[#This Row],[moving_time]]/(60*60),1),"")</f>
        <v/>
      </c>
      <c r="K14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7" t="str">
        <f>IF(AND(Table2[[#This Row],[Appoggio]]&lt;&gt;"",C1467&lt;&gt;""),_xlfn.CONCAT("date",C1467,"moving_time",C1458,"distance",Table2[[#This Row],[Appoggio]],"elevation",C1460,"type",C1461),"")</f>
        <v/>
      </c>
      <c r="M1457" t="str">
        <f>IF(Table2[[#This Row],[date_to_pivot]]&lt;&gt;"",C1461,"")</f>
        <v/>
      </c>
      <c r="N1457" t="str">
        <f>IF(Table2[[#This Row],[date_to_pivot]]&lt;&gt;"",Table2[[#This Row],[Appoggio]],"")</f>
        <v/>
      </c>
      <c r="O1457" t="str">
        <f>IF(Table2[[#This Row],[date_to_pivot]]&lt;&gt;"",C1460,"")</f>
        <v/>
      </c>
      <c r="P1457" t="str">
        <f>IF(Table2[[#This Row],[date_to_pivot]]&lt;&gt;"",C1458,"")</f>
        <v/>
      </c>
    </row>
    <row r="1458" spans="2:16" x14ac:dyDescent="0.2">
      <c r="B1458" t="s">
        <v>22</v>
      </c>
      <c r="C1458" t="str" cm="1">
        <f t="array" ref="C14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58" t="str">
        <f>IF(ISNUMBER(SEARCH("start_date_local",Table2[[#This Row],[JSON]])),MID(Table2[[#This Row],[JSON]],SEARCH("start_date_local",Table2[[#This Row],[JSON]])+LEN("start_date_local")+4,10), "")</f>
        <v/>
      </c>
      <c r="E14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8" s="5" t="str">
        <f>IF(Table2[[#This Row],[moving_time]]&lt;&gt;"",FLOOR((Table2[[#This Row],[moving_time]]-(60*60*Table2[[#This Row],[Appoggio_ore]]))-(60*Table2[[#This Row],[Appoggio_ minuti]]),1),"")</f>
        <v/>
      </c>
      <c r="I1458" s="5" t="str">
        <f>IF(Table2[[#This Row],[moving_time]]&lt;&gt;"",FLOOR((Table2[[#This Row],[moving_time]]-(60*60*Table2[[#This Row],[Appoggio_ore]]))/60,1),"")</f>
        <v/>
      </c>
      <c r="J1458" s="5" t="str">
        <f>IF(Table2[[#This Row],[moving_time]]&lt;&gt;"",FLOOR(Table2[[#This Row],[moving_time]]/(60*60),1),"")</f>
        <v/>
      </c>
      <c r="K14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8" t="str">
        <f>IF(AND(Table2[[#This Row],[Appoggio]]&lt;&gt;"",C1468&lt;&gt;""),_xlfn.CONCAT("date",C1468,"moving_time",C1459,"distance",Table2[[#This Row],[Appoggio]],"elevation",C1461,"type",C1462),"")</f>
        <v/>
      </c>
      <c r="M1458" t="str">
        <f>IF(Table2[[#This Row],[date_to_pivot]]&lt;&gt;"",C1462,"")</f>
        <v/>
      </c>
      <c r="N1458" t="str">
        <f>IF(Table2[[#This Row],[date_to_pivot]]&lt;&gt;"",Table2[[#This Row],[Appoggio]],"")</f>
        <v/>
      </c>
      <c r="O1458" t="str">
        <f>IF(Table2[[#This Row],[date_to_pivot]]&lt;&gt;"",C1461,"")</f>
        <v/>
      </c>
      <c r="P1458" t="str">
        <f>IF(Table2[[#This Row],[date_to_pivot]]&lt;&gt;"",C1459,"")</f>
        <v/>
      </c>
    </row>
    <row r="1459" spans="2:16" x14ac:dyDescent="0.2">
      <c r="B1459" t="s">
        <v>24</v>
      </c>
      <c r="C1459" t="str" cm="1">
        <f t="array" ref="C14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59" t="str">
        <f>IF(ISNUMBER(SEARCH("start_date_local",Table2[[#This Row],[JSON]])),MID(Table2[[#This Row],[JSON]],SEARCH("start_date_local",Table2[[#This Row],[JSON]])+LEN("start_date_local")+4,10), "")</f>
        <v/>
      </c>
      <c r="E14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59" s="5" t="str">
        <f>IF(Table2[[#This Row],[moving_time]]&lt;&gt;"",FLOOR((Table2[[#This Row],[moving_time]]-(60*60*Table2[[#This Row],[Appoggio_ore]]))-(60*Table2[[#This Row],[Appoggio_ minuti]]),1),"")</f>
        <v/>
      </c>
      <c r="I1459" s="5" t="str">
        <f>IF(Table2[[#This Row],[moving_time]]&lt;&gt;"",FLOOR((Table2[[#This Row],[moving_time]]-(60*60*Table2[[#This Row],[Appoggio_ore]]))/60,1),"")</f>
        <v/>
      </c>
      <c r="J1459" s="5" t="str">
        <f>IF(Table2[[#This Row],[moving_time]]&lt;&gt;"",FLOOR(Table2[[#This Row],[moving_time]]/(60*60),1),"")</f>
        <v/>
      </c>
      <c r="K14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59" t="str">
        <f>IF(AND(Table2[[#This Row],[Appoggio]]&lt;&gt;"",C1469&lt;&gt;""),_xlfn.CONCAT("date",C1469,"moving_time",C1460,"distance",Table2[[#This Row],[Appoggio]],"elevation",C1462,"type",C1463),"")</f>
        <v/>
      </c>
      <c r="M1459" t="str">
        <f>IF(Table2[[#This Row],[date_to_pivot]]&lt;&gt;"",C1463,"")</f>
        <v/>
      </c>
      <c r="N1459" t="str">
        <f>IF(Table2[[#This Row],[date_to_pivot]]&lt;&gt;"",Table2[[#This Row],[Appoggio]],"")</f>
        <v/>
      </c>
      <c r="O1459" t="str">
        <f>IF(Table2[[#This Row],[date_to_pivot]]&lt;&gt;"",C1462,"")</f>
        <v/>
      </c>
      <c r="P1459" t="str">
        <f>IF(Table2[[#This Row],[date_to_pivot]]&lt;&gt;"",C1460,"")</f>
        <v/>
      </c>
    </row>
    <row r="1460" spans="2:16" x14ac:dyDescent="0.2">
      <c r="B1460" t="s">
        <v>25</v>
      </c>
      <c r="C1460" t="str" cm="1">
        <f t="array" ref="C14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60" t="str">
        <f>IF(ISNUMBER(SEARCH("start_date_local",Table2[[#This Row],[JSON]])),MID(Table2[[#This Row],[JSON]],SEARCH("start_date_local",Table2[[#This Row],[JSON]])+LEN("start_date_local")+4,10), "")</f>
        <v/>
      </c>
      <c r="E14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0" s="5" t="str">
        <f>IF(Table2[[#This Row],[moving_time]]&lt;&gt;"",FLOOR((Table2[[#This Row],[moving_time]]-(60*60*Table2[[#This Row],[Appoggio_ore]]))-(60*Table2[[#This Row],[Appoggio_ minuti]]),1),"")</f>
        <v/>
      </c>
      <c r="I1460" s="5" t="str">
        <f>IF(Table2[[#This Row],[moving_time]]&lt;&gt;"",FLOOR((Table2[[#This Row],[moving_time]]-(60*60*Table2[[#This Row],[Appoggio_ore]]))/60,1),"")</f>
        <v/>
      </c>
      <c r="J1460" s="5" t="str">
        <f>IF(Table2[[#This Row],[moving_time]]&lt;&gt;"",FLOOR(Table2[[#This Row],[moving_time]]/(60*60),1),"")</f>
        <v/>
      </c>
      <c r="K14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0" t="str">
        <f>IF(AND(Table2[[#This Row],[Appoggio]]&lt;&gt;"",C1470&lt;&gt;""),_xlfn.CONCAT("date",C1470,"moving_time",C1461,"distance",Table2[[#This Row],[Appoggio]],"elevation",C1463,"type",C1464),"")</f>
        <v/>
      </c>
      <c r="M1460" t="str">
        <f>IF(Table2[[#This Row],[date_to_pivot]]&lt;&gt;"",C1464,"")</f>
        <v/>
      </c>
      <c r="N1460" t="str">
        <f>IF(Table2[[#This Row],[date_to_pivot]]&lt;&gt;"",Table2[[#This Row],[Appoggio]],"")</f>
        <v/>
      </c>
      <c r="O1460" t="str">
        <f>IF(Table2[[#This Row],[date_to_pivot]]&lt;&gt;"",C1463,"")</f>
        <v/>
      </c>
      <c r="P1460" t="str">
        <f>IF(Table2[[#This Row],[date_to_pivot]]&lt;&gt;"",C1461,"")</f>
        <v/>
      </c>
    </row>
    <row r="1461" spans="2:16" x14ac:dyDescent="0.2">
      <c r="B1461" t="s">
        <v>26</v>
      </c>
      <c r="C1461" t="str" cm="1">
        <f t="array" ref="C14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61" t="str">
        <f>IF(ISNUMBER(SEARCH("start_date_local",Table2[[#This Row],[JSON]])),MID(Table2[[#This Row],[JSON]],SEARCH("start_date_local",Table2[[#This Row],[JSON]])+LEN("start_date_local")+4,10), "")</f>
        <v/>
      </c>
      <c r="E14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1" s="5" t="str">
        <f>IF(Table2[[#This Row],[moving_time]]&lt;&gt;"",FLOOR((Table2[[#This Row],[moving_time]]-(60*60*Table2[[#This Row],[Appoggio_ore]]))-(60*Table2[[#This Row],[Appoggio_ minuti]]),1),"")</f>
        <v/>
      </c>
      <c r="I1461" s="5" t="str">
        <f>IF(Table2[[#This Row],[moving_time]]&lt;&gt;"",FLOOR((Table2[[#This Row],[moving_time]]-(60*60*Table2[[#This Row],[Appoggio_ore]]))/60,1),"")</f>
        <v/>
      </c>
      <c r="J1461" s="5" t="str">
        <f>IF(Table2[[#This Row],[moving_time]]&lt;&gt;"",FLOOR(Table2[[#This Row],[moving_time]]/(60*60),1),"")</f>
        <v/>
      </c>
      <c r="K14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1" t="str">
        <f>IF(AND(Table2[[#This Row],[Appoggio]]&lt;&gt;"",C1471&lt;&gt;""),_xlfn.CONCAT("date",C1471,"moving_time",C1462,"distance",Table2[[#This Row],[Appoggio]],"elevation",C1464,"type",C1465),"")</f>
        <v/>
      </c>
      <c r="M1461" t="str">
        <f>IF(Table2[[#This Row],[date_to_pivot]]&lt;&gt;"",C1465,"")</f>
        <v/>
      </c>
      <c r="N1461" t="str">
        <f>IF(Table2[[#This Row],[date_to_pivot]]&lt;&gt;"",Table2[[#This Row],[Appoggio]],"")</f>
        <v/>
      </c>
      <c r="O1461" t="str">
        <f>IF(Table2[[#This Row],[date_to_pivot]]&lt;&gt;"",C1464,"")</f>
        <v/>
      </c>
      <c r="P1461" t="str">
        <f>IF(Table2[[#This Row],[date_to_pivot]]&lt;&gt;"",C1462,"")</f>
        <v/>
      </c>
    </row>
    <row r="1462" spans="2:16" x14ac:dyDescent="0.2">
      <c r="B1462" t="s">
        <v>605</v>
      </c>
      <c r="C1462" t="str" cm="1">
        <f t="array" ref="C14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62" t="str">
        <f>IF(ISNUMBER(SEARCH("start_date_local",Table2[[#This Row],[JSON]])),MID(Table2[[#This Row],[JSON]],SEARCH("start_date_local",Table2[[#This Row],[JSON]])+LEN("start_date_local")+4,10), "")</f>
        <v/>
      </c>
      <c r="E14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2" s="5" t="str">
        <f>IF(Table2[[#This Row],[moving_time]]&lt;&gt;"",FLOOR((Table2[[#This Row],[moving_time]]-(60*60*Table2[[#This Row],[Appoggio_ore]]))-(60*Table2[[#This Row],[Appoggio_ minuti]]),1),"")</f>
        <v/>
      </c>
      <c r="I1462" s="5" t="str">
        <f>IF(Table2[[#This Row],[moving_time]]&lt;&gt;"",FLOOR((Table2[[#This Row],[moving_time]]-(60*60*Table2[[#This Row],[Appoggio_ore]]))/60,1),"")</f>
        <v/>
      </c>
      <c r="J1462" s="5" t="str">
        <f>IF(Table2[[#This Row],[moving_time]]&lt;&gt;"",FLOOR(Table2[[#This Row],[moving_time]]/(60*60),1),"")</f>
        <v/>
      </c>
      <c r="K14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2" t="str">
        <f>IF(AND(Table2[[#This Row],[Appoggio]]&lt;&gt;"",C1472&lt;&gt;""),_xlfn.CONCAT("date",C1472,"moving_time",C1463,"distance",Table2[[#This Row],[Appoggio]],"elevation",C1465,"type",C1466),"")</f>
        <v/>
      </c>
      <c r="M1462" t="str">
        <f>IF(Table2[[#This Row],[date_to_pivot]]&lt;&gt;"",C1466,"")</f>
        <v/>
      </c>
      <c r="N1462" t="str">
        <f>IF(Table2[[#This Row],[date_to_pivot]]&lt;&gt;"",Table2[[#This Row],[Appoggio]],"")</f>
        <v/>
      </c>
      <c r="O1462" t="str">
        <f>IF(Table2[[#This Row],[date_to_pivot]]&lt;&gt;"",C1465,"")</f>
        <v/>
      </c>
      <c r="P1462" t="str">
        <f>IF(Table2[[#This Row],[date_to_pivot]]&lt;&gt;"",C1463,"")</f>
        <v/>
      </c>
    </row>
    <row r="1463" spans="2:16" x14ac:dyDescent="0.2">
      <c r="B1463" t="s">
        <v>606</v>
      </c>
      <c r="C1463" t="str" cm="1">
        <f t="array" ref="C14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63" t="str">
        <f>IF(ISNUMBER(SEARCH("start_date_local",Table2[[#This Row],[JSON]])),MID(Table2[[#This Row],[JSON]],SEARCH("start_date_local",Table2[[#This Row],[JSON]])+LEN("start_date_local")+4,10), "")</f>
        <v/>
      </c>
      <c r="E14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3" s="5" t="str">
        <f>IF(Table2[[#This Row],[moving_time]]&lt;&gt;"",FLOOR((Table2[[#This Row],[moving_time]]-(60*60*Table2[[#This Row],[Appoggio_ore]]))-(60*Table2[[#This Row],[Appoggio_ minuti]]),1),"")</f>
        <v/>
      </c>
      <c r="I1463" s="5" t="str">
        <f>IF(Table2[[#This Row],[moving_time]]&lt;&gt;"",FLOOR((Table2[[#This Row],[moving_time]]-(60*60*Table2[[#This Row],[Appoggio_ore]]))/60,1),"")</f>
        <v/>
      </c>
      <c r="J1463" s="5" t="str">
        <f>IF(Table2[[#This Row],[moving_time]]&lt;&gt;"",FLOOR(Table2[[#This Row],[moving_time]]/(60*60),1),"")</f>
        <v/>
      </c>
      <c r="K14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3" t="str">
        <f>IF(AND(Table2[[#This Row],[Appoggio]]&lt;&gt;"",C1473&lt;&gt;""),_xlfn.CONCAT("date",C1473,"moving_time",C1464,"distance",Table2[[#This Row],[Appoggio]],"elevation",C1466,"type",C1467),"")</f>
        <v/>
      </c>
      <c r="M1463" t="str">
        <f>IF(Table2[[#This Row],[date_to_pivot]]&lt;&gt;"",C1467,"")</f>
        <v/>
      </c>
      <c r="N1463" t="str">
        <f>IF(Table2[[#This Row],[date_to_pivot]]&lt;&gt;"",Table2[[#This Row],[Appoggio]],"")</f>
        <v/>
      </c>
      <c r="O1463" t="str">
        <f>IF(Table2[[#This Row],[date_to_pivot]]&lt;&gt;"",C1466,"")</f>
        <v/>
      </c>
      <c r="P1463" t="str">
        <f>IF(Table2[[#This Row],[date_to_pivot]]&lt;&gt;"",C1464,"")</f>
        <v/>
      </c>
    </row>
    <row r="1464" spans="2:16" x14ac:dyDescent="0.2">
      <c r="B1464" t="s">
        <v>203</v>
      </c>
      <c r="C1464" t="str" cm="1">
        <f t="array" ref="C14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64" t="str">
        <f>IF(ISNUMBER(SEARCH("start_date_local",Table2[[#This Row],[JSON]])),MID(Table2[[#This Row],[JSON]],SEARCH("start_date_local",Table2[[#This Row],[JSON]])+LEN("start_date_local")+4,10), "")</f>
        <v/>
      </c>
      <c r="E14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4" s="5" t="str">
        <f>IF(Table2[[#This Row],[moving_time]]&lt;&gt;"",FLOOR((Table2[[#This Row],[moving_time]]-(60*60*Table2[[#This Row],[Appoggio_ore]]))-(60*Table2[[#This Row],[Appoggio_ minuti]]),1),"")</f>
        <v/>
      </c>
      <c r="I1464" s="5" t="str">
        <f>IF(Table2[[#This Row],[moving_time]]&lt;&gt;"",FLOOR((Table2[[#This Row],[moving_time]]-(60*60*Table2[[#This Row],[Appoggio_ore]]))/60,1),"")</f>
        <v/>
      </c>
      <c r="J1464" s="5" t="str">
        <f>IF(Table2[[#This Row],[moving_time]]&lt;&gt;"",FLOOR(Table2[[#This Row],[moving_time]]/(60*60),1),"")</f>
        <v/>
      </c>
      <c r="K14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4" t="str">
        <f>IF(AND(Table2[[#This Row],[Appoggio]]&lt;&gt;"",C1474&lt;&gt;""),_xlfn.CONCAT("date",C1474,"moving_time",C1465,"distance",Table2[[#This Row],[Appoggio]],"elevation",C1467,"type",C1468),"")</f>
        <v/>
      </c>
      <c r="M1464" t="str">
        <f>IF(Table2[[#This Row],[date_to_pivot]]&lt;&gt;"",C1468,"")</f>
        <v/>
      </c>
      <c r="N1464" t="str">
        <f>IF(Table2[[#This Row],[date_to_pivot]]&lt;&gt;"",Table2[[#This Row],[Appoggio]],"")</f>
        <v/>
      </c>
      <c r="O1464" t="str">
        <f>IF(Table2[[#This Row],[date_to_pivot]]&lt;&gt;"",C1467,"")</f>
        <v/>
      </c>
      <c r="P1464" t="str">
        <f>IF(Table2[[#This Row],[date_to_pivot]]&lt;&gt;"",C1465,"")</f>
        <v/>
      </c>
    </row>
    <row r="1465" spans="2:16" x14ac:dyDescent="0.2">
      <c r="B1465" t="s">
        <v>607</v>
      </c>
      <c r="C1465" t="str" cm="1">
        <f t="array" ref="C14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65" t="str">
        <f>IF(ISNUMBER(SEARCH("start_date_local",Table2[[#This Row],[JSON]])),MID(Table2[[#This Row],[JSON]],SEARCH("start_date_local",Table2[[#This Row],[JSON]])+LEN("start_date_local")+4,10), "")</f>
        <v/>
      </c>
      <c r="E14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5" s="5" t="str">
        <f>IF(Table2[[#This Row],[moving_time]]&lt;&gt;"",FLOOR((Table2[[#This Row],[moving_time]]-(60*60*Table2[[#This Row],[Appoggio_ore]]))-(60*Table2[[#This Row],[Appoggio_ minuti]]),1),"")</f>
        <v/>
      </c>
      <c r="I1465" s="5" t="str">
        <f>IF(Table2[[#This Row],[moving_time]]&lt;&gt;"",FLOOR((Table2[[#This Row],[moving_time]]-(60*60*Table2[[#This Row],[Appoggio_ore]]))/60,1),"")</f>
        <v/>
      </c>
      <c r="J1465" s="5" t="str">
        <f>IF(Table2[[#This Row],[moving_time]]&lt;&gt;"",FLOOR(Table2[[#This Row],[moving_time]]/(60*60),1),"")</f>
        <v/>
      </c>
      <c r="K14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5" t="str">
        <f>IF(AND(Table2[[#This Row],[Appoggio]]&lt;&gt;"",C1475&lt;&gt;""),_xlfn.CONCAT("date",C1475,"moving_time",C1466,"distance",Table2[[#This Row],[Appoggio]],"elevation",C1468,"type",C1469),"")</f>
        <v/>
      </c>
      <c r="M1465" t="str">
        <f>IF(Table2[[#This Row],[date_to_pivot]]&lt;&gt;"",C1469,"")</f>
        <v/>
      </c>
      <c r="N1465" t="str">
        <f>IF(Table2[[#This Row],[date_to_pivot]]&lt;&gt;"",Table2[[#This Row],[Appoggio]],"")</f>
        <v/>
      </c>
      <c r="O1465" t="str">
        <f>IF(Table2[[#This Row],[date_to_pivot]]&lt;&gt;"",C1468,"")</f>
        <v/>
      </c>
      <c r="P1465" t="str">
        <f>IF(Table2[[#This Row],[date_to_pivot]]&lt;&gt;"",C1466,"")</f>
        <v/>
      </c>
    </row>
    <row r="1466" spans="2:16" x14ac:dyDescent="0.2">
      <c r="B1466" t="s">
        <v>84</v>
      </c>
      <c r="C1466" t="str" cm="1">
        <f t="array" ref="C14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66" t="str">
        <f>IF(ISNUMBER(SEARCH("start_date_local",Table2[[#This Row],[JSON]])),MID(Table2[[#This Row],[JSON]],SEARCH("start_date_local",Table2[[#This Row],[JSON]])+LEN("start_date_local")+4,10), "")</f>
        <v/>
      </c>
      <c r="E14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6" s="5" t="str">
        <f>IF(Table2[[#This Row],[moving_time]]&lt;&gt;"",FLOOR((Table2[[#This Row],[moving_time]]-(60*60*Table2[[#This Row],[Appoggio_ore]]))-(60*Table2[[#This Row],[Appoggio_ minuti]]),1),"")</f>
        <v/>
      </c>
      <c r="I1466" s="5" t="str">
        <f>IF(Table2[[#This Row],[moving_time]]&lt;&gt;"",FLOOR((Table2[[#This Row],[moving_time]]-(60*60*Table2[[#This Row],[Appoggio_ore]]))/60,1),"")</f>
        <v/>
      </c>
      <c r="J1466" s="5" t="str">
        <f>IF(Table2[[#This Row],[moving_time]]&lt;&gt;"",FLOOR(Table2[[#This Row],[moving_time]]/(60*60),1),"")</f>
        <v/>
      </c>
      <c r="K14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6" t="str">
        <f>IF(AND(Table2[[#This Row],[Appoggio]]&lt;&gt;"",C1476&lt;&gt;""),_xlfn.CONCAT("date",C1476,"moving_time",C1467,"distance",Table2[[#This Row],[Appoggio]],"elevation",C1469,"type",C1470),"")</f>
        <v/>
      </c>
      <c r="M1466" t="str">
        <f>IF(Table2[[#This Row],[date_to_pivot]]&lt;&gt;"",C1470,"")</f>
        <v/>
      </c>
      <c r="N1466" t="str">
        <f>IF(Table2[[#This Row],[date_to_pivot]]&lt;&gt;"",Table2[[#This Row],[Appoggio]],"")</f>
        <v/>
      </c>
      <c r="O1466" t="str">
        <f>IF(Table2[[#This Row],[date_to_pivot]]&lt;&gt;"",C1469,"")</f>
        <v/>
      </c>
      <c r="P1466" t="str">
        <f>IF(Table2[[#This Row],[date_to_pivot]]&lt;&gt;"",C1467,"")</f>
        <v/>
      </c>
    </row>
    <row r="1467" spans="2:16" x14ac:dyDescent="0.2">
      <c r="B1467" t="s">
        <v>32</v>
      </c>
      <c r="C1467" t="str" cm="1">
        <f t="array" ref="C14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67" t="str">
        <f>IF(ISNUMBER(SEARCH("start_date_local",Table2[[#This Row],[JSON]])),MID(Table2[[#This Row],[JSON]],SEARCH("start_date_local",Table2[[#This Row],[JSON]])+LEN("start_date_local")+4,10), "")</f>
        <v/>
      </c>
      <c r="E14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7" s="5" t="str">
        <f>IF(Table2[[#This Row],[moving_time]]&lt;&gt;"",FLOOR((Table2[[#This Row],[moving_time]]-(60*60*Table2[[#This Row],[Appoggio_ore]]))-(60*Table2[[#This Row],[Appoggio_ minuti]]),1),"")</f>
        <v/>
      </c>
      <c r="I1467" s="5" t="str">
        <f>IF(Table2[[#This Row],[moving_time]]&lt;&gt;"",FLOOR((Table2[[#This Row],[moving_time]]-(60*60*Table2[[#This Row],[Appoggio_ore]]))/60,1),"")</f>
        <v/>
      </c>
      <c r="J1467" s="5" t="str">
        <f>IF(Table2[[#This Row],[moving_time]]&lt;&gt;"",FLOOR(Table2[[#This Row],[moving_time]]/(60*60),1),"")</f>
        <v/>
      </c>
      <c r="K14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7" t="str">
        <f>IF(AND(Table2[[#This Row],[Appoggio]]&lt;&gt;"",C1477&lt;&gt;""),_xlfn.CONCAT("date",C1477,"moving_time",C1468,"distance",Table2[[#This Row],[Appoggio]],"elevation",C1470,"type",C1471),"")</f>
        <v/>
      </c>
      <c r="M1467" t="str">
        <f>IF(Table2[[#This Row],[date_to_pivot]]&lt;&gt;"",C1471,"")</f>
        <v/>
      </c>
      <c r="N1467" t="str">
        <f>IF(Table2[[#This Row],[date_to_pivot]]&lt;&gt;"",Table2[[#This Row],[Appoggio]],"")</f>
        <v/>
      </c>
      <c r="O1467" t="str">
        <f>IF(Table2[[#This Row],[date_to_pivot]]&lt;&gt;"",C1470,"")</f>
        <v/>
      </c>
      <c r="P1467" t="str">
        <f>IF(Table2[[#This Row],[date_to_pivot]]&lt;&gt;"",C1468,"")</f>
        <v/>
      </c>
    </row>
    <row r="1468" spans="2:16" x14ac:dyDescent="0.2">
      <c r="B1468" t="s">
        <v>33</v>
      </c>
      <c r="C1468" t="str" cm="1">
        <f t="array" ref="C14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68" t="str">
        <f>IF(ISNUMBER(SEARCH("start_date_local",Table2[[#This Row],[JSON]])),MID(Table2[[#This Row],[JSON]],SEARCH("start_date_local",Table2[[#This Row],[JSON]])+LEN("start_date_local")+4,10), "")</f>
        <v/>
      </c>
      <c r="E14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8" s="5" t="str">
        <f>IF(Table2[[#This Row],[moving_time]]&lt;&gt;"",FLOOR((Table2[[#This Row],[moving_time]]-(60*60*Table2[[#This Row],[Appoggio_ore]]))-(60*Table2[[#This Row],[Appoggio_ minuti]]),1),"")</f>
        <v/>
      </c>
      <c r="I1468" s="5" t="str">
        <f>IF(Table2[[#This Row],[moving_time]]&lt;&gt;"",FLOOR((Table2[[#This Row],[moving_time]]-(60*60*Table2[[#This Row],[Appoggio_ore]]))/60,1),"")</f>
        <v/>
      </c>
      <c r="J1468" s="5" t="str">
        <f>IF(Table2[[#This Row],[moving_time]]&lt;&gt;"",FLOOR(Table2[[#This Row],[moving_time]]/(60*60),1),"")</f>
        <v/>
      </c>
      <c r="K14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8" t="str">
        <f>IF(AND(Table2[[#This Row],[Appoggio]]&lt;&gt;"",C1478&lt;&gt;""),_xlfn.CONCAT("date",C1478,"moving_time",C1469,"distance",Table2[[#This Row],[Appoggio]],"elevation",C1471,"type",C1472),"")</f>
        <v/>
      </c>
      <c r="M1468" t="str">
        <f>IF(Table2[[#This Row],[date_to_pivot]]&lt;&gt;"",C1472,"")</f>
        <v/>
      </c>
      <c r="N1468" t="str">
        <f>IF(Table2[[#This Row],[date_to_pivot]]&lt;&gt;"",Table2[[#This Row],[Appoggio]],"")</f>
        <v/>
      </c>
      <c r="O1468" t="str">
        <f>IF(Table2[[#This Row],[date_to_pivot]]&lt;&gt;"",C1471,"")</f>
        <v/>
      </c>
      <c r="P1468" t="str">
        <f>IF(Table2[[#This Row],[date_to_pivot]]&lt;&gt;"",C1469,"")</f>
        <v/>
      </c>
    </row>
    <row r="1469" spans="2:16" x14ac:dyDescent="0.2">
      <c r="B1469" t="s">
        <v>34</v>
      </c>
      <c r="C1469" t="str" cm="1">
        <f t="array" ref="C14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69" t="str">
        <f>IF(ISNUMBER(SEARCH("start_date_local",Table2[[#This Row],[JSON]])),MID(Table2[[#This Row],[JSON]],SEARCH("start_date_local",Table2[[#This Row],[JSON]])+LEN("start_date_local")+4,10), "")</f>
        <v/>
      </c>
      <c r="E14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69" s="5" t="str">
        <f>IF(Table2[[#This Row],[moving_time]]&lt;&gt;"",FLOOR((Table2[[#This Row],[moving_time]]-(60*60*Table2[[#This Row],[Appoggio_ore]]))-(60*Table2[[#This Row],[Appoggio_ minuti]]),1),"")</f>
        <v/>
      </c>
      <c r="I1469" s="5" t="str">
        <f>IF(Table2[[#This Row],[moving_time]]&lt;&gt;"",FLOOR((Table2[[#This Row],[moving_time]]-(60*60*Table2[[#This Row],[Appoggio_ore]]))/60,1),"")</f>
        <v/>
      </c>
      <c r="J1469" s="5" t="str">
        <f>IF(Table2[[#This Row],[moving_time]]&lt;&gt;"",FLOOR(Table2[[#This Row],[moving_time]]/(60*60),1),"")</f>
        <v/>
      </c>
      <c r="K14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69" t="str">
        <f>IF(AND(Table2[[#This Row],[Appoggio]]&lt;&gt;"",C1479&lt;&gt;""),_xlfn.CONCAT("date",C1479,"moving_time",C1470,"distance",Table2[[#This Row],[Appoggio]],"elevation",C1472,"type",C1473),"")</f>
        <v/>
      </c>
      <c r="M1469" t="str">
        <f>IF(Table2[[#This Row],[date_to_pivot]]&lt;&gt;"",C1473,"")</f>
        <v/>
      </c>
      <c r="N1469" t="str">
        <f>IF(Table2[[#This Row],[date_to_pivot]]&lt;&gt;"",Table2[[#This Row],[Appoggio]],"")</f>
        <v/>
      </c>
      <c r="O1469" t="str">
        <f>IF(Table2[[#This Row],[date_to_pivot]]&lt;&gt;"",C1472,"")</f>
        <v/>
      </c>
      <c r="P1469" t="str">
        <f>IF(Table2[[#This Row],[date_to_pivot]]&lt;&gt;"",C1470,"")</f>
        <v/>
      </c>
    </row>
    <row r="1470" spans="2:16" x14ac:dyDescent="0.2">
      <c r="B1470" t="s">
        <v>608</v>
      </c>
      <c r="C1470" t="str" cm="1">
        <f t="array" ref="C14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70" t="str">
        <f>IF(ISNUMBER(SEARCH("start_date_local",Table2[[#This Row],[JSON]])),MID(Table2[[#This Row],[JSON]],SEARCH("start_date_local",Table2[[#This Row],[JSON]])+LEN("start_date_local")+4,10), "")</f>
        <v/>
      </c>
      <c r="E14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0" s="5" t="str">
        <f>IF(Table2[[#This Row],[moving_time]]&lt;&gt;"",FLOOR((Table2[[#This Row],[moving_time]]-(60*60*Table2[[#This Row],[Appoggio_ore]]))-(60*Table2[[#This Row],[Appoggio_ minuti]]),1),"")</f>
        <v/>
      </c>
      <c r="I1470" s="5" t="str">
        <f>IF(Table2[[#This Row],[moving_time]]&lt;&gt;"",FLOOR((Table2[[#This Row],[moving_time]]-(60*60*Table2[[#This Row],[Appoggio_ore]]))/60,1),"")</f>
        <v/>
      </c>
      <c r="J1470" s="5" t="str">
        <f>IF(Table2[[#This Row],[moving_time]]&lt;&gt;"",FLOOR(Table2[[#This Row],[moving_time]]/(60*60),1),"")</f>
        <v/>
      </c>
      <c r="K14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0" t="str">
        <f>IF(AND(Table2[[#This Row],[Appoggio]]&lt;&gt;"",C1480&lt;&gt;""),_xlfn.CONCAT("date",C1480,"moving_time",C1471,"distance",Table2[[#This Row],[Appoggio]],"elevation",C1473,"type",C1474),"")</f>
        <v/>
      </c>
      <c r="M1470" t="str">
        <f>IF(Table2[[#This Row],[date_to_pivot]]&lt;&gt;"",C1474,"")</f>
        <v/>
      </c>
      <c r="N1470" t="str">
        <f>IF(Table2[[#This Row],[date_to_pivot]]&lt;&gt;"",Table2[[#This Row],[Appoggio]],"")</f>
        <v/>
      </c>
      <c r="O1470" t="str">
        <f>IF(Table2[[#This Row],[date_to_pivot]]&lt;&gt;"",C1473,"")</f>
        <v/>
      </c>
      <c r="P1470" t="str">
        <f>IF(Table2[[#This Row],[date_to_pivot]]&lt;&gt;"",C1471,"")</f>
        <v/>
      </c>
    </row>
    <row r="1471" spans="2:16" x14ac:dyDescent="0.2">
      <c r="B1471" t="s">
        <v>609</v>
      </c>
      <c r="C1471" t="str" cm="1">
        <f t="array" ref="C14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71" t="str">
        <f>IF(ISNUMBER(SEARCH("start_date_local",Table2[[#This Row],[JSON]])),MID(Table2[[#This Row],[JSON]],SEARCH("start_date_local",Table2[[#This Row],[JSON]])+LEN("start_date_local")+4,10), "")</f>
        <v/>
      </c>
      <c r="E14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1" s="5" t="str">
        <f>IF(Table2[[#This Row],[moving_time]]&lt;&gt;"",FLOOR((Table2[[#This Row],[moving_time]]-(60*60*Table2[[#This Row],[Appoggio_ore]]))-(60*Table2[[#This Row],[Appoggio_ minuti]]),1),"")</f>
        <v/>
      </c>
      <c r="I1471" s="5" t="str">
        <f>IF(Table2[[#This Row],[moving_time]]&lt;&gt;"",FLOOR((Table2[[#This Row],[moving_time]]-(60*60*Table2[[#This Row],[Appoggio_ore]]))/60,1),"")</f>
        <v/>
      </c>
      <c r="J1471" s="5" t="str">
        <f>IF(Table2[[#This Row],[moving_time]]&lt;&gt;"",FLOOR(Table2[[#This Row],[moving_time]]/(60*60),1),"")</f>
        <v/>
      </c>
      <c r="K14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1" t="str">
        <f>IF(AND(Table2[[#This Row],[Appoggio]]&lt;&gt;"",C1481&lt;&gt;""),_xlfn.CONCAT("date",C1481,"moving_time",C1472,"distance",Table2[[#This Row],[Appoggio]],"elevation",C1474,"type",C1475),"")</f>
        <v/>
      </c>
      <c r="M1471" t="str">
        <f>IF(Table2[[#This Row],[date_to_pivot]]&lt;&gt;"",C1475,"")</f>
        <v/>
      </c>
      <c r="N1471" t="str">
        <f>IF(Table2[[#This Row],[date_to_pivot]]&lt;&gt;"",Table2[[#This Row],[Appoggio]],"")</f>
        <v/>
      </c>
      <c r="O1471" t="str">
        <f>IF(Table2[[#This Row],[date_to_pivot]]&lt;&gt;"",C1474,"")</f>
        <v/>
      </c>
      <c r="P1471" t="str">
        <f>IF(Table2[[#This Row],[date_to_pivot]]&lt;&gt;"",C1472,"")</f>
        <v/>
      </c>
    </row>
    <row r="1472" spans="2:16" x14ac:dyDescent="0.2">
      <c r="B1472" t="s">
        <v>37</v>
      </c>
      <c r="C1472" t="str" cm="1">
        <f t="array" ref="C14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72" t="str">
        <f>IF(ISNUMBER(SEARCH("start_date_local",Table2[[#This Row],[JSON]])),MID(Table2[[#This Row],[JSON]],SEARCH("start_date_local",Table2[[#This Row],[JSON]])+LEN("start_date_local")+4,10), "")</f>
        <v/>
      </c>
      <c r="E14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2" s="5" t="str">
        <f>IF(Table2[[#This Row],[moving_time]]&lt;&gt;"",FLOOR((Table2[[#This Row],[moving_time]]-(60*60*Table2[[#This Row],[Appoggio_ore]]))-(60*Table2[[#This Row],[Appoggio_ minuti]]),1),"")</f>
        <v/>
      </c>
      <c r="I1472" s="5" t="str">
        <f>IF(Table2[[#This Row],[moving_time]]&lt;&gt;"",FLOOR((Table2[[#This Row],[moving_time]]-(60*60*Table2[[#This Row],[Appoggio_ore]]))/60,1),"")</f>
        <v/>
      </c>
      <c r="J1472" s="5" t="str">
        <f>IF(Table2[[#This Row],[moving_time]]&lt;&gt;"",FLOOR(Table2[[#This Row],[moving_time]]/(60*60),1),"")</f>
        <v/>
      </c>
      <c r="K14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2" t="str">
        <f>IF(AND(Table2[[#This Row],[Appoggio]]&lt;&gt;"",C1482&lt;&gt;""),_xlfn.CONCAT("date",C1482,"moving_time",C1473,"distance",Table2[[#This Row],[Appoggio]],"elevation",C1475,"type",C1476),"")</f>
        <v/>
      </c>
      <c r="M1472" t="str">
        <f>IF(Table2[[#This Row],[date_to_pivot]]&lt;&gt;"",C1476,"")</f>
        <v/>
      </c>
      <c r="N1472" t="str">
        <f>IF(Table2[[#This Row],[date_to_pivot]]&lt;&gt;"",Table2[[#This Row],[Appoggio]],"")</f>
        <v/>
      </c>
      <c r="O1472" t="str">
        <f>IF(Table2[[#This Row],[date_to_pivot]]&lt;&gt;"",C1475,"")</f>
        <v/>
      </c>
      <c r="P1472" t="str">
        <f>IF(Table2[[#This Row],[date_to_pivot]]&lt;&gt;"",C1473,"")</f>
        <v/>
      </c>
    </row>
    <row r="1473" spans="2:16" x14ac:dyDescent="0.2">
      <c r="B1473" t="s">
        <v>6</v>
      </c>
      <c r="C1473" t="str" cm="1">
        <f t="array" ref="C14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73" t="str">
        <f>IF(ISNUMBER(SEARCH("start_date_local",Table2[[#This Row],[JSON]])),MID(Table2[[#This Row],[JSON]],SEARCH("start_date_local",Table2[[#This Row],[JSON]])+LEN("start_date_local")+4,10), "")</f>
        <v/>
      </c>
      <c r="E14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3" s="5" t="str">
        <f>IF(Table2[[#This Row],[moving_time]]&lt;&gt;"",FLOOR((Table2[[#This Row],[moving_time]]-(60*60*Table2[[#This Row],[Appoggio_ore]]))-(60*Table2[[#This Row],[Appoggio_ minuti]]),1),"")</f>
        <v/>
      </c>
      <c r="I1473" s="5" t="str">
        <f>IF(Table2[[#This Row],[moving_time]]&lt;&gt;"",FLOOR((Table2[[#This Row],[moving_time]]-(60*60*Table2[[#This Row],[Appoggio_ore]]))/60,1),"")</f>
        <v/>
      </c>
      <c r="J1473" s="5" t="str">
        <f>IF(Table2[[#This Row],[moving_time]]&lt;&gt;"",FLOOR(Table2[[#This Row],[moving_time]]/(60*60),1),"")</f>
        <v/>
      </c>
      <c r="K14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3" t="str">
        <f>IF(AND(Table2[[#This Row],[Appoggio]]&lt;&gt;"",C1483&lt;&gt;""),_xlfn.CONCAT("date",C1483,"moving_time",C1474,"distance",Table2[[#This Row],[Appoggio]],"elevation",C1476,"type",C1477),"")</f>
        <v/>
      </c>
      <c r="M1473" t="str">
        <f>IF(Table2[[#This Row],[date_to_pivot]]&lt;&gt;"",C1477,"")</f>
        <v/>
      </c>
      <c r="N1473" t="str">
        <f>IF(Table2[[#This Row],[date_to_pivot]]&lt;&gt;"",Table2[[#This Row],[Appoggio]],"")</f>
        <v/>
      </c>
      <c r="O1473" t="str">
        <f>IF(Table2[[#This Row],[date_to_pivot]]&lt;&gt;"",C1476,"")</f>
        <v/>
      </c>
      <c r="P1473" t="str">
        <f>IF(Table2[[#This Row],[date_to_pivot]]&lt;&gt;"",C1474,"")</f>
        <v/>
      </c>
    </row>
    <row r="1474" spans="2:16" x14ac:dyDescent="0.2">
      <c r="B1474" t="s">
        <v>38</v>
      </c>
      <c r="C1474" t="str" cm="1">
        <f t="array" ref="C14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74" t="str">
        <f>IF(ISNUMBER(SEARCH("start_date_local",Table2[[#This Row],[JSON]])),MID(Table2[[#This Row],[JSON]],SEARCH("start_date_local",Table2[[#This Row],[JSON]])+LEN("start_date_local")+4,10), "")</f>
        <v/>
      </c>
      <c r="E14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4" s="5" t="str">
        <f>IF(Table2[[#This Row],[moving_time]]&lt;&gt;"",FLOOR((Table2[[#This Row],[moving_time]]-(60*60*Table2[[#This Row],[Appoggio_ore]]))-(60*Table2[[#This Row],[Appoggio_ minuti]]),1),"")</f>
        <v/>
      </c>
      <c r="I1474" s="5" t="str">
        <f>IF(Table2[[#This Row],[moving_time]]&lt;&gt;"",FLOOR((Table2[[#This Row],[moving_time]]-(60*60*Table2[[#This Row],[Appoggio_ore]]))/60,1),"")</f>
        <v/>
      </c>
      <c r="J1474" s="5" t="str">
        <f>IF(Table2[[#This Row],[moving_time]]&lt;&gt;"",FLOOR(Table2[[#This Row],[moving_time]]/(60*60),1),"")</f>
        <v/>
      </c>
      <c r="K14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4" t="str">
        <f>IF(AND(Table2[[#This Row],[Appoggio]]&lt;&gt;"",C1484&lt;&gt;""),_xlfn.CONCAT("date",C1484,"moving_time",C1475,"distance",Table2[[#This Row],[Appoggio]],"elevation",C1477,"type",C1478),"")</f>
        <v/>
      </c>
      <c r="M1474" t="str">
        <f>IF(Table2[[#This Row],[date_to_pivot]]&lt;&gt;"",C1478,"")</f>
        <v/>
      </c>
      <c r="N1474" t="str">
        <f>IF(Table2[[#This Row],[date_to_pivot]]&lt;&gt;"",Table2[[#This Row],[Appoggio]],"")</f>
        <v/>
      </c>
      <c r="O1474" t="str">
        <f>IF(Table2[[#This Row],[date_to_pivot]]&lt;&gt;"",C1477,"")</f>
        <v/>
      </c>
      <c r="P1474" t="str">
        <f>IF(Table2[[#This Row],[date_to_pivot]]&lt;&gt;"",C1475,"")</f>
        <v/>
      </c>
    </row>
    <row r="1475" spans="2:16" x14ac:dyDescent="0.2">
      <c r="B1475" t="s">
        <v>39</v>
      </c>
      <c r="C1475" t="str" cm="1">
        <f t="array" ref="C14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75" t="str">
        <f>IF(ISNUMBER(SEARCH("start_date_local",Table2[[#This Row],[JSON]])),MID(Table2[[#This Row],[JSON]],SEARCH("start_date_local",Table2[[#This Row],[JSON]])+LEN("start_date_local")+4,10), "")</f>
        <v/>
      </c>
      <c r="E14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5" s="5" t="str">
        <f>IF(Table2[[#This Row],[moving_time]]&lt;&gt;"",FLOOR((Table2[[#This Row],[moving_time]]-(60*60*Table2[[#This Row],[Appoggio_ore]]))-(60*Table2[[#This Row],[Appoggio_ minuti]]),1),"")</f>
        <v/>
      </c>
      <c r="I1475" s="5" t="str">
        <f>IF(Table2[[#This Row],[moving_time]]&lt;&gt;"",FLOOR((Table2[[#This Row],[moving_time]]-(60*60*Table2[[#This Row],[Appoggio_ore]]))/60,1),"")</f>
        <v/>
      </c>
      <c r="J1475" s="5" t="str">
        <f>IF(Table2[[#This Row],[moving_time]]&lt;&gt;"",FLOOR(Table2[[#This Row],[moving_time]]/(60*60),1),"")</f>
        <v/>
      </c>
      <c r="K14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5" t="str">
        <f>IF(AND(Table2[[#This Row],[Appoggio]]&lt;&gt;"",C1485&lt;&gt;""),_xlfn.CONCAT("date",C1485,"moving_time",C1476,"distance",Table2[[#This Row],[Appoggio]],"elevation",C1478,"type",C1479),"")</f>
        <v/>
      </c>
      <c r="M1475" t="str">
        <f>IF(Table2[[#This Row],[date_to_pivot]]&lt;&gt;"",C1479,"")</f>
        <v/>
      </c>
      <c r="N1475" t="str">
        <f>IF(Table2[[#This Row],[date_to_pivot]]&lt;&gt;"",Table2[[#This Row],[Appoggio]],"")</f>
        <v/>
      </c>
      <c r="O1475" t="str">
        <f>IF(Table2[[#This Row],[date_to_pivot]]&lt;&gt;"",C1478,"")</f>
        <v/>
      </c>
      <c r="P1475" t="str">
        <f>IF(Table2[[#This Row],[date_to_pivot]]&lt;&gt;"",C1476,"")</f>
        <v/>
      </c>
    </row>
    <row r="1476" spans="2:16" x14ac:dyDescent="0.2">
      <c r="B1476" t="s">
        <v>40</v>
      </c>
      <c r="C1476" t="str" cm="1">
        <f t="array" ref="C14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76" t="str">
        <f>IF(ISNUMBER(SEARCH("start_date_local",Table2[[#This Row],[JSON]])),MID(Table2[[#This Row],[JSON]],SEARCH("start_date_local",Table2[[#This Row],[JSON]])+LEN("start_date_local")+4,10), "")</f>
        <v/>
      </c>
      <c r="E14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6" s="5" t="str">
        <f>IF(Table2[[#This Row],[moving_time]]&lt;&gt;"",FLOOR((Table2[[#This Row],[moving_time]]-(60*60*Table2[[#This Row],[Appoggio_ore]]))-(60*Table2[[#This Row],[Appoggio_ minuti]]),1),"")</f>
        <v/>
      </c>
      <c r="I1476" s="5" t="str">
        <f>IF(Table2[[#This Row],[moving_time]]&lt;&gt;"",FLOOR((Table2[[#This Row],[moving_time]]-(60*60*Table2[[#This Row],[Appoggio_ore]]))/60,1),"")</f>
        <v/>
      </c>
      <c r="J1476" s="5" t="str">
        <f>IF(Table2[[#This Row],[moving_time]]&lt;&gt;"",FLOOR(Table2[[#This Row],[moving_time]]/(60*60),1),"")</f>
        <v/>
      </c>
      <c r="K14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6" t="str">
        <f>IF(AND(Table2[[#This Row],[Appoggio]]&lt;&gt;"",C1486&lt;&gt;""),_xlfn.CONCAT("date",C1486,"moving_time",C1477,"distance",Table2[[#This Row],[Appoggio]],"elevation",C1479,"type",C1480),"")</f>
        <v/>
      </c>
      <c r="M1476" t="str">
        <f>IF(Table2[[#This Row],[date_to_pivot]]&lt;&gt;"",C1480,"")</f>
        <v/>
      </c>
      <c r="N1476" t="str">
        <f>IF(Table2[[#This Row],[date_to_pivot]]&lt;&gt;"",Table2[[#This Row],[Appoggio]],"")</f>
        <v/>
      </c>
      <c r="O1476" t="str">
        <f>IF(Table2[[#This Row],[date_to_pivot]]&lt;&gt;"",C1479,"")</f>
        <v/>
      </c>
      <c r="P1476" t="str">
        <f>IF(Table2[[#This Row],[date_to_pivot]]&lt;&gt;"",C1477,"")</f>
        <v/>
      </c>
    </row>
    <row r="1477" spans="2:16" x14ac:dyDescent="0.2">
      <c r="B1477" t="s">
        <v>41</v>
      </c>
      <c r="C1477" t="str" cm="1">
        <f t="array" ref="C14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77" t="str">
        <f>IF(ISNUMBER(SEARCH("start_date_local",Table2[[#This Row],[JSON]])),MID(Table2[[#This Row],[JSON]],SEARCH("start_date_local",Table2[[#This Row],[JSON]])+LEN("start_date_local")+4,10), "")</f>
        <v/>
      </c>
      <c r="E14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7" s="5" t="str">
        <f>IF(Table2[[#This Row],[moving_time]]&lt;&gt;"",FLOOR((Table2[[#This Row],[moving_time]]-(60*60*Table2[[#This Row],[Appoggio_ore]]))-(60*Table2[[#This Row],[Appoggio_ minuti]]),1),"")</f>
        <v/>
      </c>
      <c r="I1477" s="5" t="str">
        <f>IF(Table2[[#This Row],[moving_time]]&lt;&gt;"",FLOOR((Table2[[#This Row],[moving_time]]-(60*60*Table2[[#This Row],[Appoggio_ore]]))/60,1),"")</f>
        <v/>
      </c>
      <c r="J1477" s="5" t="str">
        <f>IF(Table2[[#This Row],[moving_time]]&lt;&gt;"",FLOOR(Table2[[#This Row],[moving_time]]/(60*60),1),"")</f>
        <v/>
      </c>
      <c r="K14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7" t="str">
        <f>IF(AND(Table2[[#This Row],[Appoggio]]&lt;&gt;"",C1487&lt;&gt;""),_xlfn.CONCAT("date",C1487,"moving_time",C1478,"distance",Table2[[#This Row],[Appoggio]],"elevation",C1480,"type",C1481),"")</f>
        <v/>
      </c>
      <c r="M1477" t="str">
        <f>IF(Table2[[#This Row],[date_to_pivot]]&lt;&gt;"",C1481,"")</f>
        <v/>
      </c>
      <c r="N1477" t="str">
        <f>IF(Table2[[#This Row],[date_to_pivot]]&lt;&gt;"",Table2[[#This Row],[Appoggio]],"")</f>
        <v/>
      </c>
      <c r="O1477" t="str">
        <f>IF(Table2[[#This Row],[date_to_pivot]]&lt;&gt;"",C1480,"")</f>
        <v/>
      </c>
      <c r="P1477" t="str">
        <f>IF(Table2[[#This Row],[date_to_pivot]]&lt;&gt;"",C1478,"")</f>
        <v/>
      </c>
    </row>
    <row r="1478" spans="2:16" x14ac:dyDescent="0.2">
      <c r="B1478" t="s">
        <v>42</v>
      </c>
      <c r="C1478" t="str" cm="1">
        <f t="array" ref="C14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78" t="str">
        <f>IF(ISNUMBER(SEARCH("start_date_local",Table2[[#This Row],[JSON]])),MID(Table2[[#This Row],[JSON]],SEARCH("start_date_local",Table2[[#This Row],[JSON]])+LEN("start_date_local")+4,10), "")</f>
        <v/>
      </c>
      <c r="E14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8" s="5" t="str">
        <f>IF(Table2[[#This Row],[moving_time]]&lt;&gt;"",FLOOR((Table2[[#This Row],[moving_time]]-(60*60*Table2[[#This Row],[Appoggio_ore]]))-(60*Table2[[#This Row],[Appoggio_ minuti]]),1),"")</f>
        <v/>
      </c>
      <c r="I1478" s="5" t="str">
        <f>IF(Table2[[#This Row],[moving_time]]&lt;&gt;"",FLOOR((Table2[[#This Row],[moving_time]]-(60*60*Table2[[#This Row],[Appoggio_ore]]))/60,1),"")</f>
        <v/>
      </c>
      <c r="J1478" s="5" t="str">
        <f>IF(Table2[[#This Row],[moving_time]]&lt;&gt;"",FLOOR(Table2[[#This Row],[moving_time]]/(60*60),1),"")</f>
        <v/>
      </c>
      <c r="K14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8" t="str">
        <f>IF(AND(Table2[[#This Row],[Appoggio]]&lt;&gt;"",C1488&lt;&gt;""),_xlfn.CONCAT("date",C1488,"moving_time",C1479,"distance",Table2[[#This Row],[Appoggio]],"elevation",C1481,"type",C1482),"")</f>
        <v/>
      </c>
      <c r="M1478" t="str">
        <f>IF(Table2[[#This Row],[date_to_pivot]]&lt;&gt;"",C1482,"")</f>
        <v/>
      </c>
      <c r="N1478" t="str">
        <f>IF(Table2[[#This Row],[date_to_pivot]]&lt;&gt;"",Table2[[#This Row],[Appoggio]],"")</f>
        <v/>
      </c>
      <c r="O1478" t="str">
        <f>IF(Table2[[#This Row],[date_to_pivot]]&lt;&gt;"",C1481,"")</f>
        <v/>
      </c>
      <c r="P1478" t="str">
        <f>IF(Table2[[#This Row],[date_to_pivot]]&lt;&gt;"",C1479,"")</f>
        <v/>
      </c>
    </row>
    <row r="1479" spans="2:16" x14ac:dyDescent="0.2">
      <c r="B1479" t="s">
        <v>43</v>
      </c>
      <c r="C1479" t="str" cm="1">
        <f t="array" ref="C14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79" t="str">
        <f>IF(ISNUMBER(SEARCH("start_date_local",Table2[[#This Row],[JSON]])),MID(Table2[[#This Row],[JSON]],SEARCH("start_date_local",Table2[[#This Row],[JSON]])+LEN("start_date_local")+4,10), "")</f>
        <v/>
      </c>
      <c r="E14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79" s="5" t="str">
        <f>IF(Table2[[#This Row],[moving_time]]&lt;&gt;"",FLOOR((Table2[[#This Row],[moving_time]]-(60*60*Table2[[#This Row],[Appoggio_ore]]))-(60*Table2[[#This Row],[Appoggio_ minuti]]),1),"")</f>
        <v/>
      </c>
      <c r="I1479" s="5" t="str">
        <f>IF(Table2[[#This Row],[moving_time]]&lt;&gt;"",FLOOR((Table2[[#This Row],[moving_time]]-(60*60*Table2[[#This Row],[Appoggio_ore]]))/60,1),"")</f>
        <v/>
      </c>
      <c r="J1479" s="5" t="str">
        <f>IF(Table2[[#This Row],[moving_time]]&lt;&gt;"",FLOOR(Table2[[#This Row],[moving_time]]/(60*60),1),"")</f>
        <v/>
      </c>
      <c r="K14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79" t="str">
        <f>IF(AND(Table2[[#This Row],[Appoggio]]&lt;&gt;"",C1489&lt;&gt;""),_xlfn.CONCAT("date",C1489,"moving_time",C1480,"distance",Table2[[#This Row],[Appoggio]],"elevation",C1482,"type",C1483),"")</f>
        <v/>
      </c>
      <c r="M1479" t="str">
        <f>IF(Table2[[#This Row],[date_to_pivot]]&lt;&gt;"",C1483,"")</f>
        <v/>
      </c>
      <c r="N1479" t="str">
        <f>IF(Table2[[#This Row],[date_to_pivot]]&lt;&gt;"",Table2[[#This Row],[Appoggio]],"")</f>
        <v/>
      </c>
      <c r="O1479" t="str">
        <f>IF(Table2[[#This Row],[date_to_pivot]]&lt;&gt;"",C1482,"")</f>
        <v/>
      </c>
      <c r="P1479" t="str">
        <f>IF(Table2[[#This Row],[date_to_pivot]]&lt;&gt;"",C1480,"")</f>
        <v/>
      </c>
    </row>
    <row r="1480" spans="2:16" x14ac:dyDescent="0.2">
      <c r="B1480" t="s">
        <v>44</v>
      </c>
      <c r="C1480" t="str" cm="1">
        <f t="array" ref="C14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80" t="str">
        <f>IF(ISNUMBER(SEARCH("start_date_local",Table2[[#This Row],[JSON]])),MID(Table2[[#This Row],[JSON]],SEARCH("start_date_local",Table2[[#This Row],[JSON]])+LEN("start_date_local")+4,10), "")</f>
        <v/>
      </c>
      <c r="E14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0" s="5" t="str">
        <f>IF(Table2[[#This Row],[moving_time]]&lt;&gt;"",FLOOR((Table2[[#This Row],[moving_time]]-(60*60*Table2[[#This Row],[Appoggio_ore]]))-(60*Table2[[#This Row],[Appoggio_ minuti]]),1),"")</f>
        <v/>
      </c>
      <c r="I1480" s="5" t="str">
        <f>IF(Table2[[#This Row],[moving_time]]&lt;&gt;"",FLOOR((Table2[[#This Row],[moving_time]]-(60*60*Table2[[#This Row],[Appoggio_ore]]))/60,1),"")</f>
        <v/>
      </c>
      <c r="J1480" s="5" t="str">
        <f>IF(Table2[[#This Row],[moving_time]]&lt;&gt;"",FLOOR(Table2[[#This Row],[moving_time]]/(60*60),1),"")</f>
        <v/>
      </c>
      <c r="K14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0" t="str">
        <f>IF(AND(Table2[[#This Row],[Appoggio]]&lt;&gt;"",C1490&lt;&gt;""),_xlfn.CONCAT("date",C1490,"moving_time",C1481,"distance",Table2[[#This Row],[Appoggio]],"elevation",C1483,"type",C1484),"")</f>
        <v/>
      </c>
      <c r="M1480" t="str">
        <f>IF(Table2[[#This Row],[date_to_pivot]]&lt;&gt;"",C1484,"")</f>
        <v/>
      </c>
      <c r="N1480" t="str">
        <f>IF(Table2[[#This Row],[date_to_pivot]]&lt;&gt;"",Table2[[#This Row],[Appoggio]],"")</f>
        <v/>
      </c>
      <c r="O1480" t="str">
        <f>IF(Table2[[#This Row],[date_to_pivot]]&lt;&gt;"",C1483,"")</f>
        <v/>
      </c>
      <c r="P1480" t="str">
        <f>IF(Table2[[#This Row],[date_to_pivot]]&lt;&gt;"",C1481,"")</f>
        <v/>
      </c>
    </row>
    <row r="1481" spans="2:16" x14ac:dyDescent="0.2">
      <c r="B1481" t="s">
        <v>45</v>
      </c>
      <c r="C1481" t="str" cm="1">
        <f t="array" ref="C14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81" t="str">
        <f>IF(ISNUMBER(SEARCH("start_date_local",Table2[[#This Row],[JSON]])),MID(Table2[[#This Row],[JSON]],SEARCH("start_date_local",Table2[[#This Row],[JSON]])+LEN("start_date_local")+4,10), "")</f>
        <v/>
      </c>
      <c r="E14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1" s="5" t="str">
        <f>IF(Table2[[#This Row],[moving_time]]&lt;&gt;"",FLOOR((Table2[[#This Row],[moving_time]]-(60*60*Table2[[#This Row],[Appoggio_ore]]))-(60*Table2[[#This Row],[Appoggio_ minuti]]),1),"")</f>
        <v/>
      </c>
      <c r="I1481" s="5" t="str">
        <f>IF(Table2[[#This Row],[moving_time]]&lt;&gt;"",FLOOR((Table2[[#This Row],[moving_time]]-(60*60*Table2[[#This Row],[Appoggio_ore]]))/60,1),"")</f>
        <v/>
      </c>
      <c r="J1481" s="5" t="str">
        <f>IF(Table2[[#This Row],[moving_time]]&lt;&gt;"",FLOOR(Table2[[#This Row],[moving_time]]/(60*60),1),"")</f>
        <v/>
      </c>
      <c r="K14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1" t="str">
        <f>IF(AND(Table2[[#This Row],[Appoggio]]&lt;&gt;"",C1491&lt;&gt;""),_xlfn.CONCAT("date",C1491,"moving_time",C1482,"distance",Table2[[#This Row],[Appoggio]],"elevation",C1484,"type",C1485),"")</f>
        <v/>
      </c>
      <c r="M1481" t="str">
        <f>IF(Table2[[#This Row],[date_to_pivot]]&lt;&gt;"",C1485,"")</f>
        <v/>
      </c>
      <c r="N1481" t="str">
        <f>IF(Table2[[#This Row],[date_to_pivot]]&lt;&gt;"",Table2[[#This Row],[Appoggio]],"")</f>
        <v/>
      </c>
      <c r="O1481" t="str">
        <f>IF(Table2[[#This Row],[date_to_pivot]]&lt;&gt;"",C1484,"")</f>
        <v/>
      </c>
      <c r="P1481" t="str">
        <f>IF(Table2[[#This Row],[date_to_pivot]]&lt;&gt;"",C1482,"")</f>
        <v/>
      </c>
    </row>
    <row r="1482" spans="2:16" x14ac:dyDescent="0.2">
      <c r="B1482" t="s">
        <v>610</v>
      </c>
      <c r="C1482" t="str" cm="1">
        <f t="array" ref="C14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82" t="str">
        <f>IF(ISNUMBER(SEARCH("start_date_local",Table2[[#This Row],[JSON]])),MID(Table2[[#This Row],[JSON]],SEARCH("start_date_local",Table2[[#This Row],[JSON]])+LEN("start_date_local")+4,10), "")</f>
        <v/>
      </c>
      <c r="E14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2" s="5" t="str">
        <f>IF(Table2[[#This Row],[moving_time]]&lt;&gt;"",FLOOR((Table2[[#This Row],[moving_time]]-(60*60*Table2[[#This Row],[Appoggio_ore]]))-(60*Table2[[#This Row],[Appoggio_ minuti]]),1),"")</f>
        <v/>
      </c>
      <c r="I1482" s="5" t="str">
        <f>IF(Table2[[#This Row],[moving_time]]&lt;&gt;"",FLOOR((Table2[[#This Row],[moving_time]]-(60*60*Table2[[#This Row],[Appoggio_ore]]))/60,1),"")</f>
        <v/>
      </c>
      <c r="J1482" s="5" t="str">
        <f>IF(Table2[[#This Row],[moving_time]]&lt;&gt;"",FLOOR(Table2[[#This Row],[moving_time]]/(60*60),1),"")</f>
        <v/>
      </c>
      <c r="K14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2" t="str">
        <f>IF(AND(Table2[[#This Row],[Appoggio]]&lt;&gt;"",C1492&lt;&gt;""),_xlfn.CONCAT("date",C1492,"moving_time",C1483,"distance",Table2[[#This Row],[Appoggio]],"elevation",C1485,"type",C1486),"")</f>
        <v/>
      </c>
      <c r="M1482" t="str">
        <f>IF(Table2[[#This Row],[date_to_pivot]]&lt;&gt;"",C1486,"")</f>
        <v/>
      </c>
      <c r="N1482" t="str">
        <f>IF(Table2[[#This Row],[date_to_pivot]]&lt;&gt;"",Table2[[#This Row],[Appoggio]],"")</f>
        <v/>
      </c>
      <c r="O1482" t="str">
        <f>IF(Table2[[#This Row],[date_to_pivot]]&lt;&gt;"",C1485,"")</f>
        <v/>
      </c>
      <c r="P1482" t="str">
        <f>IF(Table2[[#This Row],[date_to_pivot]]&lt;&gt;"",C1483,"")</f>
        <v/>
      </c>
    </row>
    <row r="1483" spans="2:16" x14ac:dyDescent="0.2">
      <c r="B1483" t="s">
        <v>611</v>
      </c>
      <c r="C1483" t="str" cm="1">
        <f t="array" ref="C14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83" t="str">
        <f>IF(ISNUMBER(SEARCH("start_date_local",Table2[[#This Row],[JSON]])),MID(Table2[[#This Row],[JSON]],SEARCH("start_date_local",Table2[[#This Row],[JSON]])+LEN("start_date_local")+4,10), "")</f>
        <v/>
      </c>
      <c r="E14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3" s="5" t="str">
        <f>IF(Table2[[#This Row],[moving_time]]&lt;&gt;"",FLOOR((Table2[[#This Row],[moving_time]]-(60*60*Table2[[#This Row],[Appoggio_ore]]))-(60*Table2[[#This Row],[Appoggio_ minuti]]),1),"")</f>
        <v/>
      </c>
      <c r="I1483" s="5" t="str">
        <f>IF(Table2[[#This Row],[moving_time]]&lt;&gt;"",FLOOR((Table2[[#This Row],[moving_time]]-(60*60*Table2[[#This Row],[Appoggio_ore]]))/60,1),"")</f>
        <v/>
      </c>
      <c r="J1483" s="5" t="str">
        <f>IF(Table2[[#This Row],[moving_time]]&lt;&gt;"",FLOOR(Table2[[#This Row],[moving_time]]/(60*60),1),"")</f>
        <v/>
      </c>
      <c r="K14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3" t="str">
        <f>IF(AND(Table2[[#This Row],[Appoggio]]&lt;&gt;"",C1493&lt;&gt;""),_xlfn.CONCAT("date",C1493,"moving_time",C1484,"distance",Table2[[#This Row],[Appoggio]],"elevation",C1486,"type",C1487),"")</f>
        <v/>
      </c>
      <c r="M1483" t="str">
        <f>IF(Table2[[#This Row],[date_to_pivot]]&lt;&gt;"",C1487,"")</f>
        <v/>
      </c>
      <c r="N1483" t="str">
        <f>IF(Table2[[#This Row],[date_to_pivot]]&lt;&gt;"",Table2[[#This Row],[Appoggio]],"")</f>
        <v/>
      </c>
      <c r="O1483" t="str">
        <f>IF(Table2[[#This Row],[date_to_pivot]]&lt;&gt;"",C1486,"")</f>
        <v/>
      </c>
      <c r="P1483" t="str">
        <f>IF(Table2[[#This Row],[date_to_pivot]]&lt;&gt;"",C1484,"")</f>
        <v/>
      </c>
    </row>
    <row r="1484" spans="2:16" x14ac:dyDescent="0.2">
      <c r="B1484" t="s">
        <v>612</v>
      </c>
      <c r="C1484" t="str" cm="1">
        <f t="array" ref="C14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84" t="str">
        <f>IF(ISNUMBER(SEARCH("start_date_local",Table2[[#This Row],[JSON]])),MID(Table2[[#This Row],[JSON]],SEARCH("start_date_local",Table2[[#This Row],[JSON]])+LEN("start_date_local")+4,10), "")</f>
        <v/>
      </c>
      <c r="E14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4" s="5" t="str">
        <f>IF(Table2[[#This Row],[moving_time]]&lt;&gt;"",FLOOR((Table2[[#This Row],[moving_time]]-(60*60*Table2[[#This Row],[Appoggio_ore]]))-(60*Table2[[#This Row],[Appoggio_ minuti]]),1),"")</f>
        <v/>
      </c>
      <c r="I1484" s="5" t="str">
        <f>IF(Table2[[#This Row],[moving_time]]&lt;&gt;"",FLOOR((Table2[[#This Row],[moving_time]]-(60*60*Table2[[#This Row],[Appoggio_ore]]))/60,1),"")</f>
        <v/>
      </c>
      <c r="J1484" s="5" t="str">
        <f>IF(Table2[[#This Row],[moving_time]]&lt;&gt;"",FLOOR(Table2[[#This Row],[moving_time]]/(60*60),1),"")</f>
        <v/>
      </c>
      <c r="K14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4" t="str">
        <f>IF(AND(Table2[[#This Row],[Appoggio]]&lt;&gt;"",C1494&lt;&gt;""),_xlfn.CONCAT("date",C1494,"moving_time",C1485,"distance",Table2[[#This Row],[Appoggio]],"elevation",C1487,"type",C1488),"")</f>
        <v/>
      </c>
      <c r="M1484" t="str">
        <f>IF(Table2[[#This Row],[date_to_pivot]]&lt;&gt;"",C1488,"")</f>
        <v/>
      </c>
      <c r="N1484" t="str">
        <f>IF(Table2[[#This Row],[date_to_pivot]]&lt;&gt;"",Table2[[#This Row],[Appoggio]],"")</f>
        <v/>
      </c>
      <c r="O1484" t="str">
        <f>IF(Table2[[#This Row],[date_to_pivot]]&lt;&gt;"",C1487,"")</f>
        <v/>
      </c>
      <c r="P1484" t="str">
        <f>IF(Table2[[#This Row],[date_to_pivot]]&lt;&gt;"",C1485,"")</f>
        <v/>
      </c>
    </row>
    <row r="1485" spans="2:16" x14ac:dyDescent="0.2">
      <c r="B1485" t="s">
        <v>368</v>
      </c>
      <c r="C1485" t="str" cm="1">
        <f t="array" ref="C14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85" t="str">
        <f>IF(ISNUMBER(SEARCH("start_date_local",Table2[[#This Row],[JSON]])),MID(Table2[[#This Row],[JSON]],SEARCH("start_date_local",Table2[[#This Row],[JSON]])+LEN("start_date_local")+4,10), "")</f>
        <v/>
      </c>
      <c r="E14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5" s="5" t="str">
        <f>IF(Table2[[#This Row],[moving_time]]&lt;&gt;"",FLOOR((Table2[[#This Row],[moving_time]]-(60*60*Table2[[#This Row],[Appoggio_ore]]))-(60*Table2[[#This Row],[Appoggio_ minuti]]),1),"")</f>
        <v/>
      </c>
      <c r="I1485" s="5" t="str">
        <f>IF(Table2[[#This Row],[moving_time]]&lt;&gt;"",FLOOR((Table2[[#This Row],[moving_time]]-(60*60*Table2[[#This Row],[Appoggio_ore]]))/60,1),"")</f>
        <v/>
      </c>
      <c r="J1485" s="5" t="str">
        <f>IF(Table2[[#This Row],[moving_time]]&lt;&gt;"",FLOOR(Table2[[#This Row],[moving_time]]/(60*60),1),"")</f>
        <v/>
      </c>
      <c r="K14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5" t="str">
        <f>IF(AND(Table2[[#This Row],[Appoggio]]&lt;&gt;"",C1495&lt;&gt;""),_xlfn.CONCAT("date",C1495,"moving_time",C1486,"distance",Table2[[#This Row],[Appoggio]],"elevation",C1488,"type",C1489),"")</f>
        <v/>
      </c>
      <c r="M1485" t="str">
        <f>IF(Table2[[#This Row],[date_to_pivot]]&lt;&gt;"",C1489,"")</f>
        <v/>
      </c>
      <c r="N1485" t="str">
        <f>IF(Table2[[#This Row],[date_to_pivot]]&lt;&gt;"",Table2[[#This Row],[Appoggio]],"")</f>
        <v/>
      </c>
      <c r="O1485" t="str">
        <f>IF(Table2[[#This Row],[date_to_pivot]]&lt;&gt;"",C1488,"")</f>
        <v/>
      </c>
      <c r="P1485" t="str">
        <f>IF(Table2[[#This Row],[date_to_pivot]]&lt;&gt;"",C1486,"")</f>
        <v/>
      </c>
    </row>
    <row r="1486" spans="2:16" x14ac:dyDescent="0.2">
      <c r="B1486" t="s">
        <v>55</v>
      </c>
      <c r="C1486" t="str" cm="1">
        <f t="array" ref="C14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86" t="str">
        <f>IF(ISNUMBER(SEARCH("start_date_local",Table2[[#This Row],[JSON]])),MID(Table2[[#This Row],[JSON]],SEARCH("start_date_local",Table2[[#This Row],[JSON]])+LEN("start_date_local")+4,10), "")</f>
        <v/>
      </c>
      <c r="E14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6" s="5" t="str">
        <f>IF(Table2[[#This Row],[moving_time]]&lt;&gt;"",FLOOR((Table2[[#This Row],[moving_time]]-(60*60*Table2[[#This Row],[Appoggio_ore]]))-(60*Table2[[#This Row],[Appoggio_ minuti]]),1),"")</f>
        <v/>
      </c>
      <c r="I1486" s="5" t="str">
        <f>IF(Table2[[#This Row],[moving_time]]&lt;&gt;"",FLOOR((Table2[[#This Row],[moving_time]]-(60*60*Table2[[#This Row],[Appoggio_ore]]))/60,1),"")</f>
        <v/>
      </c>
      <c r="J1486" s="5" t="str">
        <f>IF(Table2[[#This Row],[moving_time]]&lt;&gt;"",FLOOR(Table2[[#This Row],[moving_time]]/(60*60),1),"")</f>
        <v/>
      </c>
      <c r="K14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6" t="str">
        <f>IF(AND(Table2[[#This Row],[Appoggio]]&lt;&gt;"",C1496&lt;&gt;""),_xlfn.CONCAT("date",C1496,"moving_time",C1487,"distance",Table2[[#This Row],[Appoggio]],"elevation",C1489,"type",C1490),"")</f>
        <v/>
      </c>
      <c r="M1486" t="str">
        <f>IF(Table2[[#This Row],[date_to_pivot]]&lt;&gt;"",C1490,"")</f>
        <v/>
      </c>
      <c r="N1486" t="str">
        <f>IF(Table2[[#This Row],[date_to_pivot]]&lt;&gt;"",Table2[[#This Row],[Appoggio]],"")</f>
        <v/>
      </c>
      <c r="O1486" t="str">
        <f>IF(Table2[[#This Row],[date_to_pivot]]&lt;&gt;"",C1489,"")</f>
        <v/>
      </c>
      <c r="P1486" t="str">
        <f>IF(Table2[[#This Row],[date_to_pivot]]&lt;&gt;"",C1487,"")</f>
        <v/>
      </c>
    </row>
    <row r="1487" spans="2:16" x14ac:dyDescent="0.2">
      <c r="B1487" t="s">
        <v>269</v>
      </c>
      <c r="C1487" t="str" cm="1">
        <f t="array" ref="C14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87" t="str">
        <f>IF(ISNUMBER(SEARCH("start_date_local",Table2[[#This Row],[JSON]])),MID(Table2[[#This Row],[JSON]],SEARCH("start_date_local",Table2[[#This Row],[JSON]])+LEN("start_date_local")+4,10), "")</f>
        <v/>
      </c>
      <c r="E14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7" s="5" t="str">
        <f>IF(Table2[[#This Row],[moving_time]]&lt;&gt;"",FLOOR((Table2[[#This Row],[moving_time]]-(60*60*Table2[[#This Row],[Appoggio_ore]]))-(60*Table2[[#This Row],[Appoggio_ minuti]]),1),"")</f>
        <v/>
      </c>
      <c r="I1487" s="5" t="str">
        <f>IF(Table2[[#This Row],[moving_time]]&lt;&gt;"",FLOOR((Table2[[#This Row],[moving_time]]-(60*60*Table2[[#This Row],[Appoggio_ore]]))/60,1),"")</f>
        <v/>
      </c>
      <c r="J1487" s="5" t="str">
        <f>IF(Table2[[#This Row],[moving_time]]&lt;&gt;"",FLOOR(Table2[[#This Row],[moving_time]]/(60*60),1),"")</f>
        <v/>
      </c>
      <c r="K14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7" t="str">
        <f>IF(AND(Table2[[#This Row],[Appoggio]]&lt;&gt;"",C1497&lt;&gt;""),_xlfn.CONCAT("date",C1497,"moving_time",C1488,"distance",Table2[[#This Row],[Appoggio]],"elevation",C1490,"type",C1491),"")</f>
        <v/>
      </c>
      <c r="M1487" t="str">
        <f>IF(Table2[[#This Row],[date_to_pivot]]&lt;&gt;"",C1491,"")</f>
        <v/>
      </c>
      <c r="N1487" t="str">
        <f>IF(Table2[[#This Row],[date_to_pivot]]&lt;&gt;"",Table2[[#This Row],[Appoggio]],"")</f>
        <v/>
      </c>
      <c r="O1487" t="str">
        <f>IF(Table2[[#This Row],[date_to_pivot]]&lt;&gt;"",C1490,"")</f>
        <v/>
      </c>
      <c r="P1487" t="str">
        <f>IF(Table2[[#This Row],[date_to_pivot]]&lt;&gt;"",C1488,"")</f>
        <v/>
      </c>
    </row>
    <row r="1488" spans="2:16" x14ac:dyDescent="0.2">
      <c r="B1488" t="s">
        <v>613</v>
      </c>
      <c r="C1488" t="str" cm="1">
        <f t="array" ref="C14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88" t="str">
        <f>IF(ISNUMBER(SEARCH("start_date_local",Table2[[#This Row],[JSON]])),MID(Table2[[#This Row],[JSON]],SEARCH("start_date_local",Table2[[#This Row],[JSON]])+LEN("start_date_local")+4,10), "")</f>
        <v/>
      </c>
      <c r="E14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8" s="5" t="str">
        <f>IF(Table2[[#This Row],[moving_time]]&lt;&gt;"",FLOOR((Table2[[#This Row],[moving_time]]-(60*60*Table2[[#This Row],[Appoggio_ore]]))-(60*Table2[[#This Row],[Appoggio_ minuti]]),1),"")</f>
        <v/>
      </c>
      <c r="I1488" s="5" t="str">
        <f>IF(Table2[[#This Row],[moving_time]]&lt;&gt;"",FLOOR((Table2[[#This Row],[moving_time]]-(60*60*Table2[[#This Row],[Appoggio_ore]]))/60,1),"")</f>
        <v/>
      </c>
      <c r="J1488" s="5" t="str">
        <f>IF(Table2[[#This Row],[moving_time]]&lt;&gt;"",FLOOR(Table2[[#This Row],[moving_time]]/(60*60),1),"")</f>
        <v/>
      </c>
      <c r="K14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8" t="str">
        <f>IF(AND(Table2[[#This Row],[Appoggio]]&lt;&gt;"",C1498&lt;&gt;""),_xlfn.CONCAT("date",C1498,"moving_time",C1489,"distance",Table2[[#This Row],[Appoggio]],"elevation",C1491,"type",C1492),"")</f>
        <v/>
      </c>
      <c r="M1488" t="str">
        <f>IF(Table2[[#This Row],[date_to_pivot]]&lt;&gt;"",C1492,"")</f>
        <v/>
      </c>
      <c r="N1488" t="str">
        <f>IF(Table2[[#This Row],[date_to_pivot]]&lt;&gt;"",Table2[[#This Row],[Appoggio]],"")</f>
        <v/>
      </c>
      <c r="O1488" t="str">
        <f>IF(Table2[[#This Row],[date_to_pivot]]&lt;&gt;"",C1491,"")</f>
        <v/>
      </c>
      <c r="P1488" t="str">
        <f>IF(Table2[[#This Row],[date_to_pivot]]&lt;&gt;"",C1489,"")</f>
        <v/>
      </c>
    </row>
    <row r="1489" spans="2:16" x14ac:dyDescent="0.2">
      <c r="B1489" t="s">
        <v>58</v>
      </c>
      <c r="C1489" t="str" cm="1">
        <f t="array" ref="C14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89" t="str">
        <f>IF(ISNUMBER(SEARCH("start_date_local",Table2[[#This Row],[JSON]])),MID(Table2[[#This Row],[JSON]],SEARCH("start_date_local",Table2[[#This Row],[JSON]])+LEN("start_date_local")+4,10), "")</f>
        <v/>
      </c>
      <c r="E14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89" s="5" t="str">
        <f>IF(Table2[[#This Row],[moving_time]]&lt;&gt;"",FLOOR((Table2[[#This Row],[moving_time]]-(60*60*Table2[[#This Row],[Appoggio_ore]]))-(60*Table2[[#This Row],[Appoggio_ minuti]]),1),"")</f>
        <v/>
      </c>
      <c r="I1489" s="5" t="str">
        <f>IF(Table2[[#This Row],[moving_time]]&lt;&gt;"",FLOOR((Table2[[#This Row],[moving_time]]-(60*60*Table2[[#This Row],[Appoggio_ore]]))/60,1),"")</f>
        <v/>
      </c>
      <c r="J1489" s="5" t="str">
        <f>IF(Table2[[#This Row],[moving_time]]&lt;&gt;"",FLOOR(Table2[[#This Row],[moving_time]]/(60*60),1),"")</f>
        <v/>
      </c>
      <c r="K14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89" t="str">
        <f>IF(AND(Table2[[#This Row],[Appoggio]]&lt;&gt;"",C1499&lt;&gt;""),_xlfn.CONCAT("date",C1499,"moving_time",C1490,"distance",Table2[[#This Row],[Appoggio]],"elevation",C1492,"type",C1493),"")</f>
        <v/>
      </c>
      <c r="M1489" t="str">
        <f>IF(Table2[[#This Row],[date_to_pivot]]&lt;&gt;"",C1493,"")</f>
        <v/>
      </c>
      <c r="N1489" t="str">
        <f>IF(Table2[[#This Row],[date_to_pivot]]&lt;&gt;"",Table2[[#This Row],[Appoggio]],"")</f>
        <v/>
      </c>
      <c r="O1489" t="str">
        <f>IF(Table2[[#This Row],[date_to_pivot]]&lt;&gt;"",C1492,"")</f>
        <v/>
      </c>
      <c r="P1489" t="str">
        <f>IF(Table2[[#This Row],[date_to_pivot]]&lt;&gt;"",C1490,"")</f>
        <v/>
      </c>
    </row>
    <row r="1490" spans="2:16" x14ac:dyDescent="0.2">
      <c r="B1490" t="s">
        <v>59</v>
      </c>
      <c r="C1490" t="str" cm="1">
        <f t="array" ref="C14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90" t="str">
        <f>IF(ISNUMBER(SEARCH("start_date_local",Table2[[#This Row],[JSON]])),MID(Table2[[#This Row],[JSON]],SEARCH("start_date_local",Table2[[#This Row],[JSON]])+LEN("start_date_local")+4,10), "")</f>
        <v/>
      </c>
      <c r="E14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0" s="5" t="str">
        <f>IF(Table2[[#This Row],[moving_time]]&lt;&gt;"",FLOOR((Table2[[#This Row],[moving_time]]-(60*60*Table2[[#This Row],[Appoggio_ore]]))-(60*Table2[[#This Row],[Appoggio_ minuti]]),1),"")</f>
        <v/>
      </c>
      <c r="I1490" s="5" t="str">
        <f>IF(Table2[[#This Row],[moving_time]]&lt;&gt;"",FLOOR((Table2[[#This Row],[moving_time]]-(60*60*Table2[[#This Row],[Appoggio_ore]]))/60,1),"")</f>
        <v/>
      </c>
      <c r="J1490" s="5" t="str">
        <f>IF(Table2[[#This Row],[moving_time]]&lt;&gt;"",FLOOR(Table2[[#This Row],[moving_time]]/(60*60),1),"")</f>
        <v/>
      </c>
      <c r="K14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0" t="str">
        <f>IF(AND(Table2[[#This Row],[Appoggio]]&lt;&gt;"",C1500&lt;&gt;""),_xlfn.CONCAT("date",C1500,"moving_time",C1491,"distance",Table2[[#This Row],[Appoggio]],"elevation",C1493,"type",C1494),"")</f>
        <v/>
      </c>
      <c r="M1490" t="str">
        <f>IF(Table2[[#This Row],[date_to_pivot]]&lt;&gt;"",C1494,"")</f>
        <v/>
      </c>
      <c r="N1490" t="str">
        <f>IF(Table2[[#This Row],[date_to_pivot]]&lt;&gt;"",Table2[[#This Row],[Appoggio]],"")</f>
        <v/>
      </c>
      <c r="O1490" t="str">
        <f>IF(Table2[[#This Row],[date_to_pivot]]&lt;&gt;"",C1493,"")</f>
        <v/>
      </c>
      <c r="P1490" t="str">
        <f>IF(Table2[[#This Row],[date_to_pivot]]&lt;&gt;"",C1491,"")</f>
        <v/>
      </c>
    </row>
    <row r="1491" spans="2:16" x14ac:dyDescent="0.2">
      <c r="B1491" t="s">
        <v>614</v>
      </c>
      <c r="C1491" t="str" cm="1">
        <f t="array" ref="C14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91" t="str">
        <f>IF(ISNUMBER(SEARCH("start_date_local",Table2[[#This Row],[JSON]])),MID(Table2[[#This Row],[JSON]],SEARCH("start_date_local",Table2[[#This Row],[JSON]])+LEN("start_date_local")+4,10), "")</f>
        <v/>
      </c>
      <c r="E14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1" s="5" t="str">
        <f>IF(Table2[[#This Row],[moving_time]]&lt;&gt;"",FLOOR((Table2[[#This Row],[moving_time]]-(60*60*Table2[[#This Row],[Appoggio_ore]]))-(60*Table2[[#This Row],[Appoggio_ minuti]]),1),"")</f>
        <v/>
      </c>
      <c r="I1491" s="5" t="str">
        <f>IF(Table2[[#This Row],[moving_time]]&lt;&gt;"",FLOOR((Table2[[#This Row],[moving_time]]-(60*60*Table2[[#This Row],[Appoggio_ore]]))/60,1),"")</f>
        <v/>
      </c>
      <c r="J1491" s="5" t="str">
        <f>IF(Table2[[#This Row],[moving_time]]&lt;&gt;"",FLOOR(Table2[[#This Row],[moving_time]]/(60*60),1),"")</f>
        <v/>
      </c>
      <c r="K14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1" t="str">
        <f>IF(AND(Table2[[#This Row],[Appoggio]]&lt;&gt;"",C1501&lt;&gt;""),_xlfn.CONCAT("date",C1501,"moving_time",C1492,"distance",Table2[[#This Row],[Appoggio]],"elevation",C1494,"type",C1495),"")</f>
        <v/>
      </c>
      <c r="M1491" t="str">
        <f>IF(Table2[[#This Row],[date_to_pivot]]&lt;&gt;"",C1495,"")</f>
        <v/>
      </c>
      <c r="N1491" t="str">
        <f>IF(Table2[[#This Row],[date_to_pivot]]&lt;&gt;"",Table2[[#This Row],[Appoggio]],"")</f>
        <v/>
      </c>
      <c r="O1491" t="str">
        <f>IF(Table2[[#This Row],[date_to_pivot]]&lt;&gt;"",C1494,"")</f>
        <v/>
      </c>
      <c r="P1491" t="str">
        <f>IF(Table2[[#This Row],[date_to_pivot]]&lt;&gt;"",C1492,"")</f>
        <v/>
      </c>
    </row>
    <row r="1492" spans="2:16" x14ac:dyDescent="0.2">
      <c r="B1492" t="s">
        <v>615</v>
      </c>
      <c r="C1492" t="str" cm="1">
        <f t="array" ref="C14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92" t="str">
        <f>IF(ISNUMBER(SEARCH("start_date_local",Table2[[#This Row],[JSON]])),MID(Table2[[#This Row],[JSON]],SEARCH("start_date_local",Table2[[#This Row],[JSON]])+LEN("start_date_local")+4,10), "")</f>
        <v/>
      </c>
      <c r="E14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2" s="5" t="str">
        <f>IF(Table2[[#This Row],[moving_time]]&lt;&gt;"",FLOOR((Table2[[#This Row],[moving_time]]-(60*60*Table2[[#This Row],[Appoggio_ore]]))-(60*Table2[[#This Row],[Appoggio_ minuti]]),1),"")</f>
        <v/>
      </c>
      <c r="I1492" s="5" t="str">
        <f>IF(Table2[[#This Row],[moving_time]]&lt;&gt;"",FLOOR((Table2[[#This Row],[moving_time]]-(60*60*Table2[[#This Row],[Appoggio_ore]]))/60,1),"")</f>
        <v/>
      </c>
      <c r="J1492" s="5" t="str">
        <f>IF(Table2[[#This Row],[moving_time]]&lt;&gt;"",FLOOR(Table2[[#This Row],[moving_time]]/(60*60),1),"")</f>
        <v/>
      </c>
      <c r="K14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2" t="str">
        <f>IF(AND(Table2[[#This Row],[Appoggio]]&lt;&gt;"",C1502&lt;&gt;""),_xlfn.CONCAT("date",C1502,"moving_time",C1493,"distance",Table2[[#This Row],[Appoggio]],"elevation",C1495,"type",C1496),"")</f>
        <v/>
      </c>
      <c r="M1492" t="str">
        <f>IF(Table2[[#This Row],[date_to_pivot]]&lt;&gt;"",C1496,"")</f>
        <v/>
      </c>
      <c r="N1492" t="str">
        <f>IF(Table2[[#This Row],[date_to_pivot]]&lt;&gt;"",Table2[[#This Row],[Appoggio]],"")</f>
        <v/>
      </c>
      <c r="O1492" t="str">
        <f>IF(Table2[[#This Row],[date_to_pivot]]&lt;&gt;"",C1495,"")</f>
        <v/>
      </c>
      <c r="P1492" t="str">
        <f>IF(Table2[[#This Row],[date_to_pivot]]&lt;&gt;"",C1493,"")</f>
        <v/>
      </c>
    </row>
    <row r="1493" spans="2:16" x14ac:dyDescent="0.2">
      <c r="B1493" t="s">
        <v>95</v>
      </c>
      <c r="C1493" t="str" cm="1">
        <f t="array" ref="C14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93" t="str">
        <f>IF(ISNUMBER(SEARCH("start_date_local",Table2[[#This Row],[JSON]])),MID(Table2[[#This Row],[JSON]],SEARCH("start_date_local",Table2[[#This Row],[JSON]])+LEN("start_date_local")+4,10), "")</f>
        <v/>
      </c>
      <c r="E14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3" s="5" t="str">
        <f>IF(Table2[[#This Row],[moving_time]]&lt;&gt;"",FLOOR((Table2[[#This Row],[moving_time]]-(60*60*Table2[[#This Row],[Appoggio_ore]]))-(60*Table2[[#This Row],[Appoggio_ minuti]]),1),"")</f>
        <v/>
      </c>
      <c r="I1493" s="5" t="str">
        <f>IF(Table2[[#This Row],[moving_time]]&lt;&gt;"",FLOOR((Table2[[#This Row],[moving_time]]-(60*60*Table2[[#This Row],[Appoggio_ore]]))/60,1),"")</f>
        <v/>
      </c>
      <c r="J1493" s="5" t="str">
        <f>IF(Table2[[#This Row],[moving_time]]&lt;&gt;"",FLOOR(Table2[[#This Row],[moving_time]]/(60*60),1),"")</f>
        <v/>
      </c>
      <c r="K14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3" t="str">
        <f>IF(AND(Table2[[#This Row],[Appoggio]]&lt;&gt;"",C1503&lt;&gt;""),_xlfn.CONCAT("date",C1503,"moving_time",C1494,"distance",Table2[[#This Row],[Appoggio]],"elevation",C1496,"type",C1497),"")</f>
        <v/>
      </c>
      <c r="M1493" t="str">
        <f>IF(Table2[[#This Row],[date_to_pivot]]&lt;&gt;"",C1497,"")</f>
        <v/>
      </c>
      <c r="N1493" t="str">
        <f>IF(Table2[[#This Row],[date_to_pivot]]&lt;&gt;"",Table2[[#This Row],[Appoggio]],"")</f>
        <v/>
      </c>
      <c r="O1493" t="str">
        <f>IF(Table2[[#This Row],[date_to_pivot]]&lt;&gt;"",C1496,"")</f>
        <v/>
      </c>
      <c r="P1493" t="str">
        <f>IF(Table2[[#This Row],[date_to_pivot]]&lt;&gt;"",C1494,"")</f>
        <v/>
      </c>
    </row>
    <row r="1494" spans="2:16" x14ac:dyDescent="0.2">
      <c r="B1494" t="s">
        <v>321</v>
      </c>
      <c r="C1494" t="str" cm="1">
        <f t="array" ref="C14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94" t="str">
        <f>IF(ISNUMBER(SEARCH("start_date_local",Table2[[#This Row],[JSON]])),MID(Table2[[#This Row],[JSON]],SEARCH("start_date_local",Table2[[#This Row],[JSON]])+LEN("start_date_local")+4,10), "")</f>
        <v/>
      </c>
      <c r="E14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4" s="5" t="str">
        <f>IF(Table2[[#This Row],[moving_time]]&lt;&gt;"",FLOOR((Table2[[#This Row],[moving_time]]-(60*60*Table2[[#This Row],[Appoggio_ore]]))-(60*Table2[[#This Row],[Appoggio_ minuti]]),1),"")</f>
        <v/>
      </c>
      <c r="I1494" s="5" t="str">
        <f>IF(Table2[[#This Row],[moving_time]]&lt;&gt;"",FLOOR((Table2[[#This Row],[moving_time]]-(60*60*Table2[[#This Row],[Appoggio_ore]]))/60,1),"")</f>
        <v/>
      </c>
      <c r="J1494" s="5" t="str">
        <f>IF(Table2[[#This Row],[moving_time]]&lt;&gt;"",FLOOR(Table2[[#This Row],[moving_time]]/(60*60),1),"")</f>
        <v/>
      </c>
      <c r="K14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4" t="str">
        <f>IF(AND(Table2[[#This Row],[Appoggio]]&lt;&gt;"",C1504&lt;&gt;""),_xlfn.CONCAT("date",C1504,"moving_time",C1495,"distance",Table2[[#This Row],[Appoggio]],"elevation",C1497,"type",C1498),"")</f>
        <v/>
      </c>
      <c r="M1494" t="str">
        <f>IF(Table2[[#This Row],[date_to_pivot]]&lt;&gt;"",C1498,"")</f>
        <v/>
      </c>
      <c r="N1494" t="str">
        <f>IF(Table2[[#This Row],[date_to_pivot]]&lt;&gt;"",Table2[[#This Row],[Appoggio]],"")</f>
        <v/>
      </c>
      <c r="O1494" t="str">
        <f>IF(Table2[[#This Row],[date_to_pivot]]&lt;&gt;"",C1497,"")</f>
        <v/>
      </c>
      <c r="P1494" t="str">
        <f>IF(Table2[[#This Row],[date_to_pivot]]&lt;&gt;"",C1495,"")</f>
        <v/>
      </c>
    </row>
    <row r="1495" spans="2:16" x14ac:dyDescent="0.2">
      <c r="B1495" t="s">
        <v>65</v>
      </c>
      <c r="C1495" t="str" cm="1">
        <f t="array" ref="C14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95" t="str">
        <f>IF(ISNUMBER(SEARCH("start_date_local",Table2[[#This Row],[JSON]])),MID(Table2[[#This Row],[JSON]],SEARCH("start_date_local",Table2[[#This Row],[JSON]])+LEN("start_date_local")+4,10), "")</f>
        <v/>
      </c>
      <c r="E14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5" s="5" t="str">
        <f>IF(Table2[[#This Row],[moving_time]]&lt;&gt;"",FLOOR((Table2[[#This Row],[moving_time]]-(60*60*Table2[[#This Row],[Appoggio_ore]]))-(60*Table2[[#This Row],[Appoggio_ minuti]]),1),"")</f>
        <v/>
      </c>
      <c r="I1495" s="5" t="str">
        <f>IF(Table2[[#This Row],[moving_time]]&lt;&gt;"",FLOOR((Table2[[#This Row],[moving_time]]-(60*60*Table2[[#This Row],[Appoggio_ore]]))/60,1),"")</f>
        <v/>
      </c>
      <c r="J1495" s="5" t="str">
        <f>IF(Table2[[#This Row],[moving_time]]&lt;&gt;"",FLOOR(Table2[[#This Row],[moving_time]]/(60*60),1),"")</f>
        <v/>
      </c>
      <c r="K14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5" t="str">
        <f>IF(AND(Table2[[#This Row],[Appoggio]]&lt;&gt;"",C1505&lt;&gt;""),_xlfn.CONCAT("date",C1505,"moving_time",C1496,"distance",Table2[[#This Row],[Appoggio]],"elevation",C1498,"type",C1499),"")</f>
        <v/>
      </c>
      <c r="M1495" t="str">
        <f>IF(Table2[[#This Row],[date_to_pivot]]&lt;&gt;"",C1499,"")</f>
        <v/>
      </c>
      <c r="N1495" t="str">
        <f>IF(Table2[[#This Row],[date_to_pivot]]&lt;&gt;"",Table2[[#This Row],[Appoggio]],"")</f>
        <v/>
      </c>
      <c r="O1495" t="str">
        <f>IF(Table2[[#This Row],[date_to_pivot]]&lt;&gt;"",C1498,"")</f>
        <v/>
      </c>
      <c r="P1495" t="str">
        <f>IF(Table2[[#This Row],[date_to_pivot]]&lt;&gt;"",C1496,"")</f>
        <v/>
      </c>
    </row>
    <row r="1496" spans="2:16" x14ac:dyDescent="0.2">
      <c r="B1496" t="s">
        <v>616</v>
      </c>
      <c r="C1496" t="str" cm="1">
        <f t="array" ref="C14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96" t="str">
        <f>IF(ISNUMBER(SEARCH("start_date_local",Table2[[#This Row],[JSON]])),MID(Table2[[#This Row],[JSON]],SEARCH("start_date_local",Table2[[#This Row],[JSON]])+LEN("start_date_local")+4,10), "")</f>
        <v/>
      </c>
      <c r="E14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6" s="5" t="str">
        <f>IF(Table2[[#This Row],[moving_time]]&lt;&gt;"",FLOOR((Table2[[#This Row],[moving_time]]-(60*60*Table2[[#This Row],[Appoggio_ore]]))-(60*Table2[[#This Row],[Appoggio_ minuti]]),1),"")</f>
        <v/>
      </c>
      <c r="I1496" s="5" t="str">
        <f>IF(Table2[[#This Row],[moving_time]]&lt;&gt;"",FLOOR((Table2[[#This Row],[moving_time]]-(60*60*Table2[[#This Row],[Appoggio_ore]]))/60,1),"")</f>
        <v/>
      </c>
      <c r="J1496" s="5" t="str">
        <f>IF(Table2[[#This Row],[moving_time]]&lt;&gt;"",FLOOR(Table2[[#This Row],[moving_time]]/(60*60),1),"")</f>
        <v/>
      </c>
      <c r="K14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6" t="str">
        <f>IF(AND(Table2[[#This Row],[Appoggio]]&lt;&gt;"",C1506&lt;&gt;""),_xlfn.CONCAT("date",C1506,"moving_time",C1497,"distance",Table2[[#This Row],[Appoggio]],"elevation",C1499,"type",C1500),"")</f>
        <v/>
      </c>
      <c r="M1496" t="str">
        <f>IF(Table2[[#This Row],[date_to_pivot]]&lt;&gt;"",C1500,"")</f>
        <v/>
      </c>
      <c r="N1496" t="str">
        <f>IF(Table2[[#This Row],[date_to_pivot]]&lt;&gt;"",Table2[[#This Row],[Appoggio]],"")</f>
        <v/>
      </c>
      <c r="O1496" t="str">
        <f>IF(Table2[[#This Row],[date_to_pivot]]&lt;&gt;"",C1499,"")</f>
        <v/>
      </c>
      <c r="P1496" t="str">
        <f>IF(Table2[[#This Row],[date_to_pivot]]&lt;&gt;"",C1497,"")</f>
        <v/>
      </c>
    </row>
    <row r="1497" spans="2:16" x14ac:dyDescent="0.2">
      <c r="B1497" t="s">
        <v>67</v>
      </c>
      <c r="C1497" t="str" cm="1">
        <f t="array" ref="C14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97" t="str">
        <f>IF(ISNUMBER(SEARCH("start_date_local",Table2[[#This Row],[JSON]])),MID(Table2[[#This Row],[JSON]],SEARCH("start_date_local",Table2[[#This Row],[JSON]])+LEN("start_date_local")+4,10), "")</f>
        <v/>
      </c>
      <c r="E14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7" s="5" t="str">
        <f>IF(Table2[[#This Row],[moving_time]]&lt;&gt;"",FLOOR((Table2[[#This Row],[moving_time]]-(60*60*Table2[[#This Row],[Appoggio_ore]]))-(60*Table2[[#This Row],[Appoggio_ minuti]]),1),"")</f>
        <v/>
      </c>
      <c r="I1497" s="5" t="str">
        <f>IF(Table2[[#This Row],[moving_time]]&lt;&gt;"",FLOOR((Table2[[#This Row],[moving_time]]-(60*60*Table2[[#This Row],[Appoggio_ore]]))/60,1),"")</f>
        <v/>
      </c>
      <c r="J1497" s="5" t="str">
        <f>IF(Table2[[#This Row],[moving_time]]&lt;&gt;"",FLOOR(Table2[[#This Row],[moving_time]]/(60*60),1),"")</f>
        <v/>
      </c>
      <c r="K14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7" t="str">
        <f>IF(AND(Table2[[#This Row],[Appoggio]]&lt;&gt;"",C1507&lt;&gt;""),_xlfn.CONCAT("date",C1507,"moving_time",C1498,"distance",Table2[[#This Row],[Appoggio]],"elevation",C1500,"type",C1501),"")</f>
        <v/>
      </c>
      <c r="M1497" t="str">
        <f>IF(Table2[[#This Row],[date_to_pivot]]&lt;&gt;"",C1501,"")</f>
        <v/>
      </c>
      <c r="N1497" t="str">
        <f>IF(Table2[[#This Row],[date_to_pivot]]&lt;&gt;"",Table2[[#This Row],[Appoggio]],"")</f>
        <v/>
      </c>
      <c r="O1497" t="str">
        <f>IF(Table2[[#This Row],[date_to_pivot]]&lt;&gt;"",C1500,"")</f>
        <v/>
      </c>
      <c r="P1497" t="str">
        <f>IF(Table2[[#This Row],[date_to_pivot]]&lt;&gt;"",C1498,"")</f>
        <v/>
      </c>
    </row>
    <row r="1498" spans="2:16" x14ac:dyDescent="0.2">
      <c r="B1498" t="s">
        <v>1</v>
      </c>
      <c r="C1498" t="str" cm="1">
        <f t="array" ref="C14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98" t="str">
        <f>IF(ISNUMBER(SEARCH("start_date_local",Table2[[#This Row],[JSON]])),MID(Table2[[#This Row],[JSON]],SEARCH("start_date_local",Table2[[#This Row],[JSON]])+LEN("start_date_local")+4,10), "")</f>
        <v/>
      </c>
      <c r="E14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8" s="5" t="str">
        <f>IF(Table2[[#This Row],[moving_time]]&lt;&gt;"",FLOOR((Table2[[#This Row],[moving_time]]-(60*60*Table2[[#This Row],[Appoggio_ore]]))-(60*Table2[[#This Row],[Appoggio_ minuti]]),1),"")</f>
        <v/>
      </c>
      <c r="I1498" s="5" t="str">
        <f>IF(Table2[[#This Row],[moving_time]]&lt;&gt;"",FLOOR((Table2[[#This Row],[moving_time]]-(60*60*Table2[[#This Row],[Appoggio_ore]]))/60,1),"")</f>
        <v/>
      </c>
      <c r="J1498" s="5" t="str">
        <f>IF(Table2[[#This Row],[moving_time]]&lt;&gt;"",FLOOR(Table2[[#This Row],[moving_time]]/(60*60),1),"")</f>
        <v/>
      </c>
      <c r="K14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8" t="str">
        <f>IF(AND(Table2[[#This Row],[Appoggio]]&lt;&gt;"",C1508&lt;&gt;""),_xlfn.CONCAT("date",C1508,"moving_time",C1499,"distance",Table2[[#This Row],[Appoggio]],"elevation",C1501,"type",C1502),"")</f>
        <v/>
      </c>
      <c r="M1498" t="str">
        <f>IF(Table2[[#This Row],[date_to_pivot]]&lt;&gt;"",C1502,"")</f>
        <v/>
      </c>
      <c r="N1498" t="str">
        <f>IF(Table2[[#This Row],[date_to_pivot]]&lt;&gt;"",Table2[[#This Row],[Appoggio]],"")</f>
        <v/>
      </c>
      <c r="O1498" t="str">
        <f>IF(Table2[[#This Row],[date_to_pivot]]&lt;&gt;"",C1501,"")</f>
        <v/>
      </c>
      <c r="P1498" t="str">
        <f>IF(Table2[[#This Row],[date_to_pivot]]&lt;&gt;"",C1499,"")</f>
        <v/>
      </c>
    </row>
    <row r="1499" spans="2:16" x14ac:dyDescent="0.2">
      <c r="B1499" t="s">
        <v>2</v>
      </c>
      <c r="C1499" t="str" cm="1">
        <f t="array" ref="C14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499" t="str">
        <f>IF(ISNUMBER(SEARCH("start_date_local",Table2[[#This Row],[JSON]])),MID(Table2[[#This Row],[JSON]],SEARCH("start_date_local",Table2[[#This Row],[JSON]])+LEN("start_date_local")+4,10), "")</f>
        <v/>
      </c>
      <c r="E14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4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4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499" s="5" t="str">
        <f>IF(Table2[[#This Row],[moving_time]]&lt;&gt;"",FLOOR((Table2[[#This Row],[moving_time]]-(60*60*Table2[[#This Row],[Appoggio_ore]]))-(60*Table2[[#This Row],[Appoggio_ minuti]]),1),"")</f>
        <v/>
      </c>
      <c r="I1499" s="5" t="str">
        <f>IF(Table2[[#This Row],[moving_time]]&lt;&gt;"",FLOOR((Table2[[#This Row],[moving_time]]-(60*60*Table2[[#This Row],[Appoggio_ore]]))/60,1),"")</f>
        <v/>
      </c>
      <c r="J1499" s="5" t="str">
        <f>IF(Table2[[#This Row],[moving_time]]&lt;&gt;"",FLOOR(Table2[[#This Row],[moving_time]]/(60*60),1),"")</f>
        <v/>
      </c>
      <c r="K14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499" t="str">
        <f>IF(AND(Table2[[#This Row],[Appoggio]]&lt;&gt;"",C1509&lt;&gt;""),_xlfn.CONCAT("date",C1509,"moving_time",C1500,"distance",Table2[[#This Row],[Appoggio]],"elevation",C1502,"type",C1503),"")</f>
        <v/>
      </c>
      <c r="M1499" t="str">
        <f>IF(Table2[[#This Row],[date_to_pivot]]&lt;&gt;"",C1503,"")</f>
        <v/>
      </c>
      <c r="N1499" t="str">
        <f>IF(Table2[[#This Row],[date_to_pivot]]&lt;&gt;"",Table2[[#This Row],[Appoggio]],"")</f>
        <v/>
      </c>
      <c r="O1499" t="str">
        <f>IF(Table2[[#This Row],[date_to_pivot]]&lt;&gt;"",C1502,"")</f>
        <v/>
      </c>
      <c r="P1499" t="str">
        <f>IF(Table2[[#This Row],[date_to_pivot]]&lt;&gt;"",C1500,"")</f>
        <v/>
      </c>
    </row>
    <row r="1500" spans="2:16" x14ac:dyDescent="0.2">
      <c r="B1500" t="s">
        <v>3</v>
      </c>
      <c r="C1500" t="str" cm="1">
        <f t="array" ref="C15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00" t="str">
        <f>IF(ISNUMBER(SEARCH("start_date_local",Table2[[#This Row],[JSON]])),MID(Table2[[#This Row],[JSON]],SEARCH("start_date_local",Table2[[#This Row],[JSON]])+LEN("start_date_local")+4,10), "")</f>
        <v/>
      </c>
      <c r="E15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0" s="5" t="str">
        <f>IF(Table2[[#This Row],[moving_time]]&lt;&gt;"",FLOOR((Table2[[#This Row],[moving_time]]-(60*60*Table2[[#This Row],[Appoggio_ore]]))-(60*Table2[[#This Row],[Appoggio_ minuti]]),1),"")</f>
        <v/>
      </c>
      <c r="I1500" s="5" t="str">
        <f>IF(Table2[[#This Row],[moving_time]]&lt;&gt;"",FLOOR((Table2[[#This Row],[moving_time]]-(60*60*Table2[[#This Row],[Appoggio_ore]]))/60,1),"")</f>
        <v/>
      </c>
      <c r="J1500" s="5" t="str">
        <f>IF(Table2[[#This Row],[moving_time]]&lt;&gt;"",FLOOR(Table2[[#This Row],[moving_time]]/(60*60),1),"")</f>
        <v/>
      </c>
      <c r="K15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0" t="str">
        <f>IF(AND(Table2[[#This Row],[Appoggio]]&lt;&gt;"",C1510&lt;&gt;""),_xlfn.CONCAT("date",C1510,"moving_time",C1501,"distance",Table2[[#This Row],[Appoggio]],"elevation",C1503,"type",C1504),"")</f>
        <v/>
      </c>
      <c r="M1500" t="str">
        <f>IF(Table2[[#This Row],[date_to_pivot]]&lt;&gt;"",C1504,"")</f>
        <v/>
      </c>
      <c r="N1500" t="str">
        <f>IF(Table2[[#This Row],[date_to_pivot]]&lt;&gt;"",Table2[[#This Row],[Appoggio]],"")</f>
        <v/>
      </c>
      <c r="O1500" t="str">
        <f>IF(Table2[[#This Row],[date_to_pivot]]&lt;&gt;"",C1503,"")</f>
        <v/>
      </c>
      <c r="P1500" t="str">
        <f>IF(Table2[[#This Row],[date_to_pivot]]&lt;&gt;"",C1501,"")</f>
        <v/>
      </c>
    </row>
    <row r="1501" spans="2:16" x14ac:dyDescent="0.2">
      <c r="B1501" t="s">
        <v>4</v>
      </c>
      <c r="C1501" t="str" cm="1">
        <f t="array" ref="C15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01" t="str">
        <f>IF(ISNUMBER(SEARCH("start_date_local",Table2[[#This Row],[JSON]])),MID(Table2[[#This Row],[JSON]],SEARCH("start_date_local",Table2[[#This Row],[JSON]])+LEN("start_date_local")+4,10), "")</f>
        <v/>
      </c>
      <c r="E15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1" s="5" t="str">
        <f>IF(Table2[[#This Row],[moving_time]]&lt;&gt;"",FLOOR((Table2[[#This Row],[moving_time]]-(60*60*Table2[[#This Row],[Appoggio_ore]]))-(60*Table2[[#This Row],[Appoggio_ minuti]]),1),"")</f>
        <v/>
      </c>
      <c r="I1501" s="5" t="str">
        <f>IF(Table2[[#This Row],[moving_time]]&lt;&gt;"",FLOOR((Table2[[#This Row],[moving_time]]-(60*60*Table2[[#This Row],[Appoggio_ore]]))/60,1),"")</f>
        <v/>
      </c>
      <c r="J1501" s="5" t="str">
        <f>IF(Table2[[#This Row],[moving_time]]&lt;&gt;"",FLOOR(Table2[[#This Row],[moving_time]]/(60*60),1),"")</f>
        <v/>
      </c>
      <c r="K15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1" t="str">
        <f>IF(AND(Table2[[#This Row],[Appoggio]]&lt;&gt;"",C1511&lt;&gt;""),_xlfn.CONCAT("date",C1511,"moving_time",C1502,"distance",Table2[[#This Row],[Appoggio]],"elevation",C1504,"type",C1505),"")</f>
        <v/>
      </c>
      <c r="M1501" t="str">
        <f>IF(Table2[[#This Row],[date_to_pivot]]&lt;&gt;"",C1505,"")</f>
        <v/>
      </c>
      <c r="N1501" t="str">
        <f>IF(Table2[[#This Row],[date_to_pivot]]&lt;&gt;"",Table2[[#This Row],[Appoggio]],"")</f>
        <v/>
      </c>
      <c r="O1501" t="str">
        <f>IF(Table2[[#This Row],[date_to_pivot]]&lt;&gt;"",C1504,"")</f>
        <v/>
      </c>
      <c r="P1501" t="str">
        <f>IF(Table2[[#This Row],[date_to_pivot]]&lt;&gt;"",C1502,"")</f>
        <v/>
      </c>
    </row>
    <row r="1502" spans="2:16" x14ac:dyDescent="0.2">
      <c r="B1502" t="s">
        <v>5</v>
      </c>
      <c r="C1502" t="str" cm="1">
        <f t="array" ref="C15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02" t="str">
        <f>IF(ISNUMBER(SEARCH("start_date_local",Table2[[#This Row],[JSON]])),MID(Table2[[#This Row],[JSON]],SEARCH("start_date_local",Table2[[#This Row],[JSON]])+LEN("start_date_local")+4,10), "")</f>
        <v/>
      </c>
      <c r="E15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2" s="5" t="str">
        <f>IF(Table2[[#This Row],[moving_time]]&lt;&gt;"",FLOOR((Table2[[#This Row],[moving_time]]-(60*60*Table2[[#This Row],[Appoggio_ore]]))-(60*Table2[[#This Row],[Appoggio_ minuti]]),1),"")</f>
        <v/>
      </c>
      <c r="I1502" s="5" t="str">
        <f>IF(Table2[[#This Row],[moving_time]]&lt;&gt;"",FLOOR((Table2[[#This Row],[moving_time]]-(60*60*Table2[[#This Row],[Appoggio_ore]]))/60,1),"")</f>
        <v/>
      </c>
      <c r="J1502" s="5" t="str">
        <f>IF(Table2[[#This Row],[moving_time]]&lt;&gt;"",FLOOR(Table2[[#This Row],[moving_time]]/(60*60),1),"")</f>
        <v/>
      </c>
      <c r="K15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2" t="str">
        <f>IF(AND(Table2[[#This Row],[Appoggio]]&lt;&gt;"",C1512&lt;&gt;""),_xlfn.CONCAT("date",C1512,"moving_time",C1503,"distance",Table2[[#This Row],[Appoggio]],"elevation",C1505,"type",C1506),"")</f>
        <v/>
      </c>
      <c r="M1502" t="str">
        <f>IF(Table2[[#This Row],[date_to_pivot]]&lt;&gt;"",C1506,"")</f>
        <v/>
      </c>
      <c r="N1502" t="str">
        <f>IF(Table2[[#This Row],[date_to_pivot]]&lt;&gt;"",Table2[[#This Row],[Appoggio]],"")</f>
        <v/>
      </c>
      <c r="O1502" t="str">
        <f>IF(Table2[[#This Row],[date_to_pivot]]&lt;&gt;"",C1505,"")</f>
        <v/>
      </c>
      <c r="P1502" t="str">
        <f>IF(Table2[[#This Row],[date_to_pivot]]&lt;&gt;"",C1503,"")</f>
        <v/>
      </c>
    </row>
    <row r="1503" spans="2:16" x14ac:dyDescent="0.2">
      <c r="B1503" t="s">
        <v>6</v>
      </c>
      <c r="C1503" t="str" cm="1">
        <f t="array" ref="C15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03" t="str">
        <f>IF(ISNUMBER(SEARCH("start_date_local",Table2[[#This Row],[JSON]])),MID(Table2[[#This Row],[JSON]],SEARCH("start_date_local",Table2[[#This Row],[JSON]])+LEN("start_date_local")+4,10), "")</f>
        <v/>
      </c>
      <c r="E15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3" s="5" t="str">
        <f>IF(Table2[[#This Row],[moving_time]]&lt;&gt;"",FLOOR((Table2[[#This Row],[moving_time]]-(60*60*Table2[[#This Row],[Appoggio_ore]]))-(60*Table2[[#This Row],[Appoggio_ minuti]]),1),"")</f>
        <v/>
      </c>
      <c r="I1503" s="5" t="str">
        <f>IF(Table2[[#This Row],[moving_time]]&lt;&gt;"",FLOOR((Table2[[#This Row],[moving_time]]-(60*60*Table2[[#This Row],[Appoggio_ore]]))/60,1),"")</f>
        <v/>
      </c>
      <c r="J1503" s="5" t="str">
        <f>IF(Table2[[#This Row],[moving_time]]&lt;&gt;"",FLOOR(Table2[[#This Row],[moving_time]]/(60*60),1),"")</f>
        <v/>
      </c>
      <c r="K15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3" t="str">
        <f>IF(AND(Table2[[#This Row],[Appoggio]]&lt;&gt;"",C1513&lt;&gt;""),_xlfn.CONCAT("date",C1513,"moving_time",C1504,"distance",Table2[[#This Row],[Appoggio]],"elevation",C1506,"type",C1507),"")</f>
        <v/>
      </c>
      <c r="M1503" t="str">
        <f>IF(Table2[[#This Row],[date_to_pivot]]&lt;&gt;"",C1507,"")</f>
        <v/>
      </c>
      <c r="N1503" t="str">
        <f>IF(Table2[[#This Row],[date_to_pivot]]&lt;&gt;"",Table2[[#This Row],[Appoggio]],"")</f>
        <v/>
      </c>
      <c r="O1503" t="str">
        <f>IF(Table2[[#This Row],[date_to_pivot]]&lt;&gt;"",C1506,"")</f>
        <v/>
      </c>
      <c r="P1503" t="str">
        <f>IF(Table2[[#This Row],[date_to_pivot]]&lt;&gt;"",C1504,"")</f>
        <v/>
      </c>
    </row>
    <row r="1504" spans="2:16" x14ac:dyDescent="0.2">
      <c r="B1504" t="s">
        <v>617</v>
      </c>
      <c r="C1504" t="str" cm="1">
        <f t="array" ref="C15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04" t="str">
        <f>IF(ISNUMBER(SEARCH("start_date_local",Table2[[#This Row],[JSON]])),MID(Table2[[#This Row],[JSON]],SEARCH("start_date_local",Table2[[#This Row],[JSON]])+LEN("start_date_local")+4,10), "")</f>
        <v/>
      </c>
      <c r="E15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4" s="5" t="str">
        <f>IF(Table2[[#This Row],[moving_time]]&lt;&gt;"",FLOOR((Table2[[#This Row],[moving_time]]-(60*60*Table2[[#This Row],[Appoggio_ore]]))-(60*Table2[[#This Row],[Appoggio_ minuti]]),1),"")</f>
        <v/>
      </c>
      <c r="I1504" s="5" t="str">
        <f>IF(Table2[[#This Row],[moving_time]]&lt;&gt;"",FLOOR((Table2[[#This Row],[moving_time]]-(60*60*Table2[[#This Row],[Appoggio_ore]]))/60,1),"")</f>
        <v/>
      </c>
      <c r="J1504" s="5" t="str">
        <f>IF(Table2[[#This Row],[moving_time]]&lt;&gt;"",FLOOR(Table2[[#This Row],[moving_time]]/(60*60),1),"")</f>
        <v/>
      </c>
      <c r="K15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4" t="str">
        <f>IF(AND(Table2[[#This Row],[Appoggio]]&lt;&gt;"",C1514&lt;&gt;""),_xlfn.CONCAT("date",C1514,"moving_time",C1505,"distance",Table2[[#This Row],[Appoggio]],"elevation",C1507,"type",C1508),"")</f>
        <v/>
      </c>
      <c r="M1504" t="str">
        <f>IF(Table2[[#This Row],[date_to_pivot]]&lt;&gt;"",C1508,"")</f>
        <v/>
      </c>
      <c r="N1504" t="str">
        <f>IF(Table2[[#This Row],[date_to_pivot]]&lt;&gt;"",Table2[[#This Row],[Appoggio]],"")</f>
        <v/>
      </c>
      <c r="O1504" t="str">
        <f>IF(Table2[[#This Row],[date_to_pivot]]&lt;&gt;"",C1507,"")</f>
        <v/>
      </c>
      <c r="P1504" t="str">
        <f>IF(Table2[[#This Row],[date_to_pivot]]&lt;&gt;"",C1505,"")</f>
        <v/>
      </c>
    </row>
    <row r="1505" spans="2:16" x14ac:dyDescent="0.2">
      <c r="B1505" t="s">
        <v>618</v>
      </c>
      <c r="C1505" t="str" cm="1">
        <f t="array" ref="C15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31232.7</v>
      </c>
      <c r="D1505" t="str">
        <f>IF(ISNUMBER(SEARCH("start_date_local",Table2[[#This Row],[JSON]])),MID(Table2[[#This Row],[JSON]],SEARCH("start_date_local",Table2[[#This Row],[JSON]])+LEN("start_date_local")+4,10), "")</f>
        <v/>
      </c>
      <c r="E15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31232.7</v>
      </c>
      <c r="G15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5" s="5" t="str">
        <f>IF(Table2[[#This Row],[moving_time]]&lt;&gt;"",FLOOR((Table2[[#This Row],[moving_time]]-(60*60*Table2[[#This Row],[Appoggio_ore]]))-(60*Table2[[#This Row],[Appoggio_ minuti]]),1),"")</f>
        <v/>
      </c>
      <c r="I1505" s="5" t="str">
        <f>IF(Table2[[#This Row],[moving_time]]&lt;&gt;"",FLOOR((Table2[[#This Row],[moving_time]]-(60*60*Table2[[#This Row],[Appoggio_ore]]))/60,1),"")</f>
        <v/>
      </c>
      <c r="J1505" s="5" t="str">
        <f>IF(Table2[[#This Row],[moving_time]]&lt;&gt;"",FLOOR(Table2[[#This Row],[moving_time]]/(60*60),1),"")</f>
        <v/>
      </c>
      <c r="K15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5" t="str">
        <f>IF(AND(Table2[[#This Row],[Appoggio]]&lt;&gt;"",C1515&lt;&gt;""),_xlfn.CONCAT("date",C1515,"moving_time",C1506,"distance",Table2[[#This Row],[Appoggio]],"elevation",C1508,"type",C1509),"")</f>
        <v>date2020-05-25moving_time01:10:35distance31232.7elevation217.0typeRide</v>
      </c>
      <c r="M1505" t="str">
        <f>IF(Table2[[#This Row],[date_to_pivot]]&lt;&gt;"",C1509,"")</f>
        <v>Ride</v>
      </c>
      <c r="N1505" t="str">
        <f>IF(Table2[[#This Row],[date_to_pivot]]&lt;&gt;"",Table2[[#This Row],[Appoggio]],"")</f>
        <v>31232.7</v>
      </c>
      <c r="O1505" t="str">
        <f>IF(Table2[[#This Row],[date_to_pivot]]&lt;&gt;"",C1508,"")</f>
        <v>217.0</v>
      </c>
      <c r="P1505" t="str">
        <f>IF(Table2[[#This Row],[date_to_pivot]]&lt;&gt;"",C1506,"")</f>
        <v>01:10:35</v>
      </c>
    </row>
    <row r="1506" spans="2:16" x14ac:dyDescent="0.2">
      <c r="B1506" t="s">
        <v>619</v>
      </c>
      <c r="C1506" t="str" cm="1">
        <f t="array" ref="C15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01:10:35</v>
      </c>
      <c r="D1506" t="str">
        <f>IF(ISNUMBER(SEARCH("start_date_local",Table2[[#This Row],[JSON]])),MID(Table2[[#This Row],[JSON]],SEARCH("start_date_local",Table2[[#This Row],[JSON]])+LEN("start_date_local")+4,10), "")</f>
        <v/>
      </c>
      <c r="E15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4235</v>
      </c>
      <c r="H1506" s="5">
        <f>IF(Table2[[#This Row],[moving_time]]&lt;&gt;"",FLOOR((Table2[[#This Row],[moving_time]]-(60*60*Table2[[#This Row],[Appoggio_ore]]))-(60*Table2[[#This Row],[Appoggio_ minuti]]),1),"")</f>
        <v>35</v>
      </c>
      <c r="I1506" s="5">
        <f>IF(Table2[[#This Row],[moving_time]]&lt;&gt;"",FLOOR((Table2[[#This Row],[moving_time]]-(60*60*Table2[[#This Row],[Appoggio_ore]]))/60,1),"")</f>
        <v>10</v>
      </c>
      <c r="J1506" s="5">
        <f>IF(Table2[[#This Row],[moving_time]]&lt;&gt;"",FLOOR(Table2[[#This Row],[moving_time]]/(60*60),1),"")</f>
        <v>1</v>
      </c>
      <c r="K15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6" t="str">
        <f>IF(AND(Table2[[#This Row],[Appoggio]]&lt;&gt;"",C1516&lt;&gt;""),_xlfn.CONCAT("date",C1516,"moving_time",C1507,"distance",Table2[[#This Row],[Appoggio]],"elevation",C1509,"type",C1510),"")</f>
        <v/>
      </c>
      <c r="M1506" t="str">
        <f>IF(Table2[[#This Row],[date_to_pivot]]&lt;&gt;"",C1510,"")</f>
        <v/>
      </c>
      <c r="N1506" t="str">
        <f>IF(Table2[[#This Row],[date_to_pivot]]&lt;&gt;"",Table2[[#This Row],[Appoggio]],"")</f>
        <v/>
      </c>
      <c r="O1506" t="str">
        <f>IF(Table2[[#This Row],[date_to_pivot]]&lt;&gt;"",C1509,"")</f>
        <v/>
      </c>
      <c r="P1506" t="str">
        <f>IF(Table2[[#This Row],[date_to_pivot]]&lt;&gt;"",C1507,"")</f>
        <v/>
      </c>
    </row>
    <row r="1507" spans="2:16" x14ac:dyDescent="0.2">
      <c r="B1507" t="s">
        <v>620</v>
      </c>
      <c r="C1507" t="str" cm="1">
        <f t="array" ref="C15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07" t="str">
        <f>IF(ISNUMBER(SEARCH("start_date_local",Table2[[#This Row],[JSON]])),MID(Table2[[#This Row],[JSON]],SEARCH("start_date_local",Table2[[#This Row],[JSON]])+LEN("start_date_local")+4,10), "")</f>
        <v/>
      </c>
      <c r="E15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7" s="5" t="str">
        <f>IF(Table2[[#This Row],[moving_time]]&lt;&gt;"",FLOOR((Table2[[#This Row],[moving_time]]-(60*60*Table2[[#This Row],[Appoggio_ore]]))-(60*Table2[[#This Row],[Appoggio_ minuti]]),1),"")</f>
        <v/>
      </c>
      <c r="I1507" s="5" t="str">
        <f>IF(Table2[[#This Row],[moving_time]]&lt;&gt;"",FLOOR((Table2[[#This Row],[moving_time]]-(60*60*Table2[[#This Row],[Appoggio_ore]]))/60,1),"")</f>
        <v/>
      </c>
      <c r="J1507" s="5" t="str">
        <f>IF(Table2[[#This Row],[moving_time]]&lt;&gt;"",FLOOR(Table2[[#This Row],[moving_time]]/(60*60),1),"")</f>
        <v/>
      </c>
      <c r="K15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7" t="str">
        <f>IF(AND(Table2[[#This Row],[Appoggio]]&lt;&gt;"",C1517&lt;&gt;""),_xlfn.CONCAT("date",C1517,"moving_time",C1508,"distance",Table2[[#This Row],[Appoggio]],"elevation",C1510,"type",C1511),"")</f>
        <v/>
      </c>
      <c r="M1507" t="str">
        <f>IF(Table2[[#This Row],[date_to_pivot]]&lt;&gt;"",C1511,"")</f>
        <v/>
      </c>
      <c r="N1507" t="str">
        <f>IF(Table2[[#This Row],[date_to_pivot]]&lt;&gt;"",Table2[[#This Row],[Appoggio]],"")</f>
        <v/>
      </c>
      <c r="O1507" t="str">
        <f>IF(Table2[[#This Row],[date_to_pivot]]&lt;&gt;"",C1510,"")</f>
        <v/>
      </c>
      <c r="P1507" t="str">
        <f>IF(Table2[[#This Row],[date_to_pivot]]&lt;&gt;"",C1508,"")</f>
        <v/>
      </c>
    </row>
    <row r="1508" spans="2:16" x14ac:dyDescent="0.2">
      <c r="B1508" t="s">
        <v>621</v>
      </c>
      <c r="C1508" t="str" cm="1">
        <f t="array" ref="C15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217.0</v>
      </c>
      <c r="D1508" t="str">
        <f>IF(ISNUMBER(SEARCH("start_date_local",Table2[[#This Row],[JSON]])),MID(Table2[[#This Row],[JSON]],SEARCH("start_date_local",Table2[[#This Row],[JSON]])+LEN("start_date_local")+4,10), "")</f>
        <v/>
      </c>
      <c r="E15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8" s="5" t="str">
        <f>IF(Table2[[#This Row],[moving_time]]&lt;&gt;"",FLOOR((Table2[[#This Row],[moving_time]]-(60*60*Table2[[#This Row],[Appoggio_ore]]))-(60*Table2[[#This Row],[Appoggio_ minuti]]),1),"")</f>
        <v/>
      </c>
      <c r="I1508" s="5" t="str">
        <f>IF(Table2[[#This Row],[moving_time]]&lt;&gt;"",FLOOR((Table2[[#This Row],[moving_time]]-(60*60*Table2[[#This Row],[Appoggio_ore]]))/60,1),"")</f>
        <v/>
      </c>
      <c r="J1508" s="5" t="str">
        <f>IF(Table2[[#This Row],[moving_time]]&lt;&gt;"",FLOOR(Table2[[#This Row],[moving_time]]/(60*60),1),"")</f>
        <v/>
      </c>
      <c r="K15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217.0</v>
      </c>
      <c r="L1508" t="str">
        <f>IF(AND(Table2[[#This Row],[Appoggio]]&lt;&gt;"",C1518&lt;&gt;""),_xlfn.CONCAT("date",C1518,"moving_time",C1509,"distance",Table2[[#This Row],[Appoggio]],"elevation",C1511,"type",C1512),"")</f>
        <v/>
      </c>
      <c r="M1508" t="str">
        <f>IF(Table2[[#This Row],[date_to_pivot]]&lt;&gt;"",C1512,"")</f>
        <v/>
      </c>
      <c r="N1508" t="str">
        <f>IF(Table2[[#This Row],[date_to_pivot]]&lt;&gt;"",Table2[[#This Row],[Appoggio]],"")</f>
        <v/>
      </c>
      <c r="O1508" t="str">
        <f>IF(Table2[[#This Row],[date_to_pivot]]&lt;&gt;"",C1511,"")</f>
        <v/>
      </c>
      <c r="P1508" t="str">
        <f>IF(Table2[[#This Row],[date_to_pivot]]&lt;&gt;"",C1509,"")</f>
        <v/>
      </c>
    </row>
    <row r="1509" spans="2:16" x14ac:dyDescent="0.2">
      <c r="B1509" t="s">
        <v>12</v>
      </c>
      <c r="C1509" t="str" cm="1">
        <f t="array" ref="C15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1509" t="str">
        <f>IF(ISNUMBER(SEARCH("start_date_local",Table2[[#This Row],[JSON]])),MID(Table2[[#This Row],[JSON]],SEARCH("start_date_local",Table2[[#This Row],[JSON]])+LEN("start_date_local")+4,10), "")</f>
        <v/>
      </c>
      <c r="E15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5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09" s="5" t="str">
        <f>IF(Table2[[#This Row],[moving_time]]&lt;&gt;"",FLOOR((Table2[[#This Row],[moving_time]]-(60*60*Table2[[#This Row],[Appoggio_ore]]))-(60*Table2[[#This Row],[Appoggio_ minuti]]),1),"")</f>
        <v/>
      </c>
      <c r="I1509" s="5" t="str">
        <f>IF(Table2[[#This Row],[moving_time]]&lt;&gt;"",FLOOR((Table2[[#This Row],[moving_time]]-(60*60*Table2[[#This Row],[Appoggio_ore]]))/60,1),"")</f>
        <v/>
      </c>
      <c r="J1509" s="5" t="str">
        <f>IF(Table2[[#This Row],[moving_time]]&lt;&gt;"",FLOOR(Table2[[#This Row],[moving_time]]/(60*60),1),"")</f>
        <v/>
      </c>
      <c r="K15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09" t="str">
        <f>IF(AND(Table2[[#This Row],[Appoggio]]&lt;&gt;"",C1519&lt;&gt;""),_xlfn.CONCAT("date",C1519,"moving_time",C1510,"distance",Table2[[#This Row],[Appoggio]],"elevation",C1512,"type",C1513),"")</f>
        <v/>
      </c>
      <c r="M1509" t="str">
        <f>IF(Table2[[#This Row],[date_to_pivot]]&lt;&gt;"",C1513,"")</f>
        <v/>
      </c>
      <c r="N1509" t="str">
        <f>IF(Table2[[#This Row],[date_to_pivot]]&lt;&gt;"",Table2[[#This Row],[Appoggio]],"")</f>
        <v/>
      </c>
      <c r="O1509" t="str">
        <f>IF(Table2[[#This Row],[date_to_pivot]]&lt;&gt;"",C1512,"")</f>
        <v/>
      </c>
      <c r="P1509" t="str">
        <f>IF(Table2[[#This Row],[date_to_pivot]]&lt;&gt;"",C1510,"")</f>
        <v/>
      </c>
    </row>
    <row r="1510" spans="2:16" x14ac:dyDescent="0.2">
      <c r="B1510" t="s">
        <v>13</v>
      </c>
      <c r="C1510" t="str" cm="1">
        <f t="array" ref="C15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10" t="str">
        <f>IF(ISNUMBER(SEARCH("start_date_local",Table2[[#This Row],[JSON]])),MID(Table2[[#This Row],[JSON]],SEARCH("start_date_local",Table2[[#This Row],[JSON]])+LEN("start_date_local")+4,10), "")</f>
        <v/>
      </c>
      <c r="E15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0" s="5" t="str">
        <f>IF(Table2[[#This Row],[moving_time]]&lt;&gt;"",FLOOR((Table2[[#This Row],[moving_time]]-(60*60*Table2[[#This Row],[Appoggio_ore]]))-(60*Table2[[#This Row],[Appoggio_ minuti]]),1),"")</f>
        <v/>
      </c>
      <c r="I1510" s="5" t="str">
        <f>IF(Table2[[#This Row],[moving_time]]&lt;&gt;"",FLOOR((Table2[[#This Row],[moving_time]]-(60*60*Table2[[#This Row],[Appoggio_ore]]))/60,1),"")</f>
        <v/>
      </c>
      <c r="J1510" s="5" t="str">
        <f>IF(Table2[[#This Row],[moving_time]]&lt;&gt;"",FLOOR(Table2[[#This Row],[moving_time]]/(60*60),1),"")</f>
        <v/>
      </c>
      <c r="K15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0" t="str">
        <f>IF(AND(Table2[[#This Row],[Appoggio]]&lt;&gt;"",C1520&lt;&gt;""),_xlfn.CONCAT("date",C1520,"moving_time",C1511,"distance",Table2[[#This Row],[Appoggio]],"elevation",C1513,"type",C1514),"")</f>
        <v/>
      </c>
      <c r="M1510" t="str">
        <f>IF(Table2[[#This Row],[date_to_pivot]]&lt;&gt;"",C1514,"")</f>
        <v/>
      </c>
      <c r="N1510" t="str">
        <f>IF(Table2[[#This Row],[date_to_pivot]]&lt;&gt;"",Table2[[#This Row],[Appoggio]],"")</f>
        <v/>
      </c>
      <c r="O1510" t="str">
        <f>IF(Table2[[#This Row],[date_to_pivot]]&lt;&gt;"",C1513,"")</f>
        <v/>
      </c>
      <c r="P1510" t="str">
        <f>IF(Table2[[#This Row],[date_to_pivot]]&lt;&gt;"",C1511,"")</f>
        <v/>
      </c>
    </row>
    <row r="1511" spans="2:16" x14ac:dyDescent="0.2">
      <c r="B1511" t="s">
        <v>622</v>
      </c>
      <c r="C1511" t="str" cm="1">
        <f t="array" ref="C15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11" t="str">
        <f>IF(ISNUMBER(SEARCH("start_date_local",Table2[[#This Row],[JSON]])),MID(Table2[[#This Row],[JSON]],SEARCH("start_date_local",Table2[[#This Row],[JSON]])+LEN("start_date_local")+4,10), "")</f>
        <v/>
      </c>
      <c r="E15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1" s="5" t="str">
        <f>IF(Table2[[#This Row],[moving_time]]&lt;&gt;"",FLOOR((Table2[[#This Row],[moving_time]]-(60*60*Table2[[#This Row],[Appoggio_ore]]))-(60*Table2[[#This Row],[Appoggio_ minuti]]),1),"")</f>
        <v/>
      </c>
      <c r="I1511" s="5" t="str">
        <f>IF(Table2[[#This Row],[moving_time]]&lt;&gt;"",FLOOR((Table2[[#This Row],[moving_time]]-(60*60*Table2[[#This Row],[Appoggio_ore]]))/60,1),"")</f>
        <v/>
      </c>
      <c r="J1511" s="5" t="str">
        <f>IF(Table2[[#This Row],[moving_time]]&lt;&gt;"",FLOOR(Table2[[#This Row],[moving_time]]/(60*60),1),"")</f>
        <v/>
      </c>
      <c r="K15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1" t="str">
        <f>IF(AND(Table2[[#This Row],[Appoggio]]&lt;&gt;"",C1521&lt;&gt;""),_xlfn.CONCAT("date",C1521,"moving_time",C1512,"distance",Table2[[#This Row],[Appoggio]],"elevation",C1514,"type",C1515),"")</f>
        <v/>
      </c>
      <c r="M1511" t="str">
        <f>IF(Table2[[#This Row],[date_to_pivot]]&lt;&gt;"",C1515,"")</f>
        <v/>
      </c>
      <c r="N1511" t="str">
        <f>IF(Table2[[#This Row],[date_to_pivot]]&lt;&gt;"",Table2[[#This Row],[Appoggio]],"")</f>
        <v/>
      </c>
      <c r="O1511" t="str">
        <f>IF(Table2[[#This Row],[date_to_pivot]]&lt;&gt;"",C1514,"")</f>
        <v/>
      </c>
      <c r="P1511" t="str">
        <f>IF(Table2[[#This Row],[date_to_pivot]]&lt;&gt;"",C1512,"")</f>
        <v/>
      </c>
    </row>
    <row r="1512" spans="2:16" x14ac:dyDescent="0.2">
      <c r="B1512" t="s">
        <v>623</v>
      </c>
      <c r="C1512" t="str" cm="1">
        <f t="array" ref="C15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12" t="str">
        <f>IF(ISNUMBER(SEARCH("start_date_local",Table2[[#This Row],[JSON]])),MID(Table2[[#This Row],[JSON]],SEARCH("start_date_local",Table2[[#This Row],[JSON]])+LEN("start_date_local")+4,10), "")</f>
        <v/>
      </c>
      <c r="E15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2" s="5" t="str">
        <f>IF(Table2[[#This Row],[moving_time]]&lt;&gt;"",FLOOR((Table2[[#This Row],[moving_time]]-(60*60*Table2[[#This Row],[Appoggio_ore]]))-(60*Table2[[#This Row],[Appoggio_ minuti]]),1),"")</f>
        <v/>
      </c>
      <c r="I1512" s="5" t="str">
        <f>IF(Table2[[#This Row],[moving_time]]&lt;&gt;"",FLOOR((Table2[[#This Row],[moving_time]]-(60*60*Table2[[#This Row],[Appoggio_ore]]))/60,1),"")</f>
        <v/>
      </c>
      <c r="J1512" s="5" t="str">
        <f>IF(Table2[[#This Row],[moving_time]]&lt;&gt;"",FLOOR(Table2[[#This Row],[moving_time]]/(60*60),1),"")</f>
        <v/>
      </c>
      <c r="K15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2" t="str">
        <f>IF(AND(Table2[[#This Row],[Appoggio]]&lt;&gt;"",C1522&lt;&gt;""),_xlfn.CONCAT("date",C1522,"moving_time",C1513,"distance",Table2[[#This Row],[Appoggio]],"elevation",C1515,"type",C1516),"")</f>
        <v/>
      </c>
      <c r="M1512" t="str">
        <f>IF(Table2[[#This Row],[date_to_pivot]]&lt;&gt;"",C1516,"")</f>
        <v/>
      </c>
      <c r="N1512" t="str">
        <f>IF(Table2[[#This Row],[date_to_pivot]]&lt;&gt;"",Table2[[#This Row],[Appoggio]],"")</f>
        <v/>
      </c>
      <c r="O1512" t="str">
        <f>IF(Table2[[#This Row],[date_to_pivot]]&lt;&gt;"",C1515,"")</f>
        <v/>
      </c>
      <c r="P1512" t="str">
        <f>IF(Table2[[#This Row],[date_to_pivot]]&lt;&gt;"",C1513,"")</f>
        <v/>
      </c>
    </row>
    <row r="1513" spans="2:16" x14ac:dyDescent="0.2">
      <c r="B1513" t="s">
        <v>624</v>
      </c>
      <c r="C1513" t="str" cm="1">
        <f t="array" ref="C15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13" t="str">
        <f>IF(ISNUMBER(SEARCH("start_date_local",Table2[[#This Row],[JSON]])),MID(Table2[[#This Row],[JSON]],SEARCH("start_date_local",Table2[[#This Row],[JSON]])+LEN("start_date_local")+4,10), "")</f>
        <v/>
      </c>
      <c r="E15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3" s="5" t="str">
        <f>IF(Table2[[#This Row],[moving_time]]&lt;&gt;"",FLOOR((Table2[[#This Row],[moving_time]]-(60*60*Table2[[#This Row],[Appoggio_ore]]))-(60*Table2[[#This Row],[Appoggio_ minuti]]),1),"")</f>
        <v/>
      </c>
      <c r="I1513" s="5" t="str">
        <f>IF(Table2[[#This Row],[moving_time]]&lt;&gt;"",FLOOR((Table2[[#This Row],[moving_time]]-(60*60*Table2[[#This Row],[Appoggio_ore]]))/60,1),"")</f>
        <v/>
      </c>
      <c r="J1513" s="5" t="str">
        <f>IF(Table2[[#This Row],[moving_time]]&lt;&gt;"",FLOOR(Table2[[#This Row],[moving_time]]/(60*60),1),"")</f>
        <v/>
      </c>
      <c r="K15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3" t="str">
        <f>IF(AND(Table2[[#This Row],[Appoggio]]&lt;&gt;"",C1523&lt;&gt;""),_xlfn.CONCAT("date",C1523,"moving_time",C1514,"distance",Table2[[#This Row],[Appoggio]],"elevation",C1516,"type",C1517),"")</f>
        <v/>
      </c>
      <c r="M1513" t="str">
        <f>IF(Table2[[#This Row],[date_to_pivot]]&lt;&gt;"",C1517,"")</f>
        <v/>
      </c>
      <c r="N1513" t="str">
        <f>IF(Table2[[#This Row],[date_to_pivot]]&lt;&gt;"",Table2[[#This Row],[Appoggio]],"")</f>
        <v/>
      </c>
      <c r="O1513" t="str">
        <f>IF(Table2[[#This Row],[date_to_pivot]]&lt;&gt;"",C1516,"")</f>
        <v/>
      </c>
      <c r="P1513" t="str">
        <f>IF(Table2[[#This Row],[date_to_pivot]]&lt;&gt;"",C1514,"")</f>
        <v/>
      </c>
    </row>
    <row r="1514" spans="2:16" x14ac:dyDescent="0.2">
      <c r="B1514" t="s">
        <v>625</v>
      </c>
      <c r="C1514" t="str" cm="1">
        <f t="array" ref="C15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14" t="str">
        <f>IF(ISNUMBER(SEARCH("start_date_local",Table2[[#This Row],[JSON]])),MID(Table2[[#This Row],[JSON]],SEARCH("start_date_local",Table2[[#This Row],[JSON]])+LEN("start_date_local")+4,10), "")</f>
        <v/>
      </c>
      <c r="E15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4" s="5" t="str">
        <f>IF(Table2[[#This Row],[moving_time]]&lt;&gt;"",FLOOR((Table2[[#This Row],[moving_time]]-(60*60*Table2[[#This Row],[Appoggio_ore]]))-(60*Table2[[#This Row],[Appoggio_ minuti]]),1),"")</f>
        <v/>
      </c>
      <c r="I1514" s="5" t="str">
        <f>IF(Table2[[#This Row],[moving_time]]&lt;&gt;"",FLOOR((Table2[[#This Row],[moving_time]]-(60*60*Table2[[#This Row],[Appoggio_ore]]))/60,1),"")</f>
        <v/>
      </c>
      <c r="J1514" s="5" t="str">
        <f>IF(Table2[[#This Row],[moving_time]]&lt;&gt;"",FLOOR(Table2[[#This Row],[moving_time]]/(60*60),1),"")</f>
        <v/>
      </c>
      <c r="K15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4" t="str">
        <f>IF(AND(Table2[[#This Row],[Appoggio]]&lt;&gt;"",C1524&lt;&gt;""),_xlfn.CONCAT("date",C1524,"moving_time",C1515,"distance",Table2[[#This Row],[Appoggio]],"elevation",C1517,"type",C1518),"")</f>
        <v/>
      </c>
      <c r="M1514" t="str">
        <f>IF(Table2[[#This Row],[date_to_pivot]]&lt;&gt;"",C1518,"")</f>
        <v/>
      </c>
      <c r="N1514" t="str">
        <f>IF(Table2[[#This Row],[date_to_pivot]]&lt;&gt;"",Table2[[#This Row],[Appoggio]],"")</f>
        <v/>
      </c>
      <c r="O1514" t="str">
        <f>IF(Table2[[#This Row],[date_to_pivot]]&lt;&gt;"",C1517,"")</f>
        <v/>
      </c>
      <c r="P1514" t="str">
        <f>IF(Table2[[#This Row],[date_to_pivot]]&lt;&gt;"",C1515,"")</f>
        <v/>
      </c>
    </row>
    <row r="1515" spans="2:16" x14ac:dyDescent="0.2">
      <c r="B1515" t="s">
        <v>626</v>
      </c>
      <c r="C1515" t="str" cm="1">
        <f t="array" ref="C15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2020-05-25</v>
      </c>
      <c r="D1515" t="str">
        <f>IF(ISNUMBER(SEARCH("start_date_local",Table2[[#This Row],[JSON]])),MID(Table2[[#This Row],[JSON]],SEARCH("start_date_local",Table2[[#This Row],[JSON]])+LEN("start_date_local")+4,10), "")</f>
        <v>2020-05-25</v>
      </c>
      <c r="E15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5" s="5" t="str">
        <f>IF(Table2[[#This Row],[moving_time]]&lt;&gt;"",FLOOR((Table2[[#This Row],[moving_time]]-(60*60*Table2[[#This Row],[Appoggio_ore]]))-(60*Table2[[#This Row],[Appoggio_ minuti]]),1),"")</f>
        <v/>
      </c>
      <c r="I1515" s="5" t="str">
        <f>IF(Table2[[#This Row],[moving_time]]&lt;&gt;"",FLOOR((Table2[[#This Row],[moving_time]]-(60*60*Table2[[#This Row],[Appoggio_ore]]))/60,1),"")</f>
        <v/>
      </c>
      <c r="J1515" s="5" t="str">
        <f>IF(Table2[[#This Row],[moving_time]]&lt;&gt;"",FLOOR(Table2[[#This Row],[moving_time]]/(60*60),1),"")</f>
        <v/>
      </c>
      <c r="K15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5" t="str">
        <f>IF(AND(Table2[[#This Row],[Appoggio]]&lt;&gt;"",C1525&lt;&gt;""),_xlfn.CONCAT("date",C1525,"moving_time",C1516,"distance",Table2[[#This Row],[Appoggio]],"elevation",C1518,"type",C1519),"")</f>
        <v/>
      </c>
      <c r="M1515" t="str">
        <f>IF(Table2[[#This Row],[date_to_pivot]]&lt;&gt;"",C1519,"")</f>
        <v/>
      </c>
      <c r="N1515" t="str">
        <f>IF(Table2[[#This Row],[date_to_pivot]]&lt;&gt;"",Table2[[#This Row],[Appoggio]],"")</f>
        <v/>
      </c>
      <c r="O1515" t="str">
        <f>IF(Table2[[#This Row],[date_to_pivot]]&lt;&gt;"",C1518,"")</f>
        <v/>
      </c>
      <c r="P1515" t="str">
        <f>IF(Table2[[#This Row],[date_to_pivot]]&lt;&gt;"",C1516,"")</f>
        <v/>
      </c>
    </row>
    <row r="1516" spans="2:16" x14ac:dyDescent="0.2">
      <c r="B1516" t="s">
        <v>19</v>
      </c>
      <c r="C1516" t="str" cm="1">
        <f t="array" ref="C15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16" t="str">
        <f>IF(ISNUMBER(SEARCH("start_date_local",Table2[[#This Row],[JSON]])),MID(Table2[[#This Row],[JSON]],SEARCH("start_date_local",Table2[[#This Row],[JSON]])+LEN("start_date_local")+4,10), "")</f>
        <v/>
      </c>
      <c r="E15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6" s="5" t="str">
        <f>IF(Table2[[#This Row],[moving_time]]&lt;&gt;"",FLOOR((Table2[[#This Row],[moving_time]]-(60*60*Table2[[#This Row],[Appoggio_ore]]))-(60*Table2[[#This Row],[Appoggio_ minuti]]),1),"")</f>
        <v/>
      </c>
      <c r="I1516" s="5" t="str">
        <f>IF(Table2[[#This Row],[moving_time]]&lt;&gt;"",FLOOR((Table2[[#This Row],[moving_time]]-(60*60*Table2[[#This Row],[Appoggio_ore]]))/60,1),"")</f>
        <v/>
      </c>
      <c r="J1516" s="5" t="str">
        <f>IF(Table2[[#This Row],[moving_time]]&lt;&gt;"",FLOOR(Table2[[#This Row],[moving_time]]/(60*60),1),"")</f>
        <v/>
      </c>
      <c r="K15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6" t="str">
        <f>IF(AND(Table2[[#This Row],[Appoggio]]&lt;&gt;"",C1526&lt;&gt;""),_xlfn.CONCAT("date",C1526,"moving_time",C1517,"distance",Table2[[#This Row],[Appoggio]],"elevation",C1519,"type",C1520),"")</f>
        <v/>
      </c>
      <c r="M1516" t="str">
        <f>IF(Table2[[#This Row],[date_to_pivot]]&lt;&gt;"",C1520,"")</f>
        <v/>
      </c>
      <c r="N1516" t="str">
        <f>IF(Table2[[#This Row],[date_to_pivot]]&lt;&gt;"",Table2[[#This Row],[Appoggio]],"")</f>
        <v/>
      </c>
      <c r="O1516" t="str">
        <f>IF(Table2[[#This Row],[date_to_pivot]]&lt;&gt;"",C1519,"")</f>
        <v/>
      </c>
      <c r="P1516" t="str">
        <f>IF(Table2[[#This Row],[date_to_pivot]]&lt;&gt;"",C1517,"")</f>
        <v/>
      </c>
    </row>
    <row r="1517" spans="2:16" x14ac:dyDescent="0.2">
      <c r="B1517" t="s">
        <v>20</v>
      </c>
      <c r="C1517" t="str" cm="1">
        <f t="array" ref="C15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17" t="str">
        <f>IF(ISNUMBER(SEARCH("start_date_local",Table2[[#This Row],[JSON]])),MID(Table2[[#This Row],[JSON]],SEARCH("start_date_local",Table2[[#This Row],[JSON]])+LEN("start_date_local")+4,10), "")</f>
        <v/>
      </c>
      <c r="E15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7" s="5" t="str">
        <f>IF(Table2[[#This Row],[moving_time]]&lt;&gt;"",FLOOR((Table2[[#This Row],[moving_time]]-(60*60*Table2[[#This Row],[Appoggio_ore]]))-(60*Table2[[#This Row],[Appoggio_ minuti]]),1),"")</f>
        <v/>
      </c>
      <c r="I1517" s="5" t="str">
        <f>IF(Table2[[#This Row],[moving_time]]&lt;&gt;"",FLOOR((Table2[[#This Row],[moving_time]]-(60*60*Table2[[#This Row],[Appoggio_ore]]))/60,1),"")</f>
        <v/>
      </c>
      <c r="J1517" s="5" t="str">
        <f>IF(Table2[[#This Row],[moving_time]]&lt;&gt;"",FLOOR(Table2[[#This Row],[moving_time]]/(60*60),1),"")</f>
        <v/>
      </c>
      <c r="K15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7" t="str">
        <f>IF(AND(Table2[[#This Row],[Appoggio]]&lt;&gt;"",C1527&lt;&gt;""),_xlfn.CONCAT("date",C1527,"moving_time",C1518,"distance",Table2[[#This Row],[Appoggio]],"elevation",C1520,"type",C1521),"")</f>
        <v/>
      </c>
      <c r="M1517" t="str">
        <f>IF(Table2[[#This Row],[date_to_pivot]]&lt;&gt;"",C1521,"")</f>
        <v/>
      </c>
      <c r="N1517" t="str">
        <f>IF(Table2[[#This Row],[date_to_pivot]]&lt;&gt;"",Table2[[#This Row],[Appoggio]],"")</f>
        <v/>
      </c>
      <c r="O1517" t="str">
        <f>IF(Table2[[#This Row],[date_to_pivot]]&lt;&gt;"",C1520,"")</f>
        <v/>
      </c>
      <c r="P1517" t="str">
        <f>IF(Table2[[#This Row],[date_to_pivot]]&lt;&gt;"",C1518,"")</f>
        <v/>
      </c>
    </row>
    <row r="1518" spans="2:16" x14ac:dyDescent="0.2">
      <c r="B1518" t="s">
        <v>21</v>
      </c>
      <c r="C1518" t="str" cm="1">
        <f t="array" ref="C15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18" t="str">
        <f>IF(ISNUMBER(SEARCH("start_date_local",Table2[[#This Row],[JSON]])),MID(Table2[[#This Row],[JSON]],SEARCH("start_date_local",Table2[[#This Row],[JSON]])+LEN("start_date_local")+4,10), "")</f>
        <v/>
      </c>
      <c r="E15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8" s="5" t="str">
        <f>IF(Table2[[#This Row],[moving_time]]&lt;&gt;"",FLOOR((Table2[[#This Row],[moving_time]]-(60*60*Table2[[#This Row],[Appoggio_ore]]))-(60*Table2[[#This Row],[Appoggio_ minuti]]),1),"")</f>
        <v/>
      </c>
      <c r="I1518" s="5" t="str">
        <f>IF(Table2[[#This Row],[moving_time]]&lt;&gt;"",FLOOR((Table2[[#This Row],[moving_time]]-(60*60*Table2[[#This Row],[Appoggio_ore]]))/60,1),"")</f>
        <v/>
      </c>
      <c r="J1518" s="5" t="str">
        <f>IF(Table2[[#This Row],[moving_time]]&lt;&gt;"",FLOOR(Table2[[#This Row],[moving_time]]/(60*60),1),"")</f>
        <v/>
      </c>
      <c r="K15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8" t="str">
        <f>IF(AND(Table2[[#This Row],[Appoggio]]&lt;&gt;"",C1528&lt;&gt;""),_xlfn.CONCAT("date",C1528,"moving_time",C1519,"distance",Table2[[#This Row],[Appoggio]],"elevation",C1521,"type",C1522),"")</f>
        <v/>
      </c>
      <c r="M1518" t="str">
        <f>IF(Table2[[#This Row],[date_to_pivot]]&lt;&gt;"",C1522,"")</f>
        <v/>
      </c>
      <c r="N1518" t="str">
        <f>IF(Table2[[#This Row],[date_to_pivot]]&lt;&gt;"",Table2[[#This Row],[Appoggio]],"")</f>
        <v/>
      </c>
      <c r="O1518" t="str">
        <f>IF(Table2[[#This Row],[date_to_pivot]]&lt;&gt;"",C1521,"")</f>
        <v/>
      </c>
      <c r="P1518" t="str">
        <f>IF(Table2[[#This Row],[date_to_pivot]]&lt;&gt;"",C1519,"")</f>
        <v/>
      </c>
    </row>
    <row r="1519" spans="2:16" x14ac:dyDescent="0.2">
      <c r="B1519" s="1">
        <v>45541401</v>
      </c>
      <c r="C1519" s="1" t="str" cm="1">
        <f t="array" ref="C15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19" t="str">
        <f>IF(ISNUMBER(SEARCH("start_date_local",Table2[[#This Row],[JSON]])),MID(Table2[[#This Row],[JSON]],SEARCH("start_date_local",Table2[[#This Row],[JSON]])+LEN("start_date_local")+4,10), "")</f>
        <v/>
      </c>
      <c r="E15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19" s="5" t="str">
        <f>IF(Table2[[#This Row],[moving_time]]&lt;&gt;"",FLOOR((Table2[[#This Row],[moving_time]]-(60*60*Table2[[#This Row],[Appoggio_ore]]))-(60*Table2[[#This Row],[Appoggio_ minuti]]),1),"")</f>
        <v/>
      </c>
      <c r="I1519" s="5" t="str">
        <f>IF(Table2[[#This Row],[moving_time]]&lt;&gt;"",FLOOR((Table2[[#This Row],[moving_time]]-(60*60*Table2[[#This Row],[Appoggio_ore]]))/60,1),"")</f>
        <v/>
      </c>
      <c r="J1519" s="5" t="str">
        <f>IF(Table2[[#This Row],[moving_time]]&lt;&gt;"",FLOOR(Table2[[#This Row],[moving_time]]/(60*60),1),"")</f>
        <v/>
      </c>
      <c r="K15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19" t="str">
        <f>IF(AND(Table2[[#This Row],[Appoggio]]&lt;&gt;"",C1529&lt;&gt;""),_xlfn.CONCAT("date",C1529,"moving_time",C1520,"distance",Table2[[#This Row],[Appoggio]],"elevation",C1522,"type",C1523),"")</f>
        <v/>
      </c>
      <c r="M1519" t="str">
        <f>IF(Table2[[#This Row],[date_to_pivot]]&lt;&gt;"",C1523,"")</f>
        <v/>
      </c>
      <c r="N1519" t="str">
        <f>IF(Table2[[#This Row],[date_to_pivot]]&lt;&gt;"",Table2[[#This Row],[Appoggio]],"")</f>
        <v/>
      </c>
      <c r="O1519" t="str">
        <f>IF(Table2[[#This Row],[date_to_pivot]]&lt;&gt;"",C1522,"")</f>
        <v/>
      </c>
      <c r="P1519" t="str">
        <f>IF(Table2[[#This Row],[date_to_pivot]]&lt;&gt;"",C1520,"")</f>
        <v/>
      </c>
    </row>
    <row r="1520" spans="2:16" x14ac:dyDescent="0.2">
      <c r="B1520" s="2">
        <v>10881751</v>
      </c>
      <c r="C1520" s="2" t="str" cm="1">
        <f t="array" ref="C15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20" t="str">
        <f>IF(ISNUMBER(SEARCH("start_date_local",Table2[[#This Row],[JSON]])),MID(Table2[[#This Row],[JSON]],SEARCH("start_date_local",Table2[[#This Row],[JSON]])+LEN("start_date_local")+4,10), "")</f>
        <v/>
      </c>
      <c r="E15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0" s="5" t="str">
        <f>IF(Table2[[#This Row],[moving_time]]&lt;&gt;"",FLOOR((Table2[[#This Row],[moving_time]]-(60*60*Table2[[#This Row],[Appoggio_ore]]))-(60*Table2[[#This Row],[Appoggio_ minuti]]),1),"")</f>
        <v/>
      </c>
      <c r="I1520" s="5" t="str">
        <f>IF(Table2[[#This Row],[moving_time]]&lt;&gt;"",FLOOR((Table2[[#This Row],[moving_time]]-(60*60*Table2[[#This Row],[Appoggio_ore]]))/60,1),"")</f>
        <v/>
      </c>
      <c r="J1520" s="5" t="str">
        <f>IF(Table2[[#This Row],[moving_time]]&lt;&gt;"",FLOOR(Table2[[#This Row],[moving_time]]/(60*60),1),"")</f>
        <v/>
      </c>
      <c r="K15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0" t="str">
        <f>IF(AND(Table2[[#This Row],[Appoggio]]&lt;&gt;"",C1530&lt;&gt;""),_xlfn.CONCAT("date",C1530,"moving_time",C1521,"distance",Table2[[#This Row],[Appoggio]],"elevation",C1523,"type",C1524),"")</f>
        <v/>
      </c>
      <c r="M1520" t="str">
        <f>IF(Table2[[#This Row],[date_to_pivot]]&lt;&gt;"",C1524,"")</f>
        <v/>
      </c>
      <c r="N1520" t="str">
        <f>IF(Table2[[#This Row],[date_to_pivot]]&lt;&gt;"",Table2[[#This Row],[Appoggio]],"")</f>
        <v/>
      </c>
      <c r="O1520" t="str">
        <f>IF(Table2[[#This Row],[date_to_pivot]]&lt;&gt;"",C1523,"")</f>
        <v/>
      </c>
      <c r="P1520" t="str">
        <f>IF(Table2[[#This Row],[date_to_pivot]]&lt;&gt;"",C1521,"")</f>
        <v/>
      </c>
    </row>
    <row r="1521" spans="2:16" x14ac:dyDescent="0.2">
      <c r="B1521" t="s">
        <v>22</v>
      </c>
      <c r="C1521" t="str" cm="1">
        <f t="array" ref="C15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21" t="str">
        <f>IF(ISNUMBER(SEARCH("start_date_local",Table2[[#This Row],[JSON]])),MID(Table2[[#This Row],[JSON]],SEARCH("start_date_local",Table2[[#This Row],[JSON]])+LEN("start_date_local")+4,10), "")</f>
        <v/>
      </c>
      <c r="E15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1" s="5" t="str">
        <f>IF(Table2[[#This Row],[moving_time]]&lt;&gt;"",FLOOR((Table2[[#This Row],[moving_time]]-(60*60*Table2[[#This Row],[Appoggio_ore]]))-(60*Table2[[#This Row],[Appoggio_ minuti]]),1),"")</f>
        <v/>
      </c>
      <c r="I1521" s="5" t="str">
        <f>IF(Table2[[#This Row],[moving_time]]&lt;&gt;"",FLOOR((Table2[[#This Row],[moving_time]]-(60*60*Table2[[#This Row],[Appoggio_ore]]))/60,1),"")</f>
        <v/>
      </c>
      <c r="J1521" s="5" t="str">
        <f>IF(Table2[[#This Row],[moving_time]]&lt;&gt;"",FLOOR(Table2[[#This Row],[moving_time]]/(60*60),1),"")</f>
        <v/>
      </c>
      <c r="K15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1" t="str">
        <f>IF(AND(Table2[[#This Row],[Appoggio]]&lt;&gt;"",C1531&lt;&gt;""),_xlfn.CONCAT("date",C1531,"moving_time",C1522,"distance",Table2[[#This Row],[Appoggio]],"elevation",C1524,"type",C1525),"")</f>
        <v/>
      </c>
      <c r="M1521" t="str">
        <f>IF(Table2[[#This Row],[date_to_pivot]]&lt;&gt;"",C1525,"")</f>
        <v/>
      </c>
      <c r="N1521" t="str">
        <f>IF(Table2[[#This Row],[date_to_pivot]]&lt;&gt;"",Table2[[#This Row],[Appoggio]],"")</f>
        <v/>
      </c>
      <c r="O1521" t="str">
        <f>IF(Table2[[#This Row],[date_to_pivot]]&lt;&gt;"",C1524,"")</f>
        <v/>
      </c>
      <c r="P1521" t="str">
        <f>IF(Table2[[#This Row],[date_to_pivot]]&lt;&gt;"",C1522,"")</f>
        <v/>
      </c>
    </row>
    <row r="1522" spans="2:16" x14ac:dyDescent="0.2">
      <c r="B1522" t="s">
        <v>23</v>
      </c>
      <c r="C1522" t="str" cm="1">
        <f t="array" ref="C15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22" t="str">
        <f>IF(ISNUMBER(SEARCH("start_date_local",Table2[[#This Row],[JSON]])),MID(Table2[[#This Row],[JSON]],SEARCH("start_date_local",Table2[[#This Row],[JSON]])+LEN("start_date_local")+4,10), "")</f>
        <v/>
      </c>
      <c r="E15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2" s="5" t="str">
        <f>IF(Table2[[#This Row],[moving_time]]&lt;&gt;"",FLOOR((Table2[[#This Row],[moving_time]]-(60*60*Table2[[#This Row],[Appoggio_ore]]))-(60*Table2[[#This Row],[Appoggio_ minuti]]),1),"")</f>
        <v/>
      </c>
      <c r="I1522" s="5" t="str">
        <f>IF(Table2[[#This Row],[moving_time]]&lt;&gt;"",FLOOR((Table2[[#This Row],[moving_time]]-(60*60*Table2[[#This Row],[Appoggio_ore]]))/60,1),"")</f>
        <v/>
      </c>
      <c r="J1522" s="5" t="str">
        <f>IF(Table2[[#This Row],[moving_time]]&lt;&gt;"",FLOOR(Table2[[#This Row],[moving_time]]/(60*60),1),"")</f>
        <v/>
      </c>
      <c r="K15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2" t="str">
        <f>IF(AND(Table2[[#This Row],[Appoggio]]&lt;&gt;"",C1532&lt;&gt;""),_xlfn.CONCAT("date",C1532,"moving_time",C1523,"distance",Table2[[#This Row],[Appoggio]],"elevation",C1525,"type",C1526),"")</f>
        <v/>
      </c>
      <c r="M1522" t="str">
        <f>IF(Table2[[#This Row],[date_to_pivot]]&lt;&gt;"",C1526,"")</f>
        <v/>
      </c>
      <c r="N1522" t="str">
        <f>IF(Table2[[#This Row],[date_to_pivot]]&lt;&gt;"",Table2[[#This Row],[Appoggio]],"")</f>
        <v/>
      </c>
      <c r="O1522" t="str">
        <f>IF(Table2[[#This Row],[date_to_pivot]]&lt;&gt;"",C1525,"")</f>
        <v/>
      </c>
      <c r="P1522" t="str">
        <f>IF(Table2[[#This Row],[date_to_pivot]]&lt;&gt;"",C1523,"")</f>
        <v/>
      </c>
    </row>
    <row r="1523" spans="2:16" x14ac:dyDescent="0.2">
      <c r="B1523" s="1">
        <v>4554154</v>
      </c>
      <c r="C1523" s="1" t="str" cm="1">
        <f t="array" ref="C15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23" t="str">
        <f>IF(ISNUMBER(SEARCH("start_date_local",Table2[[#This Row],[JSON]])),MID(Table2[[#This Row],[JSON]],SEARCH("start_date_local",Table2[[#This Row],[JSON]])+LEN("start_date_local")+4,10), "")</f>
        <v/>
      </c>
      <c r="E15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3" s="5" t="str">
        <f>IF(Table2[[#This Row],[moving_time]]&lt;&gt;"",FLOOR((Table2[[#This Row],[moving_time]]-(60*60*Table2[[#This Row],[Appoggio_ore]]))-(60*Table2[[#This Row],[Appoggio_ minuti]]),1),"")</f>
        <v/>
      </c>
      <c r="I1523" s="5" t="str">
        <f>IF(Table2[[#This Row],[moving_time]]&lt;&gt;"",FLOOR((Table2[[#This Row],[moving_time]]-(60*60*Table2[[#This Row],[Appoggio_ore]]))/60,1),"")</f>
        <v/>
      </c>
      <c r="J1523" s="5" t="str">
        <f>IF(Table2[[#This Row],[moving_time]]&lt;&gt;"",FLOOR(Table2[[#This Row],[moving_time]]/(60*60),1),"")</f>
        <v/>
      </c>
      <c r="K15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3" t="str">
        <f>IF(AND(Table2[[#This Row],[Appoggio]]&lt;&gt;"",C1533&lt;&gt;""),_xlfn.CONCAT("date",C1533,"moving_time",C1524,"distance",Table2[[#This Row],[Appoggio]],"elevation",C1526,"type",C1527),"")</f>
        <v/>
      </c>
      <c r="M1523" t="str">
        <f>IF(Table2[[#This Row],[date_to_pivot]]&lt;&gt;"",C1527,"")</f>
        <v/>
      </c>
      <c r="N1523" t="str">
        <f>IF(Table2[[#This Row],[date_to_pivot]]&lt;&gt;"",Table2[[#This Row],[Appoggio]],"")</f>
        <v/>
      </c>
      <c r="O1523" t="str">
        <f>IF(Table2[[#This Row],[date_to_pivot]]&lt;&gt;"",C1526,"")</f>
        <v/>
      </c>
      <c r="P1523" t="str">
        <f>IF(Table2[[#This Row],[date_to_pivot]]&lt;&gt;"",C1524,"")</f>
        <v/>
      </c>
    </row>
    <row r="1524" spans="2:16" x14ac:dyDescent="0.2">
      <c r="B1524" s="2">
        <v>10881726</v>
      </c>
      <c r="C1524" s="2" t="str" cm="1">
        <f t="array" ref="C15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24" t="str">
        <f>IF(ISNUMBER(SEARCH("start_date_local",Table2[[#This Row],[JSON]])),MID(Table2[[#This Row],[JSON]],SEARCH("start_date_local",Table2[[#This Row],[JSON]])+LEN("start_date_local")+4,10), "")</f>
        <v/>
      </c>
      <c r="E15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4" s="5" t="str">
        <f>IF(Table2[[#This Row],[moving_time]]&lt;&gt;"",FLOOR((Table2[[#This Row],[moving_time]]-(60*60*Table2[[#This Row],[Appoggio_ore]]))-(60*Table2[[#This Row],[Appoggio_ minuti]]),1),"")</f>
        <v/>
      </c>
      <c r="I1524" s="5" t="str">
        <f>IF(Table2[[#This Row],[moving_time]]&lt;&gt;"",FLOOR((Table2[[#This Row],[moving_time]]-(60*60*Table2[[#This Row],[Appoggio_ore]]))/60,1),"")</f>
        <v/>
      </c>
      <c r="J1524" s="5" t="str">
        <f>IF(Table2[[#This Row],[moving_time]]&lt;&gt;"",FLOOR(Table2[[#This Row],[moving_time]]/(60*60),1),"")</f>
        <v/>
      </c>
      <c r="K15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4" t="str">
        <f>IF(AND(Table2[[#This Row],[Appoggio]]&lt;&gt;"",C1534&lt;&gt;""),_xlfn.CONCAT("date",C1534,"moving_time",C1525,"distance",Table2[[#This Row],[Appoggio]],"elevation",C1527,"type",C1528),"")</f>
        <v/>
      </c>
      <c r="M1524" t="str">
        <f>IF(Table2[[#This Row],[date_to_pivot]]&lt;&gt;"",C1528,"")</f>
        <v/>
      </c>
      <c r="N1524" t="str">
        <f>IF(Table2[[#This Row],[date_to_pivot]]&lt;&gt;"",Table2[[#This Row],[Appoggio]],"")</f>
        <v/>
      </c>
      <c r="O1524" t="str">
        <f>IF(Table2[[#This Row],[date_to_pivot]]&lt;&gt;"",C1527,"")</f>
        <v/>
      </c>
      <c r="P1524" t="str">
        <f>IF(Table2[[#This Row],[date_to_pivot]]&lt;&gt;"",C1525,"")</f>
        <v/>
      </c>
    </row>
    <row r="1525" spans="2:16" x14ac:dyDescent="0.2">
      <c r="B1525" t="s">
        <v>22</v>
      </c>
      <c r="C1525" t="str" cm="1">
        <f t="array" ref="C15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25" t="str">
        <f>IF(ISNUMBER(SEARCH("start_date_local",Table2[[#This Row],[JSON]])),MID(Table2[[#This Row],[JSON]],SEARCH("start_date_local",Table2[[#This Row],[JSON]])+LEN("start_date_local")+4,10), "")</f>
        <v/>
      </c>
      <c r="E15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5" s="5" t="str">
        <f>IF(Table2[[#This Row],[moving_time]]&lt;&gt;"",FLOOR((Table2[[#This Row],[moving_time]]-(60*60*Table2[[#This Row],[Appoggio_ore]]))-(60*Table2[[#This Row],[Appoggio_ minuti]]),1),"")</f>
        <v/>
      </c>
      <c r="I1525" s="5" t="str">
        <f>IF(Table2[[#This Row],[moving_time]]&lt;&gt;"",FLOOR((Table2[[#This Row],[moving_time]]-(60*60*Table2[[#This Row],[Appoggio_ore]]))/60,1),"")</f>
        <v/>
      </c>
      <c r="J1525" s="5" t="str">
        <f>IF(Table2[[#This Row],[moving_time]]&lt;&gt;"",FLOOR(Table2[[#This Row],[moving_time]]/(60*60),1),"")</f>
        <v/>
      </c>
      <c r="K15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5" t="str">
        <f>IF(AND(Table2[[#This Row],[Appoggio]]&lt;&gt;"",C1535&lt;&gt;""),_xlfn.CONCAT("date",C1535,"moving_time",C1526,"distance",Table2[[#This Row],[Appoggio]],"elevation",C1528,"type",C1529),"")</f>
        <v/>
      </c>
      <c r="M1525" t="str">
        <f>IF(Table2[[#This Row],[date_to_pivot]]&lt;&gt;"",C1529,"")</f>
        <v/>
      </c>
      <c r="N1525" t="str">
        <f>IF(Table2[[#This Row],[date_to_pivot]]&lt;&gt;"",Table2[[#This Row],[Appoggio]],"")</f>
        <v/>
      </c>
      <c r="O1525" t="str">
        <f>IF(Table2[[#This Row],[date_to_pivot]]&lt;&gt;"",C1528,"")</f>
        <v/>
      </c>
      <c r="P1525" t="str">
        <f>IF(Table2[[#This Row],[date_to_pivot]]&lt;&gt;"",C1526,"")</f>
        <v/>
      </c>
    </row>
    <row r="1526" spans="2:16" x14ac:dyDescent="0.2">
      <c r="B1526" t="s">
        <v>24</v>
      </c>
      <c r="C1526" t="str" cm="1">
        <f t="array" ref="C15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26" t="str">
        <f>IF(ISNUMBER(SEARCH("start_date_local",Table2[[#This Row],[JSON]])),MID(Table2[[#This Row],[JSON]],SEARCH("start_date_local",Table2[[#This Row],[JSON]])+LEN("start_date_local")+4,10), "")</f>
        <v/>
      </c>
      <c r="E15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6" s="5" t="str">
        <f>IF(Table2[[#This Row],[moving_time]]&lt;&gt;"",FLOOR((Table2[[#This Row],[moving_time]]-(60*60*Table2[[#This Row],[Appoggio_ore]]))-(60*Table2[[#This Row],[Appoggio_ minuti]]),1),"")</f>
        <v/>
      </c>
      <c r="I1526" s="5" t="str">
        <f>IF(Table2[[#This Row],[moving_time]]&lt;&gt;"",FLOOR((Table2[[#This Row],[moving_time]]-(60*60*Table2[[#This Row],[Appoggio_ore]]))/60,1),"")</f>
        <v/>
      </c>
      <c r="J1526" s="5" t="str">
        <f>IF(Table2[[#This Row],[moving_time]]&lt;&gt;"",FLOOR(Table2[[#This Row],[moving_time]]/(60*60),1),"")</f>
        <v/>
      </c>
      <c r="K15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6" t="str">
        <f>IF(AND(Table2[[#This Row],[Appoggio]]&lt;&gt;"",C1536&lt;&gt;""),_xlfn.CONCAT("date",C1536,"moving_time",C1527,"distance",Table2[[#This Row],[Appoggio]],"elevation",C1529,"type",C1530),"")</f>
        <v/>
      </c>
      <c r="M1526" t="str">
        <f>IF(Table2[[#This Row],[date_to_pivot]]&lt;&gt;"",C1530,"")</f>
        <v/>
      </c>
      <c r="N1526" t="str">
        <f>IF(Table2[[#This Row],[date_to_pivot]]&lt;&gt;"",Table2[[#This Row],[Appoggio]],"")</f>
        <v/>
      </c>
      <c r="O1526" t="str">
        <f>IF(Table2[[#This Row],[date_to_pivot]]&lt;&gt;"",C1529,"")</f>
        <v/>
      </c>
      <c r="P1526" t="str">
        <f>IF(Table2[[#This Row],[date_to_pivot]]&lt;&gt;"",C1527,"")</f>
        <v/>
      </c>
    </row>
    <row r="1527" spans="2:16" x14ac:dyDescent="0.2">
      <c r="B1527" t="s">
        <v>25</v>
      </c>
      <c r="C1527" t="str" cm="1">
        <f t="array" ref="C15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27" t="str">
        <f>IF(ISNUMBER(SEARCH("start_date_local",Table2[[#This Row],[JSON]])),MID(Table2[[#This Row],[JSON]],SEARCH("start_date_local",Table2[[#This Row],[JSON]])+LEN("start_date_local")+4,10), "")</f>
        <v/>
      </c>
      <c r="E15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7" s="5" t="str">
        <f>IF(Table2[[#This Row],[moving_time]]&lt;&gt;"",FLOOR((Table2[[#This Row],[moving_time]]-(60*60*Table2[[#This Row],[Appoggio_ore]]))-(60*Table2[[#This Row],[Appoggio_ minuti]]),1),"")</f>
        <v/>
      </c>
      <c r="I1527" s="5" t="str">
        <f>IF(Table2[[#This Row],[moving_time]]&lt;&gt;"",FLOOR((Table2[[#This Row],[moving_time]]-(60*60*Table2[[#This Row],[Appoggio_ore]]))/60,1),"")</f>
        <v/>
      </c>
      <c r="J1527" s="5" t="str">
        <f>IF(Table2[[#This Row],[moving_time]]&lt;&gt;"",FLOOR(Table2[[#This Row],[moving_time]]/(60*60),1),"")</f>
        <v/>
      </c>
      <c r="K15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7" t="str">
        <f>IF(AND(Table2[[#This Row],[Appoggio]]&lt;&gt;"",C1537&lt;&gt;""),_xlfn.CONCAT("date",C1537,"moving_time",C1528,"distance",Table2[[#This Row],[Appoggio]],"elevation",C1530,"type",C1531),"")</f>
        <v/>
      </c>
      <c r="M1527" t="str">
        <f>IF(Table2[[#This Row],[date_to_pivot]]&lt;&gt;"",C1531,"")</f>
        <v/>
      </c>
      <c r="N1527" t="str">
        <f>IF(Table2[[#This Row],[date_to_pivot]]&lt;&gt;"",Table2[[#This Row],[Appoggio]],"")</f>
        <v/>
      </c>
      <c r="O1527" t="str">
        <f>IF(Table2[[#This Row],[date_to_pivot]]&lt;&gt;"",C1530,"")</f>
        <v/>
      </c>
      <c r="P1527" t="str">
        <f>IF(Table2[[#This Row],[date_to_pivot]]&lt;&gt;"",C1528,"")</f>
        <v/>
      </c>
    </row>
    <row r="1528" spans="2:16" x14ac:dyDescent="0.2">
      <c r="B1528" t="s">
        <v>26</v>
      </c>
      <c r="C1528" t="str" cm="1">
        <f t="array" ref="C15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28" t="str">
        <f>IF(ISNUMBER(SEARCH("start_date_local",Table2[[#This Row],[JSON]])),MID(Table2[[#This Row],[JSON]],SEARCH("start_date_local",Table2[[#This Row],[JSON]])+LEN("start_date_local")+4,10), "")</f>
        <v/>
      </c>
      <c r="E15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8" s="5" t="str">
        <f>IF(Table2[[#This Row],[moving_time]]&lt;&gt;"",FLOOR((Table2[[#This Row],[moving_time]]-(60*60*Table2[[#This Row],[Appoggio_ore]]))-(60*Table2[[#This Row],[Appoggio_ minuti]]),1),"")</f>
        <v/>
      </c>
      <c r="I1528" s="5" t="str">
        <f>IF(Table2[[#This Row],[moving_time]]&lt;&gt;"",FLOOR((Table2[[#This Row],[moving_time]]-(60*60*Table2[[#This Row],[Appoggio_ore]]))/60,1),"")</f>
        <v/>
      </c>
      <c r="J1528" s="5" t="str">
        <f>IF(Table2[[#This Row],[moving_time]]&lt;&gt;"",FLOOR(Table2[[#This Row],[moving_time]]/(60*60),1),"")</f>
        <v/>
      </c>
      <c r="K15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8" t="str">
        <f>IF(AND(Table2[[#This Row],[Appoggio]]&lt;&gt;"",C1538&lt;&gt;""),_xlfn.CONCAT("date",C1538,"moving_time",C1529,"distance",Table2[[#This Row],[Appoggio]],"elevation",C1531,"type",C1532),"")</f>
        <v/>
      </c>
      <c r="M1528" t="str">
        <f>IF(Table2[[#This Row],[date_to_pivot]]&lt;&gt;"",C1532,"")</f>
        <v/>
      </c>
      <c r="N1528" t="str">
        <f>IF(Table2[[#This Row],[date_to_pivot]]&lt;&gt;"",Table2[[#This Row],[Appoggio]],"")</f>
        <v/>
      </c>
      <c r="O1528" t="str">
        <f>IF(Table2[[#This Row],[date_to_pivot]]&lt;&gt;"",C1531,"")</f>
        <v/>
      </c>
      <c r="P1528" t="str">
        <f>IF(Table2[[#This Row],[date_to_pivot]]&lt;&gt;"",C1529,"")</f>
        <v/>
      </c>
    </row>
    <row r="1529" spans="2:16" x14ac:dyDescent="0.2">
      <c r="B1529" t="s">
        <v>627</v>
      </c>
      <c r="C1529" t="str" cm="1">
        <f t="array" ref="C15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29" t="str">
        <f>IF(ISNUMBER(SEARCH("start_date_local",Table2[[#This Row],[JSON]])),MID(Table2[[#This Row],[JSON]],SEARCH("start_date_local",Table2[[#This Row],[JSON]])+LEN("start_date_local")+4,10), "")</f>
        <v/>
      </c>
      <c r="E15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29" s="5" t="str">
        <f>IF(Table2[[#This Row],[moving_time]]&lt;&gt;"",FLOOR((Table2[[#This Row],[moving_time]]-(60*60*Table2[[#This Row],[Appoggio_ore]]))-(60*Table2[[#This Row],[Appoggio_ minuti]]),1),"")</f>
        <v/>
      </c>
      <c r="I1529" s="5" t="str">
        <f>IF(Table2[[#This Row],[moving_time]]&lt;&gt;"",FLOOR((Table2[[#This Row],[moving_time]]-(60*60*Table2[[#This Row],[Appoggio_ore]]))/60,1),"")</f>
        <v/>
      </c>
      <c r="J1529" s="5" t="str">
        <f>IF(Table2[[#This Row],[moving_time]]&lt;&gt;"",FLOOR(Table2[[#This Row],[moving_time]]/(60*60),1),"")</f>
        <v/>
      </c>
      <c r="K15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29" t="str">
        <f>IF(AND(Table2[[#This Row],[Appoggio]]&lt;&gt;"",C1539&lt;&gt;""),_xlfn.CONCAT("date",C1539,"moving_time",C1530,"distance",Table2[[#This Row],[Appoggio]],"elevation",C1532,"type",C1533),"")</f>
        <v/>
      </c>
      <c r="M1529" t="str">
        <f>IF(Table2[[#This Row],[date_to_pivot]]&lt;&gt;"",C1533,"")</f>
        <v/>
      </c>
      <c r="N1529" t="str">
        <f>IF(Table2[[#This Row],[date_to_pivot]]&lt;&gt;"",Table2[[#This Row],[Appoggio]],"")</f>
        <v/>
      </c>
      <c r="O1529" t="str">
        <f>IF(Table2[[#This Row],[date_to_pivot]]&lt;&gt;"",C1532,"")</f>
        <v/>
      </c>
      <c r="P1529" t="str">
        <f>IF(Table2[[#This Row],[date_to_pivot]]&lt;&gt;"",C1530,"")</f>
        <v/>
      </c>
    </row>
    <row r="1530" spans="2:16" x14ac:dyDescent="0.2">
      <c r="B1530" t="s">
        <v>628</v>
      </c>
      <c r="C1530" t="str" cm="1">
        <f t="array" ref="C15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30" t="str">
        <f>IF(ISNUMBER(SEARCH("start_date_local",Table2[[#This Row],[JSON]])),MID(Table2[[#This Row],[JSON]],SEARCH("start_date_local",Table2[[#This Row],[JSON]])+LEN("start_date_local")+4,10), "")</f>
        <v/>
      </c>
      <c r="E15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0" s="5" t="str">
        <f>IF(Table2[[#This Row],[moving_time]]&lt;&gt;"",FLOOR((Table2[[#This Row],[moving_time]]-(60*60*Table2[[#This Row],[Appoggio_ore]]))-(60*Table2[[#This Row],[Appoggio_ minuti]]),1),"")</f>
        <v/>
      </c>
      <c r="I1530" s="5" t="str">
        <f>IF(Table2[[#This Row],[moving_time]]&lt;&gt;"",FLOOR((Table2[[#This Row],[moving_time]]-(60*60*Table2[[#This Row],[Appoggio_ore]]))/60,1),"")</f>
        <v/>
      </c>
      <c r="J1530" s="5" t="str">
        <f>IF(Table2[[#This Row],[moving_time]]&lt;&gt;"",FLOOR(Table2[[#This Row],[moving_time]]/(60*60),1),"")</f>
        <v/>
      </c>
      <c r="K15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0" t="str">
        <f>IF(AND(Table2[[#This Row],[Appoggio]]&lt;&gt;"",C1540&lt;&gt;""),_xlfn.CONCAT("date",C1540,"moving_time",C1531,"distance",Table2[[#This Row],[Appoggio]],"elevation",C1533,"type",C1534),"")</f>
        <v/>
      </c>
      <c r="M1530" t="str">
        <f>IF(Table2[[#This Row],[date_to_pivot]]&lt;&gt;"",C1534,"")</f>
        <v/>
      </c>
      <c r="N1530" t="str">
        <f>IF(Table2[[#This Row],[date_to_pivot]]&lt;&gt;"",Table2[[#This Row],[Appoggio]],"")</f>
        <v/>
      </c>
      <c r="O1530" t="str">
        <f>IF(Table2[[#This Row],[date_to_pivot]]&lt;&gt;"",C1533,"")</f>
        <v/>
      </c>
      <c r="P1530" t="str">
        <f>IF(Table2[[#This Row],[date_to_pivot]]&lt;&gt;"",C1531,"")</f>
        <v/>
      </c>
    </row>
    <row r="1531" spans="2:16" x14ac:dyDescent="0.2">
      <c r="B1531" t="s">
        <v>110</v>
      </c>
      <c r="C1531" t="str" cm="1">
        <f t="array" ref="C15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31" t="str">
        <f>IF(ISNUMBER(SEARCH("start_date_local",Table2[[#This Row],[JSON]])),MID(Table2[[#This Row],[JSON]],SEARCH("start_date_local",Table2[[#This Row],[JSON]])+LEN("start_date_local")+4,10), "")</f>
        <v/>
      </c>
      <c r="E15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1" s="5" t="str">
        <f>IF(Table2[[#This Row],[moving_time]]&lt;&gt;"",FLOOR((Table2[[#This Row],[moving_time]]-(60*60*Table2[[#This Row],[Appoggio_ore]]))-(60*Table2[[#This Row],[Appoggio_ minuti]]),1),"")</f>
        <v/>
      </c>
      <c r="I1531" s="5" t="str">
        <f>IF(Table2[[#This Row],[moving_time]]&lt;&gt;"",FLOOR((Table2[[#This Row],[moving_time]]-(60*60*Table2[[#This Row],[Appoggio_ore]]))/60,1),"")</f>
        <v/>
      </c>
      <c r="J1531" s="5" t="str">
        <f>IF(Table2[[#This Row],[moving_time]]&lt;&gt;"",FLOOR(Table2[[#This Row],[moving_time]]/(60*60),1),"")</f>
        <v/>
      </c>
      <c r="K15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1" t="str">
        <f>IF(AND(Table2[[#This Row],[Appoggio]]&lt;&gt;"",C1541&lt;&gt;""),_xlfn.CONCAT("date",C1541,"moving_time",C1532,"distance",Table2[[#This Row],[Appoggio]],"elevation",C1534,"type",C1535),"")</f>
        <v/>
      </c>
      <c r="M1531" t="str">
        <f>IF(Table2[[#This Row],[date_to_pivot]]&lt;&gt;"",C1535,"")</f>
        <v/>
      </c>
      <c r="N1531" t="str">
        <f>IF(Table2[[#This Row],[date_to_pivot]]&lt;&gt;"",Table2[[#This Row],[Appoggio]],"")</f>
        <v/>
      </c>
      <c r="O1531" t="str">
        <f>IF(Table2[[#This Row],[date_to_pivot]]&lt;&gt;"",C1534,"")</f>
        <v/>
      </c>
      <c r="P1531" t="str">
        <f>IF(Table2[[#This Row],[date_to_pivot]]&lt;&gt;"",C1532,"")</f>
        <v/>
      </c>
    </row>
    <row r="1532" spans="2:16" x14ac:dyDescent="0.2">
      <c r="B1532" t="s">
        <v>629</v>
      </c>
      <c r="C1532" t="str" cm="1">
        <f t="array" ref="C15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32" t="str">
        <f>IF(ISNUMBER(SEARCH("start_date_local",Table2[[#This Row],[JSON]])),MID(Table2[[#This Row],[JSON]],SEARCH("start_date_local",Table2[[#This Row],[JSON]])+LEN("start_date_local")+4,10), "")</f>
        <v/>
      </c>
      <c r="E15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2" s="5" t="str">
        <f>IF(Table2[[#This Row],[moving_time]]&lt;&gt;"",FLOOR((Table2[[#This Row],[moving_time]]-(60*60*Table2[[#This Row],[Appoggio_ore]]))-(60*Table2[[#This Row],[Appoggio_ minuti]]),1),"")</f>
        <v/>
      </c>
      <c r="I1532" s="5" t="str">
        <f>IF(Table2[[#This Row],[moving_time]]&lt;&gt;"",FLOOR((Table2[[#This Row],[moving_time]]-(60*60*Table2[[#This Row],[Appoggio_ore]]))/60,1),"")</f>
        <v/>
      </c>
      <c r="J1532" s="5" t="str">
        <f>IF(Table2[[#This Row],[moving_time]]&lt;&gt;"",FLOOR(Table2[[#This Row],[moving_time]]/(60*60),1),"")</f>
        <v/>
      </c>
      <c r="K15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2" t="str">
        <f>IF(AND(Table2[[#This Row],[Appoggio]]&lt;&gt;"",C1542&lt;&gt;""),_xlfn.CONCAT("date",C1542,"moving_time",C1533,"distance",Table2[[#This Row],[Appoggio]],"elevation",C1535,"type",C1536),"")</f>
        <v/>
      </c>
      <c r="M1532" t="str">
        <f>IF(Table2[[#This Row],[date_to_pivot]]&lt;&gt;"",C1536,"")</f>
        <v/>
      </c>
      <c r="N1532" t="str">
        <f>IF(Table2[[#This Row],[date_to_pivot]]&lt;&gt;"",Table2[[#This Row],[Appoggio]],"")</f>
        <v/>
      </c>
      <c r="O1532" t="str">
        <f>IF(Table2[[#This Row],[date_to_pivot]]&lt;&gt;"",C1535,"")</f>
        <v/>
      </c>
      <c r="P1532" t="str">
        <f>IF(Table2[[#This Row],[date_to_pivot]]&lt;&gt;"",C1533,"")</f>
        <v/>
      </c>
    </row>
    <row r="1533" spans="2:16" x14ac:dyDescent="0.2">
      <c r="B1533" t="s">
        <v>84</v>
      </c>
      <c r="C1533" t="str" cm="1">
        <f t="array" ref="C15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33" t="str">
        <f>IF(ISNUMBER(SEARCH("start_date_local",Table2[[#This Row],[JSON]])),MID(Table2[[#This Row],[JSON]],SEARCH("start_date_local",Table2[[#This Row],[JSON]])+LEN("start_date_local")+4,10), "")</f>
        <v/>
      </c>
      <c r="E15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3" s="5" t="str">
        <f>IF(Table2[[#This Row],[moving_time]]&lt;&gt;"",FLOOR((Table2[[#This Row],[moving_time]]-(60*60*Table2[[#This Row],[Appoggio_ore]]))-(60*Table2[[#This Row],[Appoggio_ minuti]]),1),"")</f>
        <v/>
      </c>
      <c r="I1533" s="5" t="str">
        <f>IF(Table2[[#This Row],[moving_time]]&lt;&gt;"",FLOOR((Table2[[#This Row],[moving_time]]-(60*60*Table2[[#This Row],[Appoggio_ore]]))/60,1),"")</f>
        <v/>
      </c>
      <c r="J1533" s="5" t="str">
        <f>IF(Table2[[#This Row],[moving_time]]&lt;&gt;"",FLOOR(Table2[[#This Row],[moving_time]]/(60*60),1),"")</f>
        <v/>
      </c>
      <c r="K15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3" t="str">
        <f>IF(AND(Table2[[#This Row],[Appoggio]]&lt;&gt;"",C1543&lt;&gt;""),_xlfn.CONCAT("date",C1543,"moving_time",C1534,"distance",Table2[[#This Row],[Appoggio]],"elevation",C1536,"type",C1537),"")</f>
        <v/>
      </c>
      <c r="M1533" t="str">
        <f>IF(Table2[[#This Row],[date_to_pivot]]&lt;&gt;"",C1537,"")</f>
        <v/>
      </c>
      <c r="N1533" t="str">
        <f>IF(Table2[[#This Row],[date_to_pivot]]&lt;&gt;"",Table2[[#This Row],[Appoggio]],"")</f>
        <v/>
      </c>
      <c r="O1533" t="str">
        <f>IF(Table2[[#This Row],[date_to_pivot]]&lt;&gt;"",C1536,"")</f>
        <v/>
      </c>
      <c r="P1533" t="str">
        <f>IF(Table2[[#This Row],[date_to_pivot]]&lt;&gt;"",C1534,"")</f>
        <v/>
      </c>
    </row>
    <row r="1534" spans="2:16" x14ac:dyDescent="0.2">
      <c r="B1534" t="s">
        <v>32</v>
      </c>
      <c r="C1534" t="str" cm="1">
        <f t="array" ref="C15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34" t="str">
        <f>IF(ISNUMBER(SEARCH("start_date_local",Table2[[#This Row],[JSON]])),MID(Table2[[#This Row],[JSON]],SEARCH("start_date_local",Table2[[#This Row],[JSON]])+LEN("start_date_local")+4,10), "")</f>
        <v/>
      </c>
      <c r="E15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4" s="5" t="str">
        <f>IF(Table2[[#This Row],[moving_time]]&lt;&gt;"",FLOOR((Table2[[#This Row],[moving_time]]-(60*60*Table2[[#This Row],[Appoggio_ore]]))-(60*Table2[[#This Row],[Appoggio_ minuti]]),1),"")</f>
        <v/>
      </c>
      <c r="I1534" s="5" t="str">
        <f>IF(Table2[[#This Row],[moving_time]]&lt;&gt;"",FLOOR((Table2[[#This Row],[moving_time]]-(60*60*Table2[[#This Row],[Appoggio_ore]]))/60,1),"")</f>
        <v/>
      </c>
      <c r="J1534" s="5" t="str">
        <f>IF(Table2[[#This Row],[moving_time]]&lt;&gt;"",FLOOR(Table2[[#This Row],[moving_time]]/(60*60),1),"")</f>
        <v/>
      </c>
      <c r="K15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4" t="str">
        <f>IF(AND(Table2[[#This Row],[Appoggio]]&lt;&gt;"",C1544&lt;&gt;""),_xlfn.CONCAT("date",C1544,"moving_time",C1535,"distance",Table2[[#This Row],[Appoggio]],"elevation",C1537,"type",C1538),"")</f>
        <v/>
      </c>
      <c r="M1534" t="str">
        <f>IF(Table2[[#This Row],[date_to_pivot]]&lt;&gt;"",C1538,"")</f>
        <v/>
      </c>
      <c r="N1534" t="str">
        <f>IF(Table2[[#This Row],[date_to_pivot]]&lt;&gt;"",Table2[[#This Row],[Appoggio]],"")</f>
        <v/>
      </c>
      <c r="O1534" t="str">
        <f>IF(Table2[[#This Row],[date_to_pivot]]&lt;&gt;"",C1537,"")</f>
        <v/>
      </c>
      <c r="P1534" t="str">
        <f>IF(Table2[[#This Row],[date_to_pivot]]&lt;&gt;"",C1535,"")</f>
        <v/>
      </c>
    </row>
    <row r="1535" spans="2:16" x14ac:dyDescent="0.2">
      <c r="B1535" t="s">
        <v>33</v>
      </c>
      <c r="C1535" t="str" cm="1">
        <f t="array" ref="C15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35" t="str">
        <f>IF(ISNUMBER(SEARCH("start_date_local",Table2[[#This Row],[JSON]])),MID(Table2[[#This Row],[JSON]],SEARCH("start_date_local",Table2[[#This Row],[JSON]])+LEN("start_date_local")+4,10), "")</f>
        <v/>
      </c>
      <c r="E15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5" s="5" t="str">
        <f>IF(Table2[[#This Row],[moving_time]]&lt;&gt;"",FLOOR((Table2[[#This Row],[moving_time]]-(60*60*Table2[[#This Row],[Appoggio_ore]]))-(60*Table2[[#This Row],[Appoggio_ minuti]]),1),"")</f>
        <v/>
      </c>
      <c r="I1535" s="5" t="str">
        <f>IF(Table2[[#This Row],[moving_time]]&lt;&gt;"",FLOOR((Table2[[#This Row],[moving_time]]-(60*60*Table2[[#This Row],[Appoggio_ore]]))/60,1),"")</f>
        <v/>
      </c>
      <c r="J1535" s="5" t="str">
        <f>IF(Table2[[#This Row],[moving_time]]&lt;&gt;"",FLOOR(Table2[[#This Row],[moving_time]]/(60*60),1),"")</f>
        <v/>
      </c>
      <c r="K15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5" t="str">
        <f>IF(AND(Table2[[#This Row],[Appoggio]]&lt;&gt;"",C1545&lt;&gt;""),_xlfn.CONCAT("date",C1545,"moving_time",C1536,"distance",Table2[[#This Row],[Appoggio]],"elevation",C1538,"type",C1539),"")</f>
        <v/>
      </c>
      <c r="M1535" t="str">
        <f>IF(Table2[[#This Row],[date_to_pivot]]&lt;&gt;"",C1539,"")</f>
        <v/>
      </c>
      <c r="N1535" t="str">
        <f>IF(Table2[[#This Row],[date_to_pivot]]&lt;&gt;"",Table2[[#This Row],[Appoggio]],"")</f>
        <v/>
      </c>
      <c r="O1535" t="str">
        <f>IF(Table2[[#This Row],[date_to_pivot]]&lt;&gt;"",C1538,"")</f>
        <v/>
      </c>
      <c r="P1535" t="str">
        <f>IF(Table2[[#This Row],[date_to_pivot]]&lt;&gt;"",C1536,"")</f>
        <v/>
      </c>
    </row>
    <row r="1536" spans="2:16" x14ac:dyDescent="0.2">
      <c r="B1536" t="s">
        <v>34</v>
      </c>
      <c r="C1536" t="str" cm="1">
        <f t="array" ref="C15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36" t="str">
        <f>IF(ISNUMBER(SEARCH("start_date_local",Table2[[#This Row],[JSON]])),MID(Table2[[#This Row],[JSON]],SEARCH("start_date_local",Table2[[#This Row],[JSON]])+LEN("start_date_local")+4,10), "")</f>
        <v/>
      </c>
      <c r="E15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6" s="5" t="str">
        <f>IF(Table2[[#This Row],[moving_time]]&lt;&gt;"",FLOOR((Table2[[#This Row],[moving_time]]-(60*60*Table2[[#This Row],[Appoggio_ore]]))-(60*Table2[[#This Row],[Appoggio_ minuti]]),1),"")</f>
        <v/>
      </c>
      <c r="I1536" s="5" t="str">
        <f>IF(Table2[[#This Row],[moving_time]]&lt;&gt;"",FLOOR((Table2[[#This Row],[moving_time]]-(60*60*Table2[[#This Row],[Appoggio_ore]]))/60,1),"")</f>
        <v/>
      </c>
      <c r="J1536" s="5" t="str">
        <f>IF(Table2[[#This Row],[moving_time]]&lt;&gt;"",FLOOR(Table2[[#This Row],[moving_time]]/(60*60),1),"")</f>
        <v/>
      </c>
      <c r="K15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6" t="str">
        <f>IF(AND(Table2[[#This Row],[Appoggio]]&lt;&gt;"",C1546&lt;&gt;""),_xlfn.CONCAT("date",C1546,"moving_time",C1537,"distance",Table2[[#This Row],[Appoggio]],"elevation",C1539,"type",C1540),"")</f>
        <v/>
      </c>
      <c r="M1536" t="str">
        <f>IF(Table2[[#This Row],[date_to_pivot]]&lt;&gt;"",C1540,"")</f>
        <v/>
      </c>
      <c r="N1536" t="str">
        <f>IF(Table2[[#This Row],[date_to_pivot]]&lt;&gt;"",Table2[[#This Row],[Appoggio]],"")</f>
        <v/>
      </c>
      <c r="O1536" t="str">
        <f>IF(Table2[[#This Row],[date_to_pivot]]&lt;&gt;"",C1539,"")</f>
        <v/>
      </c>
      <c r="P1536" t="str">
        <f>IF(Table2[[#This Row],[date_to_pivot]]&lt;&gt;"",C1537,"")</f>
        <v/>
      </c>
    </row>
    <row r="1537" spans="2:16" x14ac:dyDescent="0.2">
      <c r="B1537" t="s">
        <v>630</v>
      </c>
      <c r="C1537" t="str" cm="1">
        <f t="array" ref="C15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37" t="str">
        <f>IF(ISNUMBER(SEARCH("start_date_local",Table2[[#This Row],[JSON]])),MID(Table2[[#This Row],[JSON]],SEARCH("start_date_local",Table2[[#This Row],[JSON]])+LEN("start_date_local")+4,10), "")</f>
        <v/>
      </c>
      <c r="E15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7" s="5" t="str">
        <f>IF(Table2[[#This Row],[moving_time]]&lt;&gt;"",FLOOR((Table2[[#This Row],[moving_time]]-(60*60*Table2[[#This Row],[Appoggio_ore]]))-(60*Table2[[#This Row],[Appoggio_ minuti]]),1),"")</f>
        <v/>
      </c>
      <c r="I1537" s="5" t="str">
        <f>IF(Table2[[#This Row],[moving_time]]&lt;&gt;"",FLOOR((Table2[[#This Row],[moving_time]]-(60*60*Table2[[#This Row],[Appoggio_ore]]))/60,1),"")</f>
        <v/>
      </c>
      <c r="J1537" s="5" t="str">
        <f>IF(Table2[[#This Row],[moving_time]]&lt;&gt;"",FLOOR(Table2[[#This Row],[moving_time]]/(60*60),1),"")</f>
        <v/>
      </c>
      <c r="K15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7" t="str">
        <f>IF(AND(Table2[[#This Row],[Appoggio]]&lt;&gt;"",C1547&lt;&gt;""),_xlfn.CONCAT("date",C1547,"moving_time",C1538,"distance",Table2[[#This Row],[Appoggio]],"elevation",C1540,"type",C1541),"")</f>
        <v/>
      </c>
      <c r="M1537" t="str">
        <f>IF(Table2[[#This Row],[date_to_pivot]]&lt;&gt;"",C1541,"")</f>
        <v/>
      </c>
      <c r="N1537" t="str">
        <f>IF(Table2[[#This Row],[date_to_pivot]]&lt;&gt;"",Table2[[#This Row],[Appoggio]],"")</f>
        <v/>
      </c>
      <c r="O1537" t="str">
        <f>IF(Table2[[#This Row],[date_to_pivot]]&lt;&gt;"",C1540,"")</f>
        <v/>
      </c>
      <c r="P1537" t="str">
        <f>IF(Table2[[#This Row],[date_to_pivot]]&lt;&gt;"",C1538,"")</f>
        <v/>
      </c>
    </row>
    <row r="1538" spans="2:16" x14ac:dyDescent="0.2">
      <c r="B1538" t="s">
        <v>631</v>
      </c>
      <c r="C1538" t="str" cm="1">
        <f t="array" ref="C15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38" t="str">
        <f>IF(ISNUMBER(SEARCH("start_date_local",Table2[[#This Row],[JSON]])),MID(Table2[[#This Row],[JSON]],SEARCH("start_date_local",Table2[[#This Row],[JSON]])+LEN("start_date_local")+4,10), "")</f>
        <v/>
      </c>
      <c r="E15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8" s="5" t="str">
        <f>IF(Table2[[#This Row],[moving_time]]&lt;&gt;"",FLOOR((Table2[[#This Row],[moving_time]]-(60*60*Table2[[#This Row],[Appoggio_ore]]))-(60*Table2[[#This Row],[Appoggio_ minuti]]),1),"")</f>
        <v/>
      </c>
      <c r="I1538" s="5" t="str">
        <f>IF(Table2[[#This Row],[moving_time]]&lt;&gt;"",FLOOR((Table2[[#This Row],[moving_time]]-(60*60*Table2[[#This Row],[Appoggio_ore]]))/60,1),"")</f>
        <v/>
      </c>
      <c r="J1538" s="5" t="str">
        <f>IF(Table2[[#This Row],[moving_time]]&lt;&gt;"",FLOOR(Table2[[#This Row],[moving_time]]/(60*60),1),"")</f>
        <v/>
      </c>
      <c r="K15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8" t="str">
        <f>IF(AND(Table2[[#This Row],[Appoggio]]&lt;&gt;"",C1548&lt;&gt;""),_xlfn.CONCAT("date",C1548,"moving_time",C1539,"distance",Table2[[#This Row],[Appoggio]],"elevation",C1541,"type",C1542),"")</f>
        <v/>
      </c>
      <c r="M1538" t="str">
        <f>IF(Table2[[#This Row],[date_to_pivot]]&lt;&gt;"",C1542,"")</f>
        <v/>
      </c>
      <c r="N1538" t="str">
        <f>IF(Table2[[#This Row],[date_to_pivot]]&lt;&gt;"",Table2[[#This Row],[Appoggio]],"")</f>
        <v/>
      </c>
      <c r="O1538" t="str">
        <f>IF(Table2[[#This Row],[date_to_pivot]]&lt;&gt;"",C1541,"")</f>
        <v/>
      </c>
      <c r="P1538" t="str">
        <f>IF(Table2[[#This Row],[date_to_pivot]]&lt;&gt;"",C1539,"")</f>
        <v/>
      </c>
    </row>
    <row r="1539" spans="2:16" x14ac:dyDescent="0.2">
      <c r="B1539" t="s">
        <v>37</v>
      </c>
      <c r="C1539" t="str" cm="1">
        <f t="array" ref="C15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39" t="str">
        <f>IF(ISNUMBER(SEARCH("start_date_local",Table2[[#This Row],[JSON]])),MID(Table2[[#This Row],[JSON]],SEARCH("start_date_local",Table2[[#This Row],[JSON]])+LEN("start_date_local")+4,10), "")</f>
        <v/>
      </c>
      <c r="E15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39" s="5" t="str">
        <f>IF(Table2[[#This Row],[moving_time]]&lt;&gt;"",FLOOR((Table2[[#This Row],[moving_time]]-(60*60*Table2[[#This Row],[Appoggio_ore]]))-(60*Table2[[#This Row],[Appoggio_ minuti]]),1),"")</f>
        <v/>
      </c>
      <c r="I1539" s="5" t="str">
        <f>IF(Table2[[#This Row],[moving_time]]&lt;&gt;"",FLOOR((Table2[[#This Row],[moving_time]]-(60*60*Table2[[#This Row],[Appoggio_ore]]))/60,1),"")</f>
        <v/>
      </c>
      <c r="J1539" s="5" t="str">
        <f>IF(Table2[[#This Row],[moving_time]]&lt;&gt;"",FLOOR(Table2[[#This Row],[moving_time]]/(60*60),1),"")</f>
        <v/>
      </c>
      <c r="K15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39" t="str">
        <f>IF(AND(Table2[[#This Row],[Appoggio]]&lt;&gt;"",C1549&lt;&gt;""),_xlfn.CONCAT("date",C1549,"moving_time",C1540,"distance",Table2[[#This Row],[Appoggio]],"elevation",C1542,"type",C1543),"")</f>
        <v/>
      </c>
      <c r="M1539" t="str">
        <f>IF(Table2[[#This Row],[date_to_pivot]]&lt;&gt;"",C1543,"")</f>
        <v/>
      </c>
      <c r="N1539" t="str">
        <f>IF(Table2[[#This Row],[date_to_pivot]]&lt;&gt;"",Table2[[#This Row],[Appoggio]],"")</f>
        <v/>
      </c>
      <c r="O1539" t="str">
        <f>IF(Table2[[#This Row],[date_to_pivot]]&lt;&gt;"",C1542,"")</f>
        <v/>
      </c>
      <c r="P1539" t="str">
        <f>IF(Table2[[#This Row],[date_to_pivot]]&lt;&gt;"",C1540,"")</f>
        <v/>
      </c>
    </row>
    <row r="1540" spans="2:16" x14ac:dyDescent="0.2">
      <c r="B1540" t="s">
        <v>6</v>
      </c>
      <c r="C1540" t="str" cm="1">
        <f t="array" ref="C15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40" t="str">
        <f>IF(ISNUMBER(SEARCH("start_date_local",Table2[[#This Row],[JSON]])),MID(Table2[[#This Row],[JSON]],SEARCH("start_date_local",Table2[[#This Row],[JSON]])+LEN("start_date_local")+4,10), "")</f>
        <v/>
      </c>
      <c r="E15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0" s="5" t="str">
        <f>IF(Table2[[#This Row],[moving_time]]&lt;&gt;"",FLOOR((Table2[[#This Row],[moving_time]]-(60*60*Table2[[#This Row],[Appoggio_ore]]))-(60*Table2[[#This Row],[Appoggio_ minuti]]),1),"")</f>
        <v/>
      </c>
      <c r="I1540" s="5" t="str">
        <f>IF(Table2[[#This Row],[moving_time]]&lt;&gt;"",FLOOR((Table2[[#This Row],[moving_time]]-(60*60*Table2[[#This Row],[Appoggio_ore]]))/60,1),"")</f>
        <v/>
      </c>
      <c r="J1540" s="5" t="str">
        <f>IF(Table2[[#This Row],[moving_time]]&lt;&gt;"",FLOOR(Table2[[#This Row],[moving_time]]/(60*60),1),"")</f>
        <v/>
      </c>
      <c r="K15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0" t="str">
        <f>IF(AND(Table2[[#This Row],[Appoggio]]&lt;&gt;"",C1550&lt;&gt;""),_xlfn.CONCAT("date",C1550,"moving_time",C1541,"distance",Table2[[#This Row],[Appoggio]],"elevation",C1543,"type",C1544),"")</f>
        <v/>
      </c>
      <c r="M1540" t="str">
        <f>IF(Table2[[#This Row],[date_to_pivot]]&lt;&gt;"",C1544,"")</f>
        <v/>
      </c>
      <c r="N1540" t="str">
        <f>IF(Table2[[#This Row],[date_to_pivot]]&lt;&gt;"",Table2[[#This Row],[Appoggio]],"")</f>
        <v/>
      </c>
      <c r="O1540" t="str">
        <f>IF(Table2[[#This Row],[date_to_pivot]]&lt;&gt;"",C1543,"")</f>
        <v/>
      </c>
      <c r="P1540" t="str">
        <f>IF(Table2[[#This Row],[date_to_pivot]]&lt;&gt;"",C1541,"")</f>
        <v/>
      </c>
    </row>
    <row r="1541" spans="2:16" x14ac:dyDescent="0.2">
      <c r="B1541" t="s">
        <v>38</v>
      </c>
      <c r="C1541" t="str" cm="1">
        <f t="array" ref="C15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41" t="str">
        <f>IF(ISNUMBER(SEARCH("start_date_local",Table2[[#This Row],[JSON]])),MID(Table2[[#This Row],[JSON]],SEARCH("start_date_local",Table2[[#This Row],[JSON]])+LEN("start_date_local")+4,10), "")</f>
        <v/>
      </c>
      <c r="E15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1" s="5" t="str">
        <f>IF(Table2[[#This Row],[moving_time]]&lt;&gt;"",FLOOR((Table2[[#This Row],[moving_time]]-(60*60*Table2[[#This Row],[Appoggio_ore]]))-(60*Table2[[#This Row],[Appoggio_ minuti]]),1),"")</f>
        <v/>
      </c>
      <c r="I1541" s="5" t="str">
        <f>IF(Table2[[#This Row],[moving_time]]&lt;&gt;"",FLOOR((Table2[[#This Row],[moving_time]]-(60*60*Table2[[#This Row],[Appoggio_ore]]))/60,1),"")</f>
        <v/>
      </c>
      <c r="J1541" s="5" t="str">
        <f>IF(Table2[[#This Row],[moving_time]]&lt;&gt;"",FLOOR(Table2[[#This Row],[moving_time]]/(60*60),1),"")</f>
        <v/>
      </c>
      <c r="K15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1" t="str">
        <f>IF(AND(Table2[[#This Row],[Appoggio]]&lt;&gt;"",C1551&lt;&gt;""),_xlfn.CONCAT("date",C1551,"moving_time",C1542,"distance",Table2[[#This Row],[Appoggio]],"elevation",C1544,"type",C1545),"")</f>
        <v/>
      </c>
      <c r="M1541" t="str">
        <f>IF(Table2[[#This Row],[date_to_pivot]]&lt;&gt;"",C1545,"")</f>
        <v/>
      </c>
      <c r="N1541" t="str">
        <f>IF(Table2[[#This Row],[date_to_pivot]]&lt;&gt;"",Table2[[#This Row],[Appoggio]],"")</f>
        <v/>
      </c>
      <c r="O1541" t="str">
        <f>IF(Table2[[#This Row],[date_to_pivot]]&lt;&gt;"",C1544,"")</f>
        <v/>
      </c>
      <c r="P1541" t="str">
        <f>IF(Table2[[#This Row],[date_to_pivot]]&lt;&gt;"",C1542,"")</f>
        <v/>
      </c>
    </row>
    <row r="1542" spans="2:16" x14ac:dyDescent="0.2">
      <c r="B1542" t="s">
        <v>39</v>
      </c>
      <c r="C1542" t="str" cm="1">
        <f t="array" ref="C15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42" t="str">
        <f>IF(ISNUMBER(SEARCH("start_date_local",Table2[[#This Row],[JSON]])),MID(Table2[[#This Row],[JSON]],SEARCH("start_date_local",Table2[[#This Row],[JSON]])+LEN("start_date_local")+4,10), "")</f>
        <v/>
      </c>
      <c r="E15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2" s="5" t="str">
        <f>IF(Table2[[#This Row],[moving_time]]&lt;&gt;"",FLOOR((Table2[[#This Row],[moving_time]]-(60*60*Table2[[#This Row],[Appoggio_ore]]))-(60*Table2[[#This Row],[Appoggio_ minuti]]),1),"")</f>
        <v/>
      </c>
      <c r="I1542" s="5" t="str">
        <f>IF(Table2[[#This Row],[moving_time]]&lt;&gt;"",FLOOR((Table2[[#This Row],[moving_time]]-(60*60*Table2[[#This Row],[Appoggio_ore]]))/60,1),"")</f>
        <v/>
      </c>
      <c r="J1542" s="5" t="str">
        <f>IF(Table2[[#This Row],[moving_time]]&lt;&gt;"",FLOOR(Table2[[#This Row],[moving_time]]/(60*60),1),"")</f>
        <v/>
      </c>
      <c r="K15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2" t="str">
        <f>IF(AND(Table2[[#This Row],[Appoggio]]&lt;&gt;"",C1552&lt;&gt;""),_xlfn.CONCAT("date",C1552,"moving_time",C1543,"distance",Table2[[#This Row],[Appoggio]],"elevation",C1545,"type",C1546),"")</f>
        <v/>
      </c>
      <c r="M1542" t="str">
        <f>IF(Table2[[#This Row],[date_to_pivot]]&lt;&gt;"",C1546,"")</f>
        <v/>
      </c>
      <c r="N1542" t="str">
        <f>IF(Table2[[#This Row],[date_to_pivot]]&lt;&gt;"",Table2[[#This Row],[Appoggio]],"")</f>
        <v/>
      </c>
      <c r="O1542" t="str">
        <f>IF(Table2[[#This Row],[date_to_pivot]]&lt;&gt;"",C1545,"")</f>
        <v/>
      </c>
      <c r="P1542" t="str">
        <f>IF(Table2[[#This Row],[date_to_pivot]]&lt;&gt;"",C1543,"")</f>
        <v/>
      </c>
    </row>
    <row r="1543" spans="2:16" x14ac:dyDescent="0.2">
      <c r="B1543" t="s">
        <v>40</v>
      </c>
      <c r="C1543" t="str" cm="1">
        <f t="array" ref="C15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43" t="str">
        <f>IF(ISNUMBER(SEARCH("start_date_local",Table2[[#This Row],[JSON]])),MID(Table2[[#This Row],[JSON]],SEARCH("start_date_local",Table2[[#This Row],[JSON]])+LEN("start_date_local")+4,10), "")</f>
        <v/>
      </c>
      <c r="E15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3" s="5" t="str">
        <f>IF(Table2[[#This Row],[moving_time]]&lt;&gt;"",FLOOR((Table2[[#This Row],[moving_time]]-(60*60*Table2[[#This Row],[Appoggio_ore]]))-(60*Table2[[#This Row],[Appoggio_ minuti]]),1),"")</f>
        <v/>
      </c>
      <c r="I1543" s="5" t="str">
        <f>IF(Table2[[#This Row],[moving_time]]&lt;&gt;"",FLOOR((Table2[[#This Row],[moving_time]]-(60*60*Table2[[#This Row],[Appoggio_ore]]))/60,1),"")</f>
        <v/>
      </c>
      <c r="J1543" s="5" t="str">
        <f>IF(Table2[[#This Row],[moving_time]]&lt;&gt;"",FLOOR(Table2[[#This Row],[moving_time]]/(60*60),1),"")</f>
        <v/>
      </c>
      <c r="K15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3" t="str">
        <f>IF(AND(Table2[[#This Row],[Appoggio]]&lt;&gt;"",C1553&lt;&gt;""),_xlfn.CONCAT("date",C1553,"moving_time",C1544,"distance",Table2[[#This Row],[Appoggio]],"elevation",C1546,"type",C1547),"")</f>
        <v/>
      </c>
      <c r="M1543" t="str">
        <f>IF(Table2[[#This Row],[date_to_pivot]]&lt;&gt;"",C1547,"")</f>
        <v/>
      </c>
      <c r="N1543" t="str">
        <f>IF(Table2[[#This Row],[date_to_pivot]]&lt;&gt;"",Table2[[#This Row],[Appoggio]],"")</f>
        <v/>
      </c>
      <c r="O1543" t="str">
        <f>IF(Table2[[#This Row],[date_to_pivot]]&lt;&gt;"",C1546,"")</f>
        <v/>
      </c>
      <c r="P1543" t="str">
        <f>IF(Table2[[#This Row],[date_to_pivot]]&lt;&gt;"",C1544,"")</f>
        <v/>
      </c>
    </row>
    <row r="1544" spans="2:16" x14ac:dyDescent="0.2">
      <c r="B1544" t="s">
        <v>41</v>
      </c>
      <c r="C1544" t="str" cm="1">
        <f t="array" ref="C15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44" t="str">
        <f>IF(ISNUMBER(SEARCH("start_date_local",Table2[[#This Row],[JSON]])),MID(Table2[[#This Row],[JSON]],SEARCH("start_date_local",Table2[[#This Row],[JSON]])+LEN("start_date_local")+4,10), "")</f>
        <v/>
      </c>
      <c r="E15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4" s="5" t="str">
        <f>IF(Table2[[#This Row],[moving_time]]&lt;&gt;"",FLOOR((Table2[[#This Row],[moving_time]]-(60*60*Table2[[#This Row],[Appoggio_ore]]))-(60*Table2[[#This Row],[Appoggio_ minuti]]),1),"")</f>
        <v/>
      </c>
      <c r="I1544" s="5" t="str">
        <f>IF(Table2[[#This Row],[moving_time]]&lt;&gt;"",FLOOR((Table2[[#This Row],[moving_time]]-(60*60*Table2[[#This Row],[Appoggio_ore]]))/60,1),"")</f>
        <v/>
      </c>
      <c r="J1544" s="5" t="str">
        <f>IF(Table2[[#This Row],[moving_time]]&lt;&gt;"",FLOOR(Table2[[#This Row],[moving_time]]/(60*60),1),"")</f>
        <v/>
      </c>
      <c r="K15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4" t="str">
        <f>IF(AND(Table2[[#This Row],[Appoggio]]&lt;&gt;"",C1554&lt;&gt;""),_xlfn.CONCAT("date",C1554,"moving_time",C1545,"distance",Table2[[#This Row],[Appoggio]],"elevation",C1547,"type",C1548),"")</f>
        <v/>
      </c>
      <c r="M1544" t="str">
        <f>IF(Table2[[#This Row],[date_to_pivot]]&lt;&gt;"",C1548,"")</f>
        <v/>
      </c>
      <c r="N1544" t="str">
        <f>IF(Table2[[#This Row],[date_to_pivot]]&lt;&gt;"",Table2[[#This Row],[Appoggio]],"")</f>
        <v/>
      </c>
      <c r="O1544" t="str">
        <f>IF(Table2[[#This Row],[date_to_pivot]]&lt;&gt;"",C1547,"")</f>
        <v/>
      </c>
      <c r="P1544" t="str">
        <f>IF(Table2[[#This Row],[date_to_pivot]]&lt;&gt;"",C1545,"")</f>
        <v/>
      </c>
    </row>
    <row r="1545" spans="2:16" x14ac:dyDescent="0.2">
      <c r="B1545" t="s">
        <v>42</v>
      </c>
      <c r="C1545" t="str" cm="1">
        <f t="array" ref="C15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45" t="str">
        <f>IF(ISNUMBER(SEARCH("start_date_local",Table2[[#This Row],[JSON]])),MID(Table2[[#This Row],[JSON]],SEARCH("start_date_local",Table2[[#This Row],[JSON]])+LEN("start_date_local")+4,10), "")</f>
        <v/>
      </c>
      <c r="E15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5" s="5" t="str">
        <f>IF(Table2[[#This Row],[moving_time]]&lt;&gt;"",FLOOR((Table2[[#This Row],[moving_time]]-(60*60*Table2[[#This Row],[Appoggio_ore]]))-(60*Table2[[#This Row],[Appoggio_ minuti]]),1),"")</f>
        <v/>
      </c>
      <c r="I1545" s="5" t="str">
        <f>IF(Table2[[#This Row],[moving_time]]&lt;&gt;"",FLOOR((Table2[[#This Row],[moving_time]]-(60*60*Table2[[#This Row],[Appoggio_ore]]))/60,1),"")</f>
        <v/>
      </c>
      <c r="J1545" s="5" t="str">
        <f>IF(Table2[[#This Row],[moving_time]]&lt;&gt;"",FLOOR(Table2[[#This Row],[moving_time]]/(60*60),1),"")</f>
        <v/>
      </c>
      <c r="K15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5" t="str">
        <f>IF(AND(Table2[[#This Row],[Appoggio]]&lt;&gt;"",C1555&lt;&gt;""),_xlfn.CONCAT("date",C1555,"moving_time",C1546,"distance",Table2[[#This Row],[Appoggio]],"elevation",C1548,"type",C1549),"")</f>
        <v/>
      </c>
      <c r="M1545" t="str">
        <f>IF(Table2[[#This Row],[date_to_pivot]]&lt;&gt;"",C1549,"")</f>
        <v/>
      </c>
      <c r="N1545" t="str">
        <f>IF(Table2[[#This Row],[date_to_pivot]]&lt;&gt;"",Table2[[#This Row],[Appoggio]],"")</f>
        <v/>
      </c>
      <c r="O1545" t="str">
        <f>IF(Table2[[#This Row],[date_to_pivot]]&lt;&gt;"",C1548,"")</f>
        <v/>
      </c>
      <c r="P1545" t="str">
        <f>IF(Table2[[#This Row],[date_to_pivot]]&lt;&gt;"",C1546,"")</f>
        <v/>
      </c>
    </row>
    <row r="1546" spans="2:16" x14ac:dyDescent="0.2">
      <c r="B1546" t="s">
        <v>43</v>
      </c>
      <c r="C1546" t="str" cm="1">
        <f t="array" ref="C15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46" t="str">
        <f>IF(ISNUMBER(SEARCH("start_date_local",Table2[[#This Row],[JSON]])),MID(Table2[[#This Row],[JSON]],SEARCH("start_date_local",Table2[[#This Row],[JSON]])+LEN("start_date_local")+4,10), "")</f>
        <v/>
      </c>
      <c r="E15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6" s="5" t="str">
        <f>IF(Table2[[#This Row],[moving_time]]&lt;&gt;"",FLOOR((Table2[[#This Row],[moving_time]]-(60*60*Table2[[#This Row],[Appoggio_ore]]))-(60*Table2[[#This Row],[Appoggio_ minuti]]),1),"")</f>
        <v/>
      </c>
      <c r="I1546" s="5" t="str">
        <f>IF(Table2[[#This Row],[moving_time]]&lt;&gt;"",FLOOR((Table2[[#This Row],[moving_time]]-(60*60*Table2[[#This Row],[Appoggio_ore]]))/60,1),"")</f>
        <v/>
      </c>
      <c r="J1546" s="5" t="str">
        <f>IF(Table2[[#This Row],[moving_time]]&lt;&gt;"",FLOOR(Table2[[#This Row],[moving_time]]/(60*60),1),"")</f>
        <v/>
      </c>
      <c r="K15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6" t="str">
        <f>IF(AND(Table2[[#This Row],[Appoggio]]&lt;&gt;"",C1556&lt;&gt;""),_xlfn.CONCAT("date",C1556,"moving_time",C1547,"distance",Table2[[#This Row],[Appoggio]],"elevation",C1549,"type",C1550),"")</f>
        <v/>
      </c>
      <c r="M1546" t="str">
        <f>IF(Table2[[#This Row],[date_to_pivot]]&lt;&gt;"",C1550,"")</f>
        <v/>
      </c>
      <c r="N1546" t="str">
        <f>IF(Table2[[#This Row],[date_to_pivot]]&lt;&gt;"",Table2[[#This Row],[Appoggio]],"")</f>
        <v/>
      </c>
      <c r="O1546" t="str">
        <f>IF(Table2[[#This Row],[date_to_pivot]]&lt;&gt;"",C1549,"")</f>
        <v/>
      </c>
      <c r="P1546" t="str">
        <f>IF(Table2[[#This Row],[date_to_pivot]]&lt;&gt;"",C1547,"")</f>
        <v/>
      </c>
    </row>
    <row r="1547" spans="2:16" x14ac:dyDescent="0.2">
      <c r="B1547" t="s">
        <v>44</v>
      </c>
      <c r="C1547" t="str" cm="1">
        <f t="array" ref="C15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47" t="str">
        <f>IF(ISNUMBER(SEARCH("start_date_local",Table2[[#This Row],[JSON]])),MID(Table2[[#This Row],[JSON]],SEARCH("start_date_local",Table2[[#This Row],[JSON]])+LEN("start_date_local")+4,10), "")</f>
        <v/>
      </c>
      <c r="E15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7" s="5" t="str">
        <f>IF(Table2[[#This Row],[moving_time]]&lt;&gt;"",FLOOR((Table2[[#This Row],[moving_time]]-(60*60*Table2[[#This Row],[Appoggio_ore]]))-(60*Table2[[#This Row],[Appoggio_ minuti]]),1),"")</f>
        <v/>
      </c>
      <c r="I1547" s="5" t="str">
        <f>IF(Table2[[#This Row],[moving_time]]&lt;&gt;"",FLOOR((Table2[[#This Row],[moving_time]]-(60*60*Table2[[#This Row],[Appoggio_ore]]))/60,1),"")</f>
        <v/>
      </c>
      <c r="J1547" s="5" t="str">
        <f>IF(Table2[[#This Row],[moving_time]]&lt;&gt;"",FLOOR(Table2[[#This Row],[moving_time]]/(60*60),1),"")</f>
        <v/>
      </c>
      <c r="K15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7" t="str">
        <f>IF(AND(Table2[[#This Row],[Appoggio]]&lt;&gt;"",C1557&lt;&gt;""),_xlfn.CONCAT("date",C1557,"moving_time",C1548,"distance",Table2[[#This Row],[Appoggio]],"elevation",C1550,"type",C1551),"")</f>
        <v/>
      </c>
      <c r="M1547" t="str">
        <f>IF(Table2[[#This Row],[date_to_pivot]]&lt;&gt;"",C1551,"")</f>
        <v/>
      </c>
      <c r="N1547" t="str">
        <f>IF(Table2[[#This Row],[date_to_pivot]]&lt;&gt;"",Table2[[#This Row],[Appoggio]],"")</f>
        <v/>
      </c>
      <c r="O1547" t="str">
        <f>IF(Table2[[#This Row],[date_to_pivot]]&lt;&gt;"",C1550,"")</f>
        <v/>
      </c>
      <c r="P1547" t="str">
        <f>IF(Table2[[#This Row],[date_to_pivot]]&lt;&gt;"",C1548,"")</f>
        <v/>
      </c>
    </row>
    <row r="1548" spans="2:16" x14ac:dyDescent="0.2">
      <c r="B1548" t="s">
        <v>45</v>
      </c>
      <c r="C1548" t="str" cm="1">
        <f t="array" ref="C15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48" t="str">
        <f>IF(ISNUMBER(SEARCH("start_date_local",Table2[[#This Row],[JSON]])),MID(Table2[[#This Row],[JSON]],SEARCH("start_date_local",Table2[[#This Row],[JSON]])+LEN("start_date_local")+4,10), "")</f>
        <v/>
      </c>
      <c r="E15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8" s="5" t="str">
        <f>IF(Table2[[#This Row],[moving_time]]&lt;&gt;"",FLOOR((Table2[[#This Row],[moving_time]]-(60*60*Table2[[#This Row],[Appoggio_ore]]))-(60*Table2[[#This Row],[Appoggio_ minuti]]),1),"")</f>
        <v/>
      </c>
      <c r="I1548" s="5" t="str">
        <f>IF(Table2[[#This Row],[moving_time]]&lt;&gt;"",FLOOR((Table2[[#This Row],[moving_time]]-(60*60*Table2[[#This Row],[Appoggio_ore]]))/60,1),"")</f>
        <v/>
      </c>
      <c r="J1548" s="5" t="str">
        <f>IF(Table2[[#This Row],[moving_time]]&lt;&gt;"",FLOOR(Table2[[#This Row],[moving_time]]/(60*60),1),"")</f>
        <v/>
      </c>
      <c r="K15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8" t="str">
        <f>IF(AND(Table2[[#This Row],[Appoggio]]&lt;&gt;"",C1558&lt;&gt;""),_xlfn.CONCAT("date",C1558,"moving_time",C1549,"distance",Table2[[#This Row],[Appoggio]],"elevation",C1551,"type",C1552),"")</f>
        <v/>
      </c>
      <c r="M1548" t="str">
        <f>IF(Table2[[#This Row],[date_to_pivot]]&lt;&gt;"",C1552,"")</f>
        <v/>
      </c>
      <c r="N1548" t="str">
        <f>IF(Table2[[#This Row],[date_to_pivot]]&lt;&gt;"",Table2[[#This Row],[Appoggio]],"")</f>
        <v/>
      </c>
      <c r="O1548" t="str">
        <f>IF(Table2[[#This Row],[date_to_pivot]]&lt;&gt;"",C1551,"")</f>
        <v/>
      </c>
      <c r="P1548" t="str">
        <f>IF(Table2[[#This Row],[date_to_pivot]]&lt;&gt;"",C1549,"")</f>
        <v/>
      </c>
    </row>
    <row r="1549" spans="2:16" x14ac:dyDescent="0.2">
      <c r="B1549" t="s">
        <v>632</v>
      </c>
      <c r="C1549" t="str" cm="1">
        <f t="array" ref="C15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49" t="str">
        <f>IF(ISNUMBER(SEARCH("start_date_local",Table2[[#This Row],[JSON]])),MID(Table2[[#This Row],[JSON]],SEARCH("start_date_local",Table2[[#This Row],[JSON]])+LEN("start_date_local")+4,10), "")</f>
        <v/>
      </c>
      <c r="E15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49" s="5" t="str">
        <f>IF(Table2[[#This Row],[moving_time]]&lt;&gt;"",FLOOR((Table2[[#This Row],[moving_time]]-(60*60*Table2[[#This Row],[Appoggio_ore]]))-(60*Table2[[#This Row],[Appoggio_ minuti]]),1),"")</f>
        <v/>
      </c>
      <c r="I1549" s="5" t="str">
        <f>IF(Table2[[#This Row],[moving_time]]&lt;&gt;"",FLOOR((Table2[[#This Row],[moving_time]]-(60*60*Table2[[#This Row],[Appoggio_ore]]))/60,1),"")</f>
        <v/>
      </c>
      <c r="J1549" s="5" t="str">
        <f>IF(Table2[[#This Row],[moving_time]]&lt;&gt;"",FLOOR(Table2[[#This Row],[moving_time]]/(60*60),1),"")</f>
        <v/>
      </c>
      <c r="K15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49" t="str">
        <f>IF(AND(Table2[[#This Row],[Appoggio]]&lt;&gt;"",C1559&lt;&gt;""),_xlfn.CONCAT("date",C1559,"moving_time",C1550,"distance",Table2[[#This Row],[Appoggio]],"elevation",C1552,"type",C1553),"")</f>
        <v/>
      </c>
      <c r="M1549" t="str">
        <f>IF(Table2[[#This Row],[date_to_pivot]]&lt;&gt;"",C1553,"")</f>
        <v/>
      </c>
      <c r="N1549" t="str">
        <f>IF(Table2[[#This Row],[date_to_pivot]]&lt;&gt;"",Table2[[#This Row],[Appoggio]],"")</f>
        <v/>
      </c>
      <c r="O1549" t="str">
        <f>IF(Table2[[#This Row],[date_to_pivot]]&lt;&gt;"",C1552,"")</f>
        <v/>
      </c>
      <c r="P1549" t="str">
        <f>IF(Table2[[#This Row],[date_to_pivot]]&lt;&gt;"",C1550,"")</f>
        <v/>
      </c>
    </row>
    <row r="1550" spans="2:16" x14ac:dyDescent="0.2">
      <c r="B1550" t="s">
        <v>633</v>
      </c>
      <c r="C1550" t="str" cm="1">
        <f t="array" ref="C15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50" t="str">
        <f>IF(ISNUMBER(SEARCH("start_date_local",Table2[[#This Row],[JSON]])),MID(Table2[[#This Row],[JSON]],SEARCH("start_date_local",Table2[[#This Row],[JSON]])+LEN("start_date_local")+4,10), "")</f>
        <v/>
      </c>
      <c r="E15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0" s="5" t="str">
        <f>IF(Table2[[#This Row],[moving_time]]&lt;&gt;"",FLOOR((Table2[[#This Row],[moving_time]]-(60*60*Table2[[#This Row],[Appoggio_ore]]))-(60*Table2[[#This Row],[Appoggio_ minuti]]),1),"")</f>
        <v/>
      </c>
      <c r="I1550" s="5" t="str">
        <f>IF(Table2[[#This Row],[moving_time]]&lt;&gt;"",FLOOR((Table2[[#This Row],[moving_time]]-(60*60*Table2[[#This Row],[Appoggio_ore]]))/60,1),"")</f>
        <v/>
      </c>
      <c r="J1550" s="5" t="str">
        <f>IF(Table2[[#This Row],[moving_time]]&lt;&gt;"",FLOOR(Table2[[#This Row],[moving_time]]/(60*60),1),"")</f>
        <v/>
      </c>
      <c r="K15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0" t="str">
        <f>IF(AND(Table2[[#This Row],[Appoggio]]&lt;&gt;"",C1560&lt;&gt;""),_xlfn.CONCAT("date",C1560,"moving_time",C1551,"distance",Table2[[#This Row],[Appoggio]],"elevation",C1553,"type",C1554),"")</f>
        <v/>
      </c>
      <c r="M1550" t="str">
        <f>IF(Table2[[#This Row],[date_to_pivot]]&lt;&gt;"",C1554,"")</f>
        <v/>
      </c>
      <c r="N1550" t="str">
        <f>IF(Table2[[#This Row],[date_to_pivot]]&lt;&gt;"",Table2[[#This Row],[Appoggio]],"")</f>
        <v/>
      </c>
      <c r="O1550" t="str">
        <f>IF(Table2[[#This Row],[date_to_pivot]]&lt;&gt;"",C1553,"")</f>
        <v/>
      </c>
      <c r="P1550" t="str">
        <f>IF(Table2[[#This Row],[date_to_pivot]]&lt;&gt;"",C1551,"")</f>
        <v/>
      </c>
    </row>
    <row r="1551" spans="2:16" x14ac:dyDescent="0.2">
      <c r="B1551" t="s">
        <v>210</v>
      </c>
      <c r="C1551" t="str" cm="1">
        <f t="array" ref="C15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51" t="str">
        <f>IF(ISNUMBER(SEARCH("start_date_local",Table2[[#This Row],[JSON]])),MID(Table2[[#This Row],[JSON]],SEARCH("start_date_local",Table2[[#This Row],[JSON]])+LEN("start_date_local")+4,10), "")</f>
        <v/>
      </c>
      <c r="E15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1" s="5" t="str">
        <f>IF(Table2[[#This Row],[moving_time]]&lt;&gt;"",FLOOR((Table2[[#This Row],[moving_time]]-(60*60*Table2[[#This Row],[Appoggio_ore]]))-(60*Table2[[#This Row],[Appoggio_ minuti]]),1),"")</f>
        <v/>
      </c>
      <c r="I1551" s="5" t="str">
        <f>IF(Table2[[#This Row],[moving_time]]&lt;&gt;"",FLOOR((Table2[[#This Row],[moving_time]]-(60*60*Table2[[#This Row],[Appoggio_ore]]))/60,1),"")</f>
        <v/>
      </c>
      <c r="J1551" s="5" t="str">
        <f>IF(Table2[[#This Row],[moving_time]]&lt;&gt;"",FLOOR(Table2[[#This Row],[moving_time]]/(60*60),1),"")</f>
        <v/>
      </c>
      <c r="K15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1" t="str">
        <f>IF(AND(Table2[[#This Row],[Appoggio]]&lt;&gt;"",C1561&lt;&gt;""),_xlfn.CONCAT("date",C1561,"moving_time",C1552,"distance",Table2[[#This Row],[Appoggio]],"elevation",C1554,"type",C1555),"")</f>
        <v/>
      </c>
      <c r="M1551" t="str">
        <f>IF(Table2[[#This Row],[date_to_pivot]]&lt;&gt;"",C1555,"")</f>
        <v/>
      </c>
      <c r="N1551" t="str">
        <f>IF(Table2[[#This Row],[date_to_pivot]]&lt;&gt;"",Table2[[#This Row],[Appoggio]],"")</f>
        <v/>
      </c>
      <c r="O1551" t="str">
        <f>IF(Table2[[#This Row],[date_to_pivot]]&lt;&gt;"",C1554,"")</f>
        <v/>
      </c>
      <c r="P1551" t="str">
        <f>IF(Table2[[#This Row],[date_to_pivot]]&lt;&gt;"",C1552,"")</f>
        <v/>
      </c>
    </row>
    <row r="1552" spans="2:16" x14ac:dyDescent="0.2">
      <c r="B1552" t="s">
        <v>634</v>
      </c>
      <c r="C1552" t="str" cm="1">
        <f t="array" ref="C15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52" t="str">
        <f>IF(ISNUMBER(SEARCH("start_date_local",Table2[[#This Row],[JSON]])),MID(Table2[[#This Row],[JSON]],SEARCH("start_date_local",Table2[[#This Row],[JSON]])+LEN("start_date_local")+4,10), "")</f>
        <v/>
      </c>
      <c r="E15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2" s="5" t="str">
        <f>IF(Table2[[#This Row],[moving_time]]&lt;&gt;"",FLOOR((Table2[[#This Row],[moving_time]]-(60*60*Table2[[#This Row],[Appoggio_ore]]))-(60*Table2[[#This Row],[Appoggio_ minuti]]),1),"")</f>
        <v/>
      </c>
      <c r="I1552" s="5" t="str">
        <f>IF(Table2[[#This Row],[moving_time]]&lt;&gt;"",FLOOR((Table2[[#This Row],[moving_time]]-(60*60*Table2[[#This Row],[Appoggio_ore]]))/60,1),"")</f>
        <v/>
      </c>
      <c r="J1552" s="5" t="str">
        <f>IF(Table2[[#This Row],[moving_time]]&lt;&gt;"",FLOOR(Table2[[#This Row],[moving_time]]/(60*60),1),"")</f>
        <v/>
      </c>
      <c r="K15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2" t="str">
        <f>IF(AND(Table2[[#This Row],[Appoggio]]&lt;&gt;"",C1562&lt;&gt;""),_xlfn.CONCAT("date",C1562,"moving_time",C1553,"distance",Table2[[#This Row],[Appoggio]],"elevation",C1555,"type",C1556),"")</f>
        <v/>
      </c>
      <c r="M1552" t="str">
        <f>IF(Table2[[#This Row],[date_to_pivot]]&lt;&gt;"",C1556,"")</f>
        <v/>
      </c>
      <c r="N1552" t="str">
        <f>IF(Table2[[#This Row],[date_to_pivot]]&lt;&gt;"",Table2[[#This Row],[Appoggio]],"")</f>
        <v/>
      </c>
      <c r="O1552" t="str">
        <f>IF(Table2[[#This Row],[date_to_pivot]]&lt;&gt;"",C1555,"")</f>
        <v/>
      </c>
      <c r="P1552" t="str">
        <f>IF(Table2[[#This Row],[date_to_pivot]]&lt;&gt;"",C1553,"")</f>
        <v/>
      </c>
    </row>
    <row r="1553" spans="2:16" x14ac:dyDescent="0.2">
      <c r="B1553" t="s">
        <v>397</v>
      </c>
      <c r="C1553" t="str" cm="1">
        <f t="array" ref="C15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53" t="str">
        <f>IF(ISNUMBER(SEARCH("start_date_local",Table2[[#This Row],[JSON]])),MID(Table2[[#This Row],[JSON]],SEARCH("start_date_local",Table2[[#This Row],[JSON]])+LEN("start_date_local")+4,10), "")</f>
        <v/>
      </c>
      <c r="E15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3" s="5" t="str">
        <f>IF(Table2[[#This Row],[moving_time]]&lt;&gt;"",FLOOR((Table2[[#This Row],[moving_time]]-(60*60*Table2[[#This Row],[Appoggio_ore]]))-(60*Table2[[#This Row],[Appoggio_ minuti]]),1),"")</f>
        <v/>
      </c>
      <c r="I1553" s="5" t="str">
        <f>IF(Table2[[#This Row],[moving_time]]&lt;&gt;"",FLOOR((Table2[[#This Row],[moving_time]]-(60*60*Table2[[#This Row],[Appoggio_ore]]))/60,1),"")</f>
        <v/>
      </c>
      <c r="J1553" s="5" t="str">
        <f>IF(Table2[[#This Row],[moving_time]]&lt;&gt;"",FLOOR(Table2[[#This Row],[moving_time]]/(60*60),1),"")</f>
        <v/>
      </c>
      <c r="K15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3" t="str">
        <f>IF(AND(Table2[[#This Row],[Appoggio]]&lt;&gt;"",C1563&lt;&gt;""),_xlfn.CONCAT("date",C1563,"moving_time",C1554,"distance",Table2[[#This Row],[Appoggio]],"elevation",C1556,"type",C1557),"")</f>
        <v/>
      </c>
      <c r="M1553" t="str">
        <f>IF(Table2[[#This Row],[date_to_pivot]]&lt;&gt;"",C1557,"")</f>
        <v/>
      </c>
      <c r="N1553" t="str">
        <f>IF(Table2[[#This Row],[date_to_pivot]]&lt;&gt;"",Table2[[#This Row],[Appoggio]],"")</f>
        <v/>
      </c>
      <c r="O1553" t="str">
        <f>IF(Table2[[#This Row],[date_to_pivot]]&lt;&gt;"",C1556,"")</f>
        <v/>
      </c>
      <c r="P1553" t="str">
        <f>IF(Table2[[#This Row],[date_to_pivot]]&lt;&gt;"",C1554,"")</f>
        <v/>
      </c>
    </row>
    <row r="1554" spans="2:16" x14ac:dyDescent="0.2">
      <c r="B1554" t="s">
        <v>635</v>
      </c>
      <c r="C1554" t="str" cm="1">
        <f t="array" ref="C15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54" t="str">
        <f>IF(ISNUMBER(SEARCH("start_date_local",Table2[[#This Row],[JSON]])),MID(Table2[[#This Row],[JSON]],SEARCH("start_date_local",Table2[[#This Row],[JSON]])+LEN("start_date_local")+4,10), "")</f>
        <v/>
      </c>
      <c r="E15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4" s="5" t="str">
        <f>IF(Table2[[#This Row],[moving_time]]&lt;&gt;"",FLOOR((Table2[[#This Row],[moving_time]]-(60*60*Table2[[#This Row],[Appoggio_ore]]))-(60*Table2[[#This Row],[Appoggio_ minuti]]),1),"")</f>
        <v/>
      </c>
      <c r="I1554" s="5" t="str">
        <f>IF(Table2[[#This Row],[moving_time]]&lt;&gt;"",FLOOR((Table2[[#This Row],[moving_time]]-(60*60*Table2[[#This Row],[Appoggio_ore]]))/60,1),"")</f>
        <v/>
      </c>
      <c r="J1554" s="5" t="str">
        <f>IF(Table2[[#This Row],[moving_time]]&lt;&gt;"",FLOOR(Table2[[#This Row],[moving_time]]/(60*60),1),"")</f>
        <v/>
      </c>
      <c r="K15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4" t="str">
        <f>IF(AND(Table2[[#This Row],[Appoggio]]&lt;&gt;"",C1564&lt;&gt;""),_xlfn.CONCAT("date",C1564,"moving_time",C1555,"distance",Table2[[#This Row],[Appoggio]],"elevation",C1557,"type",C1558),"")</f>
        <v/>
      </c>
      <c r="M1554" t="str">
        <f>IF(Table2[[#This Row],[date_to_pivot]]&lt;&gt;"",C1558,"")</f>
        <v/>
      </c>
      <c r="N1554" t="str">
        <f>IF(Table2[[#This Row],[date_to_pivot]]&lt;&gt;"",Table2[[#This Row],[Appoggio]],"")</f>
        <v/>
      </c>
      <c r="O1554" t="str">
        <f>IF(Table2[[#This Row],[date_to_pivot]]&lt;&gt;"",C1557,"")</f>
        <v/>
      </c>
      <c r="P1554" t="str">
        <f>IF(Table2[[#This Row],[date_to_pivot]]&lt;&gt;"",C1555,"")</f>
        <v/>
      </c>
    </row>
    <row r="1555" spans="2:16" x14ac:dyDescent="0.2">
      <c r="B1555" t="s">
        <v>636</v>
      </c>
      <c r="C1555" t="str" cm="1">
        <f t="array" ref="C15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55" t="str">
        <f>IF(ISNUMBER(SEARCH("start_date_local",Table2[[#This Row],[JSON]])),MID(Table2[[#This Row],[JSON]],SEARCH("start_date_local",Table2[[#This Row],[JSON]])+LEN("start_date_local")+4,10), "")</f>
        <v/>
      </c>
      <c r="E15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5" s="5" t="str">
        <f>IF(Table2[[#This Row],[moving_time]]&lt;&gt;"",FLOOR((Table2[[#This Row],[moving_time]]-(60*60*Table2[[#This Row],[Appoggio_ore]]))-(60*Table2[[#This Row],[Appoggio_ minuti]]),1),"")</f>
        <v/>
      </c>
      <c r="I1555" s="5" t="str">
        <f>IF(Table2[[#This Row],[moving_time]]&lt;&gt;"",FLOOR((Table2[[#This Row],[moving_time]]-(60*60*Table2[[#This Row],[Appoggio_ore]]))/60,1),"")</f>
        <v/>
      </c>
      <c r="J1555" s="5" t="str">
        <f>IF(Table2[[#This Row],[moving_time]]&lt;&gt;"",FLOOR(Table2[[#This Row],[moving_time]]/(60*60),1),"")</f>
        <v/>
      </c>
      <c r="K15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5" t="str">
        <f>IF(AND(Table2[[#This Row],[Appoggio]]&lt;&gt;"",C1565&lt;&gt;""),_xlfn.CONCAT("date",C1565,"moving_time",C1556,"distance",Table2[[#This Row],[Appoggio]],"elevation",C1558,"type",C1559),"")</f>
        <v/>
      </c>
      <c r="M1555" t="str">
        <f>IF(Table2[[#This Row],[date_to_pivot]]&lt;&gt;"",C1559,"")</f>
        <v/>
      </c>
      <c r="N1555" t="str">
        <f>IF(Table2[[#This Row],[date_to_pivot]]&lt;&gt;"",Table2[[#This Row],[Appoggio]],"")</f>
        <v/>
      </c>
      <c r="O1555" t="str">
        <f>IF(Table2[[#This Row],[date_to_pivot]]&lt;&gt;"",C1558,"")</f>
        <v/>
      </c>
      <c r="P1555" t="str">
        <f>IF(Table2[[#This Row],[date_to_pivot]]&lt;&gt;"",C1556,"")</f>
        <v/>
      </c>
    </row>
    <row r="1556" spans="2:16" x14ac:dyDescent="0.2">
      <c r="B1556" t="s">
        <v>637</v>
      </c>
      <c r="C1556" t="str" cm="1">
        <f t="array" ref="C15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56" t="str">
        <f>IF(ISNUMBER(SEARCH("start_date_local",Table2[[#This Row],[JSON]])),MID(Table2[[#This Row],[JSON]],SEARCH("start_date_local",Table2[[#This Row],[JSON]])+LEN("start_date_local")+4,10), "")</f>
        <v/>
      </c>
      <c r="E15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6" s="5" t="str">
        <f>IF(Table2[[#This Row],[moving_time]]&lt;&gt;"",FLOOR((Table2[[#This Row],[moving_time]]-(60*60*Table2[[#This Row],[Appoggio_ore]]))-(60*Table2[[#This Row],[Appoggio_ minuti]]),1),"")</f>
        <v/>
      </c>
      <c r="I1556" s="5" t="str">
        <f>IF(Table2[[#This Row],[moving_time]]&lt;&gt;"",FLOOR((Table2[[#This Row],[moving_time]]-(60*60*Table2[[#This Row],[Appoggio_ore]]))/60,1),"")</f>
        <v/>
      </c>
      <c r="J1556" s="5" t="str">
        <f>IF(Table2[[#This Row],[moving_time]]&lt;&gt;"",FLOOR(Table2[[#This Row],[moving_time]]/(60*60),1),"")</f>
        <v/>
      </c>
      <c r="K15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6" t="str">
        <f>IF(AND(Table2[[#This Row],[Appoggio]]&lt;&gt;"",C1566&lt;&gt;""),_xlfn.CONCAT("date",C1566,"moving_time",C1557,"distance",Table2[[#This Row],[Appoggio]],"elevation",C1559,"type",C1560),"")</f>
        <v/>
      </c>
      <c r="M1556" t="str">
        <f>IF(Table2[[#This Row],[date_to_pivot]]&lt;&gt;"",C1560,"")</f>
        <v/>
      </c>
      <c r="N1556" t="str">
        <f>IF(Table2[[#This Row],[date_to_pivot]]&lt;&gt;"",Table2[[#This Row],[Appoggio]],"")</f>
        <v/>
      </c>
      <c r="O1556" t="str">
        <f>IF(Table2[[#This Row],[date_to_pivot]]&lt;&gt;"",C1559,"")</f>
        <v/>
      </c>
      <c r="P1556" t="str">
        <f>IF(Table2[[#This Row],[date_to_pivot]]&lt;&gt;"",C1557,"")</f>
        <v/>
      </c>
    </row>
    <row r="1557" spans="2:16" x14ac:dyDescent="0.2">
      <c r="B1557" t="s">
        <v>54</v>
      </c>
      <c r="C1557" t="str" cm="1">
        <f t="array" ref="C15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57" t="str">
        <f>IF(ISNUMBER(SEARCH("start_date_local",Table2[[#This Row],[JSON]])),MID(Table2[[#This Row],[JSON]],SEARCH("start_date_local",Table2[[#This Row],[JSON]])+LEN("start_date_local")+4,10), "")</f>
        <v/>
      </c>
      <c r="E15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7" s="5" t="str">
        <f>IF(Table2[[#This Row],[moving_time]]&lt;&gt;"",FLOOR((Table2[[#This Row],[moving_time]]-(60*60*Table2[[#This Row],[Appoggio_ore]]))-(60*Table2[[#This Row],[Appoggio_ minuti]]),1),"")</f>
        <v/>
      </c>
      <c r="I1557" s="5" t="str">
        <f>IF(Table2[[#This Row],[moving_time]]&lt;&gt;"",FLOOR((Table2[[#This Row],[moving_time]]-(60*60*Table2[[#This Row],[Appoggio_ore]]))/60,1),"")</f>
        <v/>
      </c>
      <c r="J1557" s="5" t="str">
        <f>IF(Table2[[#This Row],[moving_time]]&lt;&gt;"",FLOOR(Table2[[#This Row],[moving_time]]/(60*60),1),"")</f>
        <v/>
      </c>
      <c r="K15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7" t="str">
        <f>IF(AND(Table2[[#This Row],[Appoggio]]&lt;&gt;"",C1567&lt;&gt;""),_xlfn.CONCAT("date",C1567,"moving_time",C1558,"distance",Table2[[#This Row],[Appoggio]],"elevation",C1560,"type",C1561),"")</f>
        <v/>
      </c>
      <c r="M1557" t="str">
        <f>IF(Table2[[#This Row],[date_to_pivot]]&lt;&gt;"",C1561,"")</f>
        <v/>
      </c>
      <c r="N1557" t="str">
        <f>IF(Table2[[#This Row],[date_to_pivot]]&lt;&gt;"",Table2[[#This Row],[Appoggio]],"")</f>
        <v/>
      </c>
      <c r="O1557" t="str">
        <f>IF(Table2[[#This Row],[date_to_pivot]]&lt;&gt;"",C1560,"")</f>
        <v/>
      </c>
      <c r="P1557" t="str">
        <f>IF(Table2[[#This Row],[date_to_pivot]]&lt;&gt;"",C1558,"")</f>
        <v/>
      </c>
    </row>
    <row r="1558" spans="2:16" x14ac:dyDescent="0.2">
      <c r="B1558" t="s">
        <v>55</v>
      </c>
      <c r="C1558" t="str" cm="1">
        <f t="array" ref="C15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58" t="str">
        <f>IF(ISNUMBER(SEARCH("start_date_local",Table2[[#This Row],[JSON]])),MID(Table2[[#This Row],[JSON]],SEARCH("start_date_local",Table2[[#This Row],[JSON]])+LEN("start_date_local")+4,10), "")</f>
        <v/>
      </c>
      <c r="E15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8" s="5" t="str">
        <f>IF(Table2[[#This Row],[moving_time]]&lt;&gt;"",FLOOR((Table2[[#This Row],[moving_time]]-(60*60*Table2[[#This Row],[Appoggio_ore]]))-(60*Table2[[#This Row],[Appoggio_ minuti]]),1),"")</f>
        <v/>
      </c>
      <c r="I1558" s="5" t="str">
        <f>IF(Table2[[#This Row],[moving_time]]&lt;&gt;"",FLOOR((Table2[[#This Row],[moving_time]]-(60*60*Table2[[#This Row],[Appoggio_ore]]))/60,1),"")</f>
        <v/>
      </c>
      <c r="J1558" s="5" t="str">
        <f>IF(Table2[[#This Row],[moving_time]]&lt;&gt;"",FLOOR(Table2[[#This Row],[moving_time]]/(60*60),1),"")</f>
        <v/>
      </c>
      <c r="K15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8" t="str">
        <f>IF(AND(Table2[[#This Row],[Appoggio]]&lt;&gt;"",C1568&lt;&gt;""),_xlfn.CONCAT("date",C1568,"moving_time",C1559,"distance",Table2[[#This Row],[Appoggio]],"elevation",C1561,"type",C1562),"")</f>
        <v/>
      </c>
      <c r="M1558" t="str">
        <f>IF(Table2[[#This Row],[date_to_pivot]]&lt;&gt;"",C1562,"")</f>
        <v/>
      </c>
      <c r="N1558" t="str">
        <f>IF(Table2[[#This Row],[date_to_pivot]]&lt;&gt;"",Table2[[#This Row],[Appoggio]],"")</f>
        <v/>
      </c>
      <c r="O1558" t="str">
        <f>IF(Table2[[#This Row],[date_to_pivot]]&lt;&gt;"",C1561,"")</f>
        <v/>
      </c>
      <c r="P1558" t="str">
        <f>IF(Table2[[#This Row],[date_to_pivot]]&lt;&gt;"",C1559,"")</f>
        <v/>
      </c>
    </row>
    <row r="1559" spans="2:16" x14ac:dyDescent="0.2">
      <c r="B1559" t="s">
        <v>638</v>
      </c>
      <c r="C1559" t="str" cm="1">
        <f t="array" ref="C15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59" t="str">
        <f>IF(ISNUMBER(SEARCH("start_date_local",Table2[[#This Row],[JSON]])),MID(Table2[[#This Row],[JSON]],SEARCH("start_date_local",Table2[[#This Row],[JSON]])+LEN("start_date_local")+4,10), "")</f>
        <v/>
      </c>
      <c r="E15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59" s="5" t="str">
        <f>IF(Table2[[#This Row],[moving_time]]&lt;&gt;"",FLOOR((Table2[[#This Row],[moving_time]]-(60*60*Table2[[#This Row],[Appoggio_ore]]))-(60*Table2[[#This Row],[Appoggio_ minuti]]),1),"")</f>
        <v/>
      </c>
      <c r="I1559" s="5" t="str">
        <f>IF(Table2[[#This Row],[moving_time]]&lt;&gt;"",FLOOR((Table2[[#This Row],[moving_time]]-(60*60*Table2[[#This Row],[Appoggio_ore]]))/60,1),"")</f>
        <v/>
      </c>
      <c r="J1559" s="5" t="str">
        <f>IF(Table2[[#This Row],[moving_time]]&lt;&gt;"",FLOOR(Table2[[#This Row],[moving_time]]/(60*60),1),"")</f>
        <v/>
      </c>
      <c r="K15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59" t="str">
        <f>IF(AND(Table2[[#This Row],[Appoggio]]&lt;&gt;"",C1569&lt;&gt;""),_xlfn.CONCAT("date",C1569,"moving_time",C1560,"distance",Table2[[#This Row],[Appoggio]],"elevation",C1562,"type",C1563),"")</f>
        <v/>
      </c>
      <c r="M1559" t="str">
        <f>IF(Table2[[#This Row],[date_to_pivot]]&lt;&gt;"",C1563,"")</f>
        <v/>
      </c>
      <c r="N1559" t="str">
        <f>IF(Table2[[#This Row],[date_to_pivot]]&lt;&gt;"",Table2[[#This Row],[Appoggio]],"")</f>
        <v/>
      </c>
      <c r="O1559" t="str">
        <f>IF(Table2[[#This Row],[date_to_pivot]]&lt;&gt;"",C1562,"")</f>
        <v/>
      </c>
      <c r="P1559" t="str">
        <f>IF(Table2[[#This Row],[date_to_pivot]]&lt;&gt;"",C1560,"")</f>
        <v/>
      </c>
    </row>
    <row r="1560" spans="2:16" x14ac:dyDescent="0.2">
      <c r="B1560" t="s">
        <v>639</v>
      </c>
      <c r="C1560" t="str" cm="1">
        <f t="array" ref="C15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60" t="str">
        <f>IF(ISNUMBER(SEARCH("start_date_local",Table2[[#This Row],[JSON]])),MID(Table2[[#This Row],[JSON]],SEARCH("start_date_local",Table2[[#This Row],[JSON]])+LEN("start_date_local")+4,10), "")</f>
        <v/>
      </c>
      <c r="E15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0" s="5" t="str">
        <f>IF(Table2[[#This Row],[moving_time]]&lt;&gt;"",FLOOR((Table2[[#This Row],[moving_time]]-(60*60*Table2[[#This Row],[Appoggio_ore]]))-(60*Table2[[#This Row],[Appoggio_ minuti]]),1),"")</f>
        <v/>
      </c>
      <c r="I1560" s="5" t="str">
        <f>IF(Table2[[#This Row],[moving_time]]&lt;&gt;"",FLOOR((Table2[[#This Row],[moving_time]]-(60*60*Table2[[#This Row],[Appoggio_ore]]))/60,1),"")</f>
        <v/>
      </c>
      <c r="J1560" s="5" t="str">
        <f>IF(Table2[[#This Row],[moving_time]]&lt;&gt;"",FLOOR(Table2[[#This Row],[moving_time]]/(60*60),1),"")</f>
        <v/>
      </c>
      <c r="K15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0" t="str">
        <f>IF(AND(Table2[[#This Row],[Appoggio]]&lt;&gt;"",C1570&lt;&gt;""),_xlfn.CONCAT("date",C1570,"moving_time",C1561,"distance",Table2[[#This Row],[Appoggio]],"elevation",C1563,"type",C1564),"")</f>
        <v/>
      </c>
      <c r="M1560" t="str">
        <f>IF(Table2[[#This Row],[date_to_pivot]]&lt;&gt;"",C1564,"")</f>
        <v/>
      </c>
      <c r="N1560" t="str">
        <f>IF(Table2[[#This Row],[date_to_pivot]]&lt;&gt;"",Table2[[#This Row],[Appoggio]],"")</f>
        <v/>
      </c>
      <c r="O1560" t="str">
        <f>IF(Table2[[#This Row],[date_to_pivot]]&lt;&gt;"",C1563,"")</f>
        <v/>
      </c>
      <c r="P1560" t="str">
        <f>IF(Table2[[#This Row],[date_to_pivot]]&lt;&gt;"",C1561,"")</f>
        <v/>
      </c>
    </row>
    <row r="1561" spans="2:16" x14ac:dyDescent="0.2">
      <c r="B1561" t="s">
        <v>58</v>
      </c>
      <c r="C1561" t="str" cm="1">
        <f t="array" ref="C15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61" t="str">
        <f>IF(ISNUMBER(SEARCH("start_date_local",Table2[[#This Row],[JSON]])),MID(Table2[[#This Row],[JSON]],SEARCH("start_date_local",Table2[[#This Row],[JSON]])+LEN("start_date_local")+4,10), "")</f>
        <v/>
      </c>
      <c r="E15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1" s="5" t="str">
        <f>IF(Table2[[#This Row],[moving_time]]&lt;&gt;"",FLOOR((Table2[[#This Row],[moving_time]]-(60*60*Table2[[#This Row],[Appoggio_ore]]))-(60*Table2[[#This Row],[Appoggio_ minuti]]),1),"")</f>
        <v/>
      </c>
      <c r="I1561" s="5" t="str">
        <f>IF(Table2[[#This Row],[moving_time]]&lt;&gt;"",FLOOR((Table2[[#This Row],[moving_time]]-(60*60*Table2[[#This Row],[Appoggio_ore]]))/60,1),"")</f>
        <v/>
      </c>
      <c r="J1561" s="5" t="str">
        <f>IF(Table2[[#This Row],[moving_time]]&lt;&gt;"",FLOOR(Table2[[#This Row],[moving_time]]/(60*60),1),"")</f>
        <v/>
      </c>
      <c r="K15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1" t="str">
        <f>IF(AND(Table2[[#This Row],[Appoggio]]&lt;&gt;"",C1571&lt;&gt;""),_xlfn.CONCAT("date",C1571,"moving_time",C1562,"distance",Table2[[#This Row],[Appoggio]],"elevation",C1564,"type",C1565),"")</f>
        <v/>
      </c>
      <c r="M1561" t="str">
        <f>IF(Table2[[#This Row],[date_to_pivot]]&lt;&gt;"",C1565,"")</f>
        <v/>
      </c>
      <c r="N1561" t="str">
        <f>IF(Table2[[#This Row],[date_to_pivot]]&lt;&gt;"",Table2[[#This Row],[Appoggio]],"")</f>
        <v/>
      </c>
      <c r="O1561" t="str">
        <f>IF(Table2[[#This Row],[date_to_pivot]]&lt;&gt;"",C1564,"")</f>
        <v/>
      </c>
      <c r="P1561" t="str">
        <f>IF(Table2[[#This Row],[date_to_pivot]]&lt;&gt;"",C1562,"")</f>
        <v/>
      </c>
    </row>
    <row r="1562" spans="2:16" x14ac:dyDescent="0.2">
      <c r="B1562" t="s">
        <v>59</v>
      </c>
      <c r="C1562" t="str" cm="1">
        <f t="array" ref="C15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62" t="str">
        <f>IF(ISNUMBER(SEARCH("start_date_local",Table2[[#This Row],[JSON]])),MID(Table2[[#This Row],[JSON]],SEARCH("start_date_local",Table2[[#This Row],[JSON]])+LEN("start_date_local")+4,10), "")</f>
        <v/>
      </c>
      <c r="E15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2" s="5" t="str">
        <f>IF(Table2[[#This Row],[moving_time]]&lt;&gt;"",FLOOR((Table2[[#This Row],[moving_time]]-(60*60*Table2[[#This Row],[Appoggio_ore]]))-(60*Table2[[#This Row],[Appoggio_ minuti]]),1),"")</f>
        <v/>
      </c>
      <c r="I1562" s="5" t="str">
        <f>IF(Table2[[#This Row],[moving_time]]&lt;&gt;"",FLOOR((Table2[[#This Row],[moving_time]]-(60*60*Table2[[#This Row],[Appoggio_ore]]))/60,1),"")</f>
        <v/>
      </c>
      <c r="J1562" s="5" t="str">
        <f>IF(Table2[[#This Row],[moving_time]]&lt;&gt;"",FLOOR(Table2[[#This Row],[moving_time]]/(60*60),1),"")</f>
        <v/>
      </c>
      <c r="K15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2" t="str">
        <f>IF(AND(Table2[[#This Row],[Appoggio]]&lt;&gt;"",C1572&lt;&gt;""),_xlfn.CONCAT("date",C1572,"moving_time",C1563,"distance",Table2[[#This Row],[Appoggio]],"elevation",C1565,"type",C1566),"")</f>
        <v/>
      </c>
      <c r="M1562" t="str">
        <f>IF(Table2[[#This Row],[date_to_pivot]]&lt;&gt;"",C1566,"")</f>
        <v/>
      </c>
      <c r="N1562" t="str">
        <f>IF(Table2[[#This Row],[date_to_pivot]]&lt;&gt;"",Table2[[#This Row],[Appoggio]],"")</f>
        <v/>
      </c>
      <c r="O1562" t="str">
        <f>IF(Table2[[#This Row],[date_to_pivot]]&lt;&gt;"",C1565,"")</f>
        <v/>
      </c>
      <c r="P1562" t="str">
        <f>IF(Table2[[#This Row],[date_to_pivot]]&lt;&gt;"",C1563,"")</f>
        <v/>
      </c>
    </row>
    <row r="1563" spans="2:16" x14ac:dyDescent="0.2">
      <c r="B1563" t="s">
        <v>640</v>
      </c>
      <c r="C1563" t="str" cm="1">
        <f t="array" ref="C15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63" t="str">
        <f>IF(ISNUMBER(SEARCH("start_date_local",Table2[[#This Row],[JSON]])),MID(Table2[[#This Row],[JSON]],SEARCH("start_date_local",Table2[[#This Row],[JSON]])+LEN("start_date_local")+4,10), "")</f>
        <v/>
      </c>
      <c r="E15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3" s="5" t="str">
        <f>IF(Table2[[#This Row],[moving_time]]&lt;&gt;"",FLOOR((Table2[[#This Row],[moving_time]]-(60*60*Table2[[#This Row],[Appoggio_ore]]))-(60*Table2[[#This Row],[Appoggio_ minuti]]),1),"")</f>
        <v/>
      </c>
      <c r="I1563" s="5" t="str">
        <f>IF(Table2[[#This Row],[moving_time]]&lt;&gt;"",FLOOR((Table2[[#This Row],[moving_time]]-(60*60*Table2[[#This Row],[Appoggio_ore]]))/60,1),"")</f>
        <v/>
      </c>
      <c r="J1563" s="5" t="str">
        <f>IF(Table2[[#This Row],[moving_time]]&lt;&gt;"",FLOOR(Table2[[#This Row],[moving_time]]/(60*60),1),"")</f>
        <v/>
      </c>
      <c r="K15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3" t="str">
        <f>IF(AND(Table2[[#This Row],[Appoggio]]&lt;&gt;"",C1573&lt;&gt;""),_xlfn.CONCAT("date",C1573,"moving_time",C1564,"distance",Table2[[#This Row],[Appoggio]],"elevation",C1566,"type",C1567),"")</f>
        <v/>
      </c>
      <c r="M1563" t="str">
        <f>IF(Table2[[#This Row],[date_to_pivot]]&lt;&gt;"",C1567,"")</f>
        <v/>
      </c>
      <c r="N1563" t="str">
        <f>IF(Table2[[#This Row],[date_to_pivot]]&lt;&gt;"",Table2[[#This Row],[Appoggio]],"")</f>
        <v/>
      </c>
      <c r="O1563" t="str">
        <f>IF(Table2[[#This Row],[date_to_pivot]]&lt;&gt;"",C1566,"")</f>
        <v/>
      </c>
      <c r="P1563" t="str">
        <f>IF(Table2[[#This Row],[date_to_pivot]]&lt;&gt;"",C1564,"")</f>
        <v/>
      </c>
    </row>
    <row r="1564" spans="2:16" x14ac:dyDescent="0.2">
      <c r="B1564" t="s">
        <v>641</v>
      </c>
      <c r="C1564" t="str" cm="1">
        <f t="array" ref="C15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64" t="str">
        <f>IF(ISNUMBER(SEARCH("start_date_local",Table2[[#This Row],[JSON]])),MID(Table2[[#This Row],[JSON]],SEARCH("start_date_local",Table2[[#This Row],[JSON]])+LEN("start_date_local")+4,10), "")</f>
        <v/>
      </c>
      <c r="E15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4" s="5" t="str">
        <f>IF(Table2[[#This Row],[moving_time]]&lt;&gt;"",FLOOR((Table2[[#This Row],[moving_time]]-(60*60*Table2[[#This Row],[Appoggio_ore]]))-(60*Table2[[#This Row],[Appoggio_ minuti]]),1),"")</f>
        <v/>
      </c>
      <c r="I1564" s="5" t="str">
        <f>IF(Table2[[#This Row],[moving_time]]&lt;&gt;"",FLOOR((Table2[[#This Row],[moving_time]]-(60*60*Table2[[#This Row],[Appoggio_ore]]))/60,1),"")</f>
        <v/>
      </c>
      <c r="J1564" s="5" t="str">
        <f>IF(Table2[[#This Row],[moving_time]]&lt;&gt;"",FLOOR(Table2[[#This Row],[moving_time]]/(60*60),1),"")</f>
        <v/>
      </c>
      <c r="K15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4" t="str">
        <f>IF(AND(Table2[[#This Row],[Appoggio]]&lt;&gt;"",C1574&lt;&gt;""),_xlfn.CONCAT("date",C1574,"moving_time",C1565,"distance",Table2[[#This Row],[Appoggio]],"elevation",C1567,"type",C1568),"")</f>
        <v/>
      </c>
      <c r="M1564" t="str">
        <f>IF(Table2[[#This Row],[date_to_pivot]]&lt;&gt;"",C1568,"")</f>
        <v/>
      </c>
      <c r="N1564" t="str">
        <f>IF(Table2[[#This Row],[date_to_pivot]]&lt;&gt;"",Table2[[#This Row],[Appoggio]],"")</f>
        <v/>
      </c>
      <c r="O1564" t="str">
        <f>IF(Table2[[#This Row],[date_to_pivot]]&lt;&gt;"",C1567,"")</f>
        <v/>
      </c>
      <c r="P1564" t="str">
        <f>IF(Table2[[#This Row],[date_to_pivot]]&lt;&gt;"",C1565,"")</f>
        <v/>
      </c>
    </row>
    <row r="1565" spans="2:16" x14ac:dyDescent="0.2">
      <c r="B1565" t="s">
        <v>642</v>
      </c>
      <c r="C1565" t="str" cm="1">
        <f t="array" ref="C15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65" t="str">
        <f>IF(ISNUMBER(SEARCH("start_date_local",Table2[[#This Row],[JSON]])),MID(Table2[[#This Row],[JSON]],SEARCH("start_date_local",Table2[[#This Row],[JSON]])+LEN("start_date_local")+4,10), "")</f>
        <v/>
      </c>
      <c r="E15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5" s="5" t="str">
        <f>IF(Table2[[#This Row],[moving_time]]&lt;&gt;"",FLOOR((Table2[[#This Row],[moving_time]]-(60*60*Table2[[#This Row],[Appoggio_ore]]))-(60*Table2[[#This Row],[Appoggio_ minuti]]),1),"")</f>
        <v/>
      </c>
      <c r="I1565" s="5" t="str">
        <f>IF(Table2[[#This Row],[moving_time]]&lt;&gt;"",FLOOR((Table2[[#This Row],[moving_time]]-(60*60*Table2[[#This Row],[Appoggio_ore]]))/60,1),"")</f>
        <v/>
      </c>
      <c r="J1565" s="5" t="str">
        <f>IF(Table2[[#This Row],[moving_time]]&lt;&gt;"",FLOOR(Table2[[#This Row],[moving_time]]/(60*60),1),"")</f>
        <v/>
      </c>
      <c r="K15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5" t="str">
        <f>IF(AND(Table2[[#This Row],[Appoggio]]&lt;&gt;"",C1575&lt;&gt;""),_xlfn.CONCAT("date",C1575,"moving_time",C1566,"distance",Table2[[#This Row],[Appoggio]],"elevation",C1568,"type",C1569),"")</f>
        <v/>
      </c>
      <c r="M1565" t="str">
        <f>IF(Table2[[#This Row],[date_to_pivot]]&lt;&gt;"",C1569,"")</f>
        <v/>
      </c>
      <c r="N1565" t="str">
        <f>IF(Table2[[#This Row],[date_to_pivot]]&lt;&gt;"",Table2[[#This Row],[Appoggio]],"")</f>
        <v/>
      </c>
      <c r="O1565" t="str">
        <f>IF(Table2[[#This Row],[date_to_pivot]]&lt;&gt;"",C1568,"")</f>
        <v/>
      </c>
      <c r="P1565" t="str">
        <f>IF(Table2[[#This Row],[date_to_pivot]]&lt;&gt;"",C1566,"")</f>
        <v/>
      </c>
    </row>
    <row r="1566" spans="2:16" x14ac:dyDescent="0.2">
      <c r="B1566" t="s">
        <v>127</v>
      </c>
      <c r="C1566" t="str" cm="1">
        <f t="array" ref="C15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66" t="str">
        <f>IF(ISNUMBER(SEARCH("start_date_local",Table2[[#This Row],[JSON]])),MID(Table2[[#This Row],[JSON]],SEARCH("start_date_local",Table2[[#This Row],[JSON]])+LEN("start_date_local")+4,10), "")</f>
        <v/>
      </c>
      <c r="E15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6" s="5" t="str">
        <f>IF(Table2[[#This Row],[moving_time]]&lt;&gt;"",FLOOR((Table2[[#This Row],[moving_time]]-(60*60*Table2[[#This Row],[Appoggio_ore]]))-(60*Table2[[#This Row],[Appoggio_ minuti]]),1),"")</f>
        <v/>
      </c>
      <c r="I1566" s="5" t="str">
        <f>IF(Table2[[#This Row],[moving_time]]&lt;&gt;"",FLOOR((Table2[[#This Row],[moving_time]]-(60*60*Table2[[#This Row],[Appoggio_ore]]))/60,1),"")</f>
        <v/>
      </c>
      <c r="J1566" s="5" t="str">
        <f>IF(Table2[[#This Row],[moving_time]]&lt;&gt;"",FLOOR(Table2[[#This Row],[moving_time]]/(60*60),1),"")</f>
        <v/>
      </c>
      <c r="K15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6" t="str">
        <f>IF(AND(Table2[[#This Row],[Appoggio]]&lt;&gt;"",C1576&lt;&gt;""),_xlfn.CONCAT("date",C1576,"moving_time",C1567,"distance",Table2[[#This Row],[Appoggio]],"elevation",C1569,"type",C1570),"")</f>
        <v/>
      </c>
      <c r="M1566" t="str">
        <f>IF(Table2[[#This Row],[date_to_pivot]]&lt;&gt;"",C1570,"")</f>
        <v/>
      </c>
      <c r="N1566" t="str">
        <f>IF(Table2[[#This Row],[date_to_pivot]]&lt;&gt;"",Table2[[#This Row],[Appoggio]],"")</f>
        <v/>
      </c>
      <c r="O1566" t="str">
        <f>IF(Table2[[#This Row],[date_to_pivot]]&lt;&gt;"",C1569,"")</f>
        <v/>
      </c>
      <c r="P1566" t="str">
        <f>IF(Table2[[#This Row],[date_to_pivot]]&lt;&gt;"",C1567,"")</f>
        <v/>
      </c>
    </row>
    <row r="1567" spans="2:16" x14ac:dyDescent="0.2">
      <c r="B1567" t="s">
        <v>218</v>
      </c>
      <c r="C1567" t="str" cm="1">
        <f t="array" ref="C15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67" t="str">
        <f>IF(ISNUMBER(SEARCH("start_date_local",Table2[[#This Row],[JSON]])),MID(Table2[[#This Row],[JSON]],SEARCH("start_date_local",Table2[[#This Row],[JSON]])+LEN("start_date_local")+4,10), "")</f>
        <v/>
      </c>
      <c r="E15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7" s="5" t="str">
        <f>IF(Table2[[#This Row],[moving_time]]&lt;&gt;"",FLOOR((Table2[[#This Row],[moving_time]]-(60*60*Table2[[#This Row],[Appoggio_ore]]))-(60*Table2[[#This Row],[Appoggio_ minuti]]),1),"")</f>
        <v/>
      </c>
      <c r="I1567" s="5" t="str">
        <f>IF(Table2[[#This Row],[moving_time]]&lt;&gt;"",FLOOR((Table2[[#This Row],[moving_time]]-(60*60*Table2[[#This Row],[Appoggio_ore]]))/60,1),"")</f>
        <v/>
      </c>
      <c r="J1567" s="5" t="str">
        <f>IF(Table2[[#This Row],[moving_time]]&lt;&gt;"",FLOOR(Table2[[#This Row],[moving_time]]/(60*60),1),"")</f>
        <v/>
      </c>
      <c r="K15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7" t="str">
        <f>IF(AND(Table2[[#This Row],[Appoggio]]&lt;&gt;"",C1577&lt;&gt;""),_xlfn.CONCAT("date",C1577,"moving_time",C1568,"distance",Table2[[#This Row],[Appoggio]],"elevation",C1570,"type",C1571),"")</f>
        <v/>
      </c>
      <c r="M1567" t="str">
        <f>IF(Table2[[#This Row],[date_to_pivot]]&lt;&gt;"",C1571,"")</f>
        <v/>
      </c>
      <c r="N1567" t="str">
        <f>IF(Table2[[#This Row],[date_to_pivot]]&lt;&gt;"",Table2[[#This Row],[Appoggio]],"")</f>
        <v/>
      </c>
      <c r="O1567" t="str">
        <f>IF(Table2[[#This Row],[date_to_pivot]]&lt;&gt;"",C1570,"")</f>
        <v/>
      </c>
      <c r="P1567" t="str">
        <f>IF(Table2[[#This Row],[date_to_pivot]]&lt;&gt;"",C1568,"")</f>
        <v/>
      </c>
    </row>
    <row r="1568" spans="2:16" x14ac:dyDescent="0.2">
      <c r="B1568" t="s">
        <v>65</v>
      </c>
      <c r="C1568" t="str" cm="1">
        <f t="array" ref="C15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68" t="str">
        <f>IF(ISNUMBER(SEARCH("start_date_local",Table2[[#This Row],[JSON]])),MID(Table2[[#This Row],[JSON]],SEARCH("start_date_local",Table2[[#This Row],[JSON]])+LEN("start_date_local")+4,10), "")</f>
        <v/>
      </c>
      <c r="E15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8" s="5" t="str">
        <f>IF(Table2[[#This Row],[moving_time]]&lt;&gt;"",FLOOR((Table2[[#This Row],[moving_time]]-(60*60*Table2[[#This Row],[Appoggio_ore]]))-(60*Table2[[#This Row],[Appoggio_ minuti]]),1),"")</f>
        <v/>
      </c>
      <c r="I1568" s="5" t="str">
        <f>IF(Table2[[#This Row],[moving_time]]&lt;&gt;"",FLOOR((Table2[[#This Row],[moving_time]]-(60*60*Table2[[#This Row],[Appoggio_ore]]))/60,1),"")</f>
        <v/>
      </c>
      <c r="J1568" s="5" t="str">
        <f>IF(Table2[[#This Row],[moving_time]]&lt;&gt;"",FLOOR(Table2[[#This Row],[moving_time]]/(60*60),1),"")</f>
        <v/>
      </c>
      <c r="K15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8" t="str">
        <f>IF(AND(Table2[[#This Row],[Appoggio]]&lt;&gt;"",C1578&lt;&gt;""),_xlfn.CONCAT("date",C1578,"moving_time",C1569,"distance",Table2[[#This Row],[Appoggio]],"elevation",C1571,"type",C1572),"")</f>
        <v/>
      </c>
      <c r="M1568" t="str">
        <f>IF(Table2[[#This Row],[date_to_pivot]]&lt;&gt;"",C1572,"")</f>
        <v/>
      </c>
      <c r="N1568" t="str">
        <f>IF(Table2[[#This Row],[date_to_pivot]]&lt;&gt;"",Table2[[#This Row],[Appoggio]],"")</f>
        <v/>
      </c>
      <c r="O1568" t="str">
        <f>IF(Table2[[#This Row],[date_to_pivot]]&lt;&gt;"",C1571,"")</f>
        <v/>
      </c>
      <c r="P1568" t="str">
        <f>IF(Table2[[#This Row],[date_to_pivot]]&lt;&gt;"",C1569,"")</f>
        <v/>
      </c>
    </row>
    <row r="1569" spans="2:16" x14ac:dyDescent="0.2">
      <c r="B1569" t="s">
        <v>643</v>
      </c>
      <c r="C1569" t="str" cm="1">
        <f t="array" ref="C15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69" t="str">
        <f>IF(ISNUMBER(SEARCH("start_date_local",Table2[[#This Row],[JSON]])),MID(Table2[[#This Row],[JSON]],SEARCH("start_date_local",Table2[[#This Row],[JSON]])+LEN("start_date_local")+4,10), "")</f>
        <v/>
      </c>
      <c r="E15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69" s="5" t="str">
        <f>IF(Table2[[#This Row],[moving_time]]&lt;&gt;"",FLOOR((Table2[[#This Row],[moving_time]]-(60*60*Table2[[#This Row],[Appoggio_ore]]))-(60*Table2[[#This Row],[Appoggio_ minuti]]),1),"")</f>
        <v/>
      </c>
      <c r="I1569" s="5" t="str">
        <f>IF(Table2[[#This Row],[moving_time]]&lt;&gt;"",FLOOR((Table2[[#This Row],[moving_time]]-(60*60*Table2[[#This Row],[Appoggio_ore]]))/60,1),"")</f>
        <v/>
      </c>
      <c r="J1569" s="5" t="str">
        <f>IF(Table2[[#This Row],[moving_time]]&lt;&gt;"",FLOOR(Table2[[#This Row],[moving_time]]/(60*60),1),"")</f>
        <v/>
      </c>
      <c r="K15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69" t="str">
        <f>IF(AND(Table2[[#This Row],[Appoggio]]&lt;&gt;"",C1579&lt;&gt;""),_xlfn.CONCAT("date",C1579,"moving_time",C1570,"distance",Table2[[#This Row],[Appoggio]],"elevation",C1572,"type",C1573),"")</f>
        <v/>
      </c>
      <c r="M1569" t="str">
        <f>IF(Table2[[#This Row],[date_to_pivot]]&lt;&gt;"",C1573,"")</f>
        <v/>
      </c>
      <c r="N1569" t="str">
        <f>IF(Table2[[#This Row],[date_to_pivot]]&lt;&gt;"",Table2[[#This Row],[Appoggio]],"")</f>
        <v/>
      </c>
      <c r="O1569" t="str">
        <f>IF(Table2[[#This Row],[date_to_pivot]]&lt;&gt;"",C1572,"")</f>
        <v/>
      </c>
      <c r="P1569" t="str">
        <f>IF(Table2[[#This Row],[date_to_pivot]]&lt;&gt;"",C1570,"")</f>
        <v/>
      </c>
    </row>
    <row r="1570" spans="2:16" x14ac:dyDescent="0.2">
      <c r="B1570" t="s">
        <v>67</v>
      </c>
      <c r="C1570" t="str" cm="1">
        <f t="array" ref="C15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70" t="str">
        <f>IF(ISNUMBER(SEARCH("start_date_local",Table2[[#This Row],[JSON]])),MID(Table2[[#This Row],[JSON]],SEARCH("start_date_local",Table2[[#This Row],[JSON]])+LEN("start_date_local")+4,10), "")</f>
        <v/>
      </c>
      <c r="E15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0" s="5" t="str">
        <f>IF(Table2[[#This Row],[moving_time]]&lt;&gt;"",FLOOR((Table2[[#This Row],[moving_time]]-(60*60*Table2[[#This Row],[Appoggio_ore]]))-(60*Table2[[#This Row],[Appoggio_ minuti]]),1),"")</f>
        <v/>
      </c>
      <c r="I1570" s="5" t="str">
        <f>IF(Table2[[#This Row],[moving_time]]&lt;&gt;"",FLOOR((Table2[[#This Row],[moving_time]]-(60*60*Table2[[#This Row],[Appoggio_ore]]))/60,1),"")</f>
        <v/>
      </c>
      <c r="J1570" s="5" t="str">
        <f>IF(Table2[[#This Row],[moving_time]]&lt;&gt;"",FLOOR(Table2[[#This Row],[moving_time]]/(60*60),1),"")</f>
        <v/>
      </c>
      <c r="K15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0" t="str">
        <f>IF(AND(Table2[[#This Row],[Appoggio]]&lt;&gt;"",C1580&lt;&gt;""),_xlfn.CONCAT("date",C1580,"moving_time",C1571,"distance",Table2[[#This Row],[Appoggio]],"elevation",C1573,"type",C1574),"")</f>
        <v/>
      </c>
      <c r="M1570" t="str">
        <f>IF(Table2[[#This Row],[date_to_pivot]]&lt;&gt;"",C1574,"")</f>
        <v/>
      </c>
      <c r="N1570" t="str">
        <f>IF(Table2[[#This Row],[date_to_pivot]]&lt;&gt;"",Table2[[#This Row],[Appoggio]],"")</f>
        <v/>
      </c>
      <c r="O1570" t="str">
        <f>IF(Table2[[#This Row],[date_to_pivot]]&lt;&gt;"",C1573,"")</f>
        <v/>
      </c>
      <c r="P1570" t="str">
        <f>IF(Table2[[#This Row],[date_to_pivot]]&lt;&gt;"",C1571,"")</f>
        <v/>
      </c>
    </row>
    <row r="1571" spans="2:16" x14ac:dyDescent="0.2">
      <c r="B1571" t="s">
        <v>1</v>
      </c>
      <c r="C1571" t="str" cm="1">
        <f t="array" ref="C15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71" t="str">
        <f>IF(ISNUMBER(SEARCH("start_date_local",Table2[[#This Row],[JSON]])),MID(Table2[[#This Row],[JSON]],SEARCH("start_date_local",Table2[[#This Row],[JSON]])+LEN("start_date_local")+4,10), "")</f>
        <v/>
      </c>
      <c r="E15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1" s="5" t="str">
        <f>IF(Table2[[#This Row],[moving_time]]&lt;&gt;"",FLOOR((Table2[[#This Row],[moving_time]]-(60*60*Table2[[#This Row],[Appoggio_ore]]))-(60*Table2[[#This Row],[Appoggio_ minuti]]),1),"")</f>
        <v/>
      </c>
      <c r="I1571" s="5" t="str">
        <f>IF(Table2[[#This Row],[moving_time]]&lt;&gt;"",FLOOR((Table2[[#This Row],[moving_time]]-(60*60*Table2[[#This Row],[Appoggio_ore]]))/60,1),"")</f>
        <v/>
      </c>
      <c r="J1571" s="5" t="str">
        <f>IF(Table2[[#This Row],[moving_time]]&lt;&gt;"",FLOOR(Table2[[#This Row],[moving_time]]/(60*60),1),"")</f>
        <v/>
      </c>
      <c r="K15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1" t="str">
        <f>IF(AND(Table2[[#This Row],[Appoggio]]&lt;&gt;"",C1581&lt;&gt;""),_xlfn.CONCAT("date",C1581,"moving_time",C1572,"distance",Table2[[#This Row],[Appoggio]],"elevation",C1574,"type",C1575),"")</f>
        <v/>
      </c>
      <c r="M1571" t="str">
        <f>IF(Table2[[#This Row],[date_to_pivot]]&lt;&gt;"",C1575,"")</f>
        <v/>
      </c>
      <c r="N1571" t="str">
        <f>IF(Table2[[#This Row],[date_to_pivot]]&lt;&gt;"",Table2[[#This Row],[Appoggio]],"")</f>
        <v/>
      </c>
      <c r="O1571" t="str">
        <f>IF(Table2[[#This Row],[date_to_pivot]]&lt;&gt;"",C1574,"")</f>
        <v/>
      </c>
      <c r="P1571" t="str">
        <f>IF(Table2[[#This Row],[date_to_pivot]]&lt;&gt;"",C1572,"")</f>
        <v/>
      </c>
    </row>
    <row r="1572" spans="2:16" x14ac:dyDescent="0.2">
      <c r="B1572" t="s">
        <v>2</v>
      </c>
      <c r="C1572" t="str" cm="1">
        <f t="array" ref="C15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72" t="str">
        <f>IF(ISNUMBER(SEARCH("start_date_local",Table2[[#This Row],[JSON]])),MID(Table2[[#This Row],[JSON]],SEARCH("start_date_local",Table2[[#This Row],[JSON]])+LEN("start_date_local")+4,10), "")</f>
        <v/>
      </c>
      <c r="E15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2" s="5" t="str">
        <f>IF(Table2[[#This Row],[moving_time]]&lt;&gt;"",FLOOR((Table2[[#This Row],[moving_time]]-(60*60*Table2[[#This Row],[Appoggio_ore]]))-(60*Table2[[#This Row],[Appoggio_ minuti]]),1),"")</f>
        <v/>
      </c>
      <c r="I1572" s="5" t="str">
        <f>IF(Table2[[#This Row],[moving_time]]&lt;&gt;"",FLOOR((Table2[[#This Row],[moving_time]]-(60*60*Table2[[#This Row],[Appoggio_ore]]))/60,1),"")</f>
        <v/>
      </c>
      <c r="J1572" s="5" t="str">
        <f>IF(Table2[[#This Row],[moving_time]]&lt;&gt;"",FLOOR(Table2[[#This Row],[moving_time]]/(60*60),1),"")</f>
        <v/>
      </c>
      <c r="K15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2" t="str">
        <f>IF(AND(Table2[[#This Row],[Appoggio]]&lt;&gt;"",C1582&lt;&gt;""),_xlfn.CONCAT("date",C1582,"moving_time",C1573,"distance",Table2[[#This Row],[Appoggio]],"elevation",C1575,"type",C1576),"")</f>
        <v/>
      </c>
      <c r="M1572" t="str">
        <f>IF(Table2[[#This Row],[date_to_pivot]]&lt;&gt;"",C1576,"")</f>
        <v/>
      </c>
      <c r="N1572" t="str">
        <f>IF(Table2[[#This Row],[date_to_pivot]]&lt;&gt;"",Table2[[#This Row],[Appoggio]],"")</f>
        <v/>
      </c>
      <c r="O1572" t="str">
        <f>IF(Table2[[#This Row],[date_to_pivot]]&lt;&gt;"",C1575,"")</f>
        <v/>
      </c>
      <c r="P1572" t="str">
        <f>IF(Table2[[#This Row],[date_to_pivot]]&lt;&gt;"",C1573,"")</f>
        <v/>
      </c>
    </row>
    <row r="1573" spans="2:16" x14ac:dyDescent="0.2">
      <c r="B1573" t="s">
        <v>3</v>
      </c>
      <c r="C1573" t="str" cm="1">
        <f t="array" ref="C15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73" t="str">
        <f>IF(ISNUMBER(SEARCH("start_date_local",Table2[[#This Row],[JSON]])),MID(Table2[[#This Row],[JSON]],SEARCH("start_date_local",Table2[[#This Row],[JSON]])+LEN("start_date_local")+4,10), "")</f>
        <v/>
      </c>
      <c r="E15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3" s="5" t="str">
        <f>IF(Table2[[#This Row],[moving_time]]&lt;&gt;"",FLOOR((Table2[[#This Row],[moving_time]]-(60*60*Table2[[#This Row],[Appoggio_ore]]))-(60*Table2[[#This Row],[Appoggio_ minuti]]),1),"")</f>
        <v/>
      </c>
      <c r="I1573" s="5" t="str">
        <f>IF(Table2[[#This Row],[moving_time]]&lt;&gt;"",FLOOR((Table2[[#This Row],[moving_time]]-(60*60*Table2[[#This Row],[Appoggio_ore]]))/60,1),"")</f>
        <v/>
      </c>
      <c r="J1573" s="5" t="str">
        <f>IF(Table2[[#This Row],[moving_time]]&lt;&gt;"",FLOOR(Table2[[#This Row],[moving_time]]/(60*60),1),"")</f>
        <v/>
      </c>
      <c r="K15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3" t="str">
        <f>IF(AND(Table2[[#This Row],[Appoggio]]&lt;&gt;"",C1583&lt;&gt;""),_xlfn.CONCAT("date",C1583,"moving_time",C1574,"distance",Table2[[#This Row],[Appoggio]],"elevation",C1576,"type",C1577),"")</f>
        <v/>
      </c>
      <c r="M1573" t="str">
        <f>IF(Table2[[#This Row],[date_to_pivot]]&lt;&gt;"",C1577,"")</f>
        <v/>
      </c>
      <c r="N1573" t="str">
        <f>IF(Table2[[#This Row],[date_to_pivot]]&lt;&gt;"",Table2[[#This Row],[Appoggio]],"")</f>
        <v/>
      </c>
      <c r="O1573" t="str">
        <f>IF(Table2[[#This Row],[date_to_pivot]]&lt;&gt;"",C1576,"")</f>
        <v/>
      </c>
      <c r="P1573" t="str">
        <f>IF(Table2[[#This Row],[date_to_pivot]]&lt;&gt;"",C1574,"")</f>
        <v/>
      </c>
    </row>
    <row r="1574" spans="2:16" x14ac:dyDescent="0.2">
      <c r="B1574" t="s">
        <v>4</v>
      </c>
      <c r="C1574" t="str" cm="1">
        <f t="array" ref="C15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74" t="str">
        <f>IF(ISNUMBER(SEARCH("start_date_local",Table2[[#This Row],[JSON]])),MID(Table2[[#This Row],[JSON]],SEARCH("start_date_local",Table2[[#This Row],[JSON]])+LEN("start_date_local")+4,10), "")</f>
        <v/>
      </c>
      <c r="E15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4" s="5" t="str">
        <f>IF(Table2[[#This Row],[moving_time]]&lt;&gt;"",FLOOR((Table2[[#This Row],[moving_time]]-(60*60*Table2[[#This Row],[Appoggio_ore]]))-(60*Table2[[#This Row],[Appoggio_ minuti]]),1),"")</f>
        <v/>
      </c>
      <c r="I1574" s="5" t="str">
        <f>IF(Table2[[#This Row],[moving_time]]&lt;&gt;"",FLOOR((Table2[[#This Row],[moving_time]]-(60*60*Table2[[#This Row],[Appoggio_ore]]))/60,1),"")</f>
        <v/>
      </c>
      <c r="J1574" s="5" t="str">
        <f>IF(Table2[[#This Row],[moving_time]]&lt;&gt;"",FLOOR(Table2[[#This Row],[moving_time]]/(60*60),1),"")</f>
        <v/>
      </c>
      <c r="K15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4" t="str">
        <f>IF(AND(Table2[[#This Row],[Appoggio]]&lt;&gt;"",C1584&lt;&gt;""),_xlfn.CONCAT("date",C1584,"moving_time",C1575,"distance",Table2[[#This Row],[Appoggio]],"elevation",C1577,"type",C1578),"")</f>
        <v/>
      </c>
      <c r="M1574" t="str">
        <f>IF(Table2[[#This Row],[date_to_pivot]]&lt;&gt;"",C1578,"")</f>
        <v/>
      </c>
      <c r="N1574" t="str">
        <f>IF(Table2[[#This Row],[date_to_pivot]]&lt;&gt;"",Table2[[#This Row],[Appoggio]],"")</f>
        <v/>
      </c>
      <c r="O1574" t="str">
        <f>IF(Table2[[#This Row],[date_to_pivot]]&lt;&gt;"",C1577,"")</f>
        <v/>
      </c>
      <c r="P1574" t="str">
        <f>IF(Table2[[#This Row],[date_to_pivot]]&lt;&gt;"",C1575,"")</f>
        <v/>
      </c>
    </row>
    <row r="1575" spans="2:16" x14ac:dyDescent="0.2">
      <c r="B1575" t="s">
        <v>5</v>
      </c>
      <c r="C1575" t="str" cm="1">
        <f t="array" ref="C15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75" t="str">
        <f>IF(ISNUMBER(SEARCH("start_date_local",Table2[[#This Row],[JSON]])),MID(Table2[[#This Row],[JSON]],SEARCH("start_date_local",Table2[[#This Row],[JSON]])+LEN("start_date_local")+4,10), "")</f>
        <v/>
      </c>
      <c r="E15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5" s="5" t="str">
        <f>IF(Table2[[#This Row],[moving_time]]&lt;&gt;"",FLOOR((Table2[[#This Row],[moving_time]]-(60*60*Table2[[#This Row],[Appoggio_ore]]))-(60*Table2[[#This Row],[Appoggio_ minuti]]),1),"")</f>
        <v/>
      </c>
      <c r="I1575" s="5" t="str">
        <f>IF(Table2[[#This Row],[moving_time]]&lt;&gt;"",FLOOR((Table2[[#This Row],[moving_time]]-(60*60*Table2[[#This Row],[Appoggio_ore]]))/60,1),"")</f>
        <v/>
      </c>
      <c r="J1575" s="5" t="str">
        <f>IF(Table2[[#This Row],[moving_time]]&lt;&gt;"",FLOOR(Table2[[#This Row],[moving_time]]/(60*60),1),"")</f>
        <v/>
      </c>
      <c r="K15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5" t="str">
        <f>IF(AND(Table2[[#This Row],[Appoggio]]&lt;&gt;"",C1585&lt;&gt;""),_xlfn.CONCAT("date",C1585,"moving_time",C1576,"distance",Table2[[#This Row],[Appoggio]],"elevation",C1578,"type",C1579),"")</f>
        <v/>
      </c>
      <c r="M1575" t="str">
        <f>IF(Table2[[#This Row],[date_to_pivot]]&lt;&gt;"",C1579,"")</f>
        <v/>
      </c>
      <c r="N1575" t="str">
        <f>IF(Table2[[#This Row],[date_to_pivot]]&lt;&gt;"",Table2[[#This Row],[Appoggio]],"")</f>
        <v/>
      </c>
      <c r="O1575" t="str">
        <f>IF(Table2[[#This Row],[date_to_pivot]]&lt;&gt;"",C1578,"")</f>
        <v/>
      </c>
      <c r="P1575" t="str">
        <f>IF(Table2[[#This Row],[date_to_pivot]]&lt;&gt;"",C1576,"")</f>
        <v/>
      </c>
    </row>
    <row r="1576" spans="2:16" x14ac:dyDescent="0.2">
      <c r="B1576" t="s">
        <v>6</v>
      </c>
      <c r="C1576" t="str" cm="1">
        <f t="array" ref="C15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76" t="str">
        <f>IF(ISNUMBER(SEARCH("start_date_local",Table2[[#This Row],[JSON]])),MID(Table2[[#This Row],[JSON]],SEARCH("start_date_local",Table2[[#This Row],[JSON]])+LEN("start_date_local")+4,10), "")</f>
        <v/>
      </c>
      <c r="E15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6" s="5" t="str">
        <f>IF(Table2[[#This Row],[moving_time]]&lt;&gt;"",FLOOR((Table2[[#This Row],[moving_time]]-(60*60*Table2[[#This Row],[Appoggio_ore]]))-(60*Table2[[#This Row],[Appoggio_ minuti]]),1),"")</f>
        <v/>
      </c>
      <c r="I1576" s="5" t="str">
        <f>IF(Table2[[#This Row],[moving_time]]&lt;&gt;"",FLOOR((Table2[[#This Row],[moving_time]]-(60*60*Table2[[#This Row],[Appoggio_ore]]))/60,1),"")</f>
        <v/>
      </c>
      <c r="J1576" s="5" t="str">
        <f>IF(Table2[[#This Row],[moving_time]]&lt;&gt;"",FLOOR(Table2[[#This Row],[moving_time]]/(60*60),1),"")</f>
        <v/>
      </c>
      <c r="K15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6" t="str">
        <f>IF(AND(Table2[[#This Row],[Appoggio]]&lt;&gt;"",C1586&lt;&gt;""),_xlfn.CONCAT("date",C1586,"moving_time",C1577,"distance",Table2[[#This Row],[Appoggio]],"elevation",C1579,"type",C1580),"")</f>
        <v/>
      </c>
      <c r="M1576" t="str">
        <f>IF(Table2[[#This Row],[date_to_pivot]]&lt;&gt;"",C1580,"")</f>
        <v/>
      </c>
      <c r="N1576" t="str">
        <f>IF(Table2[[#This Row],[date_to_pivot]]&lt;&gt;"",Table2[[#This Row],[Appoggio]],"")</f>
        <v/>
      </c>
      <c r="O1576" t="str">
        <f>IF(Table2[[#This Row],[date_to_pivot]]&lt;&gt;"",C1579,"")</f>
        <v/>
      </c>
      <c r="P1576" t="str">
        <f>IF(Table2[[#This Row],[date_to_pivot]]&lt;&gt;"",C1577,"")</f>
        <v/>
      </c>
    </row>
    <row r="1577" spans="2:16" x14ac:dyDescent="0.2">
      <c r="B1577" t="s">
        <v>644</v>
      </c>
      <c r="C1577" t="str" cm="1">
        <f t="array" ref="C15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77" t="str">
        <f>IF(ISNUMBER(SEARCH("start_date_local",Table2[[#This Row],[JSON]])),MID(Table2[[#This Row],[JSON]],SEARCH("start_date_local",Table2[[#This Row],[JSON]])+LEN("start_date_local")+4,10), "")</f>
        <v/>
      </c>
      <c r="E15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7" s="5" t="str">
        <f>IF(Table2[[#This Row],[moving_time]]&lt;&gt;"",FLOOR((Table2[[#This Row],[moving_time]]-(60*60*Table2[[#This Row],[Appoggio_ore]]))-(60*Table2[[#This Row],[Appoggio_ minuti]]),1),"")</f>
        <v/>
      </c>
      <c r="I1577" s="5" t="str">
        <f>IF(Table2[[#This Row],[moving_time]]&lt;&gt;"",FLOOR((Table2[[#This Row],[moving_time]]-(60*60*Table2[[#This Row],[Appoggio_ore]]))/60,1),"")</f>
        <v/>
      </c>
      <c r="J1577" s="5" t="str">
        <f>IF(Table2[[#This Row],[moving_time]]&lt;&gt;"",FLOOR(Table2[[#This Row],[moving_time]]/(60*60),1),"")</f>
        <v/>
      </c>
      <c r="K15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7" t="str">
        <f>IF(AND(Table2[[#This Row],[Appoggio]]&lt;&gt;"",C1587&lt;&gt;""),_xlfn.CONCAT("date",C1587,"moving_time",C1578,"distance",Table2[[#This Row],[Appoggio]],"elevation",C1580,"type",C1581),"")</f>
        <v/>
      </c>
      <c r="M1577" t="str">
        <f>IF(Table2[[#This Row],[date_to_pivot]]&lt;&gt;"",C1581,"")</f>
        <v/>
      </c>
      <c r="N1577" t="str">
        <f>IF(Table2[[#This Row],[date_to_pivot]]&lt;&gt;"",Table2[[#This Row],[Appoggio]],"")</f>
        <v/>
      </c>
      <c r="O1577" t="str">
        <f>IF(Table2[[#This Row],[date_to_pivot]]&lt;&gt;"",C1580,"")</f>
        <v/>
      </c>
      <c r="P1577" t="str">
        <f>IF(Table2[[#This Row],[date_to_pivot]]&lt;&gt;"",C1578,"")</f>
        <v/>
      </c>
    </row>
    <row r="1578" spans="2:16" x14ac:dyDescent="0.2">
      <c r="B1578" t="s">
        <v>645</v>
      </c>
      <c r="C1578" t="str" cm="1">
        <f t="array" ref="C15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210082.0</v>
      </c>
      <c r="D1578" t="str">
        <f>IF(ISNUMBER(SEARCH("start_date_local",Table2[[#This Row],[JSON]])),MID(Table2[[#This Row],[JSON]],SEARCH("start_date_local",Table2[[#This Row],[JSON]])+LEN("start_date_local")+4,10), "")</f>
        <v/>
      </c>
      <c r="E15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210082.0</v>
      </c>
      <c r="G15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78" s="5" t="str">
        <f>IF(Table2[[#This Row],[moving_time]]&lt;&gt;"",FLOOR((Table2[[#This Row],[moving_time]]-(60*60*Table2[[#This Row],[Appoggio_ore]]))-(60*Table2[[#This Row],[Appoggio_ minuti]]),1),"")</f>
        <v/>
      </c>
      <c r="I1578" s="5" t="str">
        <f>IF(Table2[[#This Row],[moving_time]]&lt;&gt;"",FLOOR((Table2[[#This Row],[moving_time]]-(60*60*Table2[[#This Row],[Appoggio_ore]]))/60,1),"")</f>
        <v/>
      </c>
      <c r="J1578" s="5" t="str">
        <f>IF(Table2[[#This Row],[moving_time]]&lt;&gt;"",FLOOR(Table2[[#This Row],[moving_time]]/(60*60),1),"")</f>
        <v/>
      </c>
      <c r="K15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8" t="str">
        <f>IF(AND(Table2[[#This Row],[Appoggio]]&lt;&gt;"",C1588&lt;&gt;""),_xlfn.CONCAT("date",C1588,"moving_time",C1579,"distance",Table2[[#This Row],[Appoggio]],"elevation",C1581,"type",C1582),"")</f>
        <v>date2020-05-24moving_time09:04:57distance210082.0elevation5164.0typeRide</v>
      </c>
      <c r="M1578" t="str">
        <f>IF(Table2[[#This Row],[date_to_pivot]]&lt;&gt;"",C1582,"")</f>
        <v>Ride</v>
      </c>
      <c r="N1578" t="str">
        <f>IF(Table2[[#This Row],[date_to_pivot]]&lt;&gt;"",Table2[[#This Row],[Appoggio]],"")</f>
        <v>210082.0</v>
      </c>
      <c r="O1578" t="str">
        <f>IF(Table2[[#This Row],[date_to_pivot]]&lt;&gt;"",C1581,"")</f>
        <v>5164.0</v>
      </c>
      <c r="P1578" t="str">
        <f>IF(Table2[[#This Row],[date_to_pivot]]&lt;&gt;"",C1579,"")</f>
        <v>09:04:57</v>
      </c>
    </row>
    <row r="1579" spans="2:16" x14ac:dyDescent="0.2">
      <c r="B1579" t="s">
        <v>646</v>
      </c>
      <c r="C1579" t="str" cm="1">
        <f t="array" ref="C15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09:04:57</v>
      </c>
      <c r="D1579" t="str">
        <f>IF(ISNUMBER(SEARCH("start_date_local",Table2[[#This Row],[JSON]])),MID(Table2[[#This Row],[JSON]],SEARCH("start_date_local",Table2[[#This Row],[JSON]])+LEN("start_date_local")+4,10), "")</f>
        <v/>
      </c>
      <c r="E15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32697</v>
      </c>
      <c r="H1579" s="5">
        <f>IF(Table2[[#This Row],[moving_time]]&lt;&gt;"",FLOOR((Table2[[#This Row],[moving_time]]-(60*60*Table2[[#This Row],[Appoggio_ore]]))-(60*Table2[[#This Row],[Appoggio_ minuti]]),1),"")</f>
        <v>57</v>
      </c>
      <c r="I1579" s="5">
        <f>IF(Table2[[#This Row],[moving_time]]&lt;&gt;"",FLOOR((Table2[[#This Row],[moving_time]]-(60*60*Table2[[#This Row],[Appoggio_ore]]))/60,1),"")</f>
        <v>4</v>
      </c>
      <c r="J1579" s="5">
        <f>IF(Table2[[#This Row],[moving_time]]&lt;&gt;"",FLOOR(Table2[[#This Row],[moving_time]]/(60*60),1),"")</f>
        <v>9</v>
      </c>
      <c r="K15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79" t="str">
        <f>IF(AND(Table2[[#This Row],[Appoggio]]&lt;&gt;"",C1589&lt;&gt;""),_xlfn.CONCAT("date",C1589,"moving_time",C1580,"distance",Table2[[#This Row],[Appoggio]],"elevation",C1582,"type",C1583),"")</f>
        <v/>
      </c>
      <c r="M1579" t="str">
        <f>IF(Table2[[#This Row],[date_to_pivot]]&lt;&gt;"",C1583,"")</f>
        <v/>
      </c>
      <c r="N1579" t="str">
        <f>IF(Table2[[#This Row],[date_to_pivot]]&lt;&gt;"",Table2[[#This Row],[Appoggio]],"")</f>
        <v/>
      </c>
      <c r="O1579" t="str">
        <f>IF(Table2[[#This Row],[date_to_pivot]]&lt;&gt;"",C1582,"")</f>
        <v/>
      </c>
      <c r="P1579" t="str">
        <f>IF(Table2[[#This Row],[date_to_pivot]]&lt;&gt;"",C1580,"")</f>
        <v/>
      </c>
    </row>
    <row r="1580" spans="2:16" x14ac:dyDescent="0.2">
      <c r="B1580" t="s">
        <v>647</v>
      </c>
      <c r="C1580" t="str" cm="1">
        <f t="array" ref="C15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80" t="str">
        <f>IF(ISNUMBER(SEARCH("start_date_local",Table2[[#This Row],[JSON]])),MID(Table2[[#This Row],[JSON]],SEARCH("start_date_local",Table2[[#This Row],[JSON]])+LEN("start_date_local")+4,10), "")</f>
        <v/>
      </c>
      <c r="E15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0" s="5" t="str">
        <f>IF(Table2[[#This Row],[moving_time]]&lt;&gt;"",FLOOR((Table2[[#This Row],[moving_time]]-(60*60*Table2[[#This Row],[Appoggio_ore]]))-(60*Table2[[#This Row],[Appoggio_ minuti]]),1),"")</f>
        <v/>
      </c>
      <c r="I1580" s="5" t="str">
        <f>IF(Table2[[#This Row],[moving_time]]&lt;&gt;"",FLOOR((Table2[[#This Row],[moving_time]]-(60*60*Table2[[#This Row],[Appoggio_ore]]))/60,1),"")</f>
        <v/>
      </c>
      <c r="J1580" s="5" t="str">
        <f>IF(Table2[[#This Row],[moving_time]]&lt;&gt;"",FLOOR(Table2[[#This Row],[moving_time]]/(60*60),1),"")</f>
        <v/>
      </c>
      <c r="K15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0" t="str">
        <f>IF(AND(Table2[[#This Row],[Appoggio]]&lt;&gt;"",C1590&lt;&gt;""),_xlfn.CONCAT("date",C1590,"moving_time",C1581,"distance",Table2[[#This Row],[Appoggio]],"elevation",C1583,"type",C1584),"")</f>
        <v/>
      </c>
      <c r="M1580" t="str">
        <f>IF(Table2[[#This Row],[date_to_pivot]]&lt;&gt;"",C1584,"")</f>
        <v/>
      </c>
      <c r="N1580" t="str">
        <f>IF(Table2[[#This Row],[date_to_pivot]]&lt;&gt;"",Table2[[#This Row],[Appoggio]],"")</f>
        <v/>
      </c>
      <c r="O1580" t="str">
        <f>IF(Table2[[#This Row],[date_to_pivot]]&lt;&gt;"",C1583,"")</f>
        <v/>
      </c>
      <c r="P1580" t="str">
        <f>IF(Table2[[#This Row],[date_to_pivot]]&lt;&gt;"",C1581,"")</f>
        <v/>
      </c>
    </row>
    <row r="1581" spans="2:16" x14ac:dyDescent="0.2">
      <c r="B1581" t="s">
        <v>648</v>
      </c>
      <c r="C1581" t="str" cm="1">
        <f t="array" ref="C15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5164.0</v>
      </c>
      <c r="D1581" t="str">
        <f>IF(ISNUMBER(SEARCH("start_date_local",Table2[[#This Row],[JSON]])),MID(Table2[[#This Row],[JSON]],SEARCH("start_date_local",Table2[[#This Row],[JSON]])+LEN("start_date_local")+4,10), "")</f>
        <v/>
      </c>
      <c r="E15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1" s="5" t="str">
        <f>IF(Table2[[#This Row],[moving_time]]&lt;&gt;"",FLOOR((Table2[[#This Row],[moving_time]]-(60*60*Table2[[#This Row],[Appoggio_ore]]))-(60*Table2[[#This Row],[Appoggio_ minuti]]),1),"")</f>
        <v/>
      </c>
      <c r="I1581" s="5" t="str">
        <f>IF(Table2[[#This Row],[moving_time]]&lt;&gt;"",FLOOR((Table2[[#This Row],[moving_time]]-(60*60*Table2[[#This Row],[Appoggio_ore]]))/60,1),"")</f>
        <v/>
      </c>
      <c r="J1581" s="5" t="str">
        <f>IF(Table2[[#This Row],[moving_time]]&lt;&gt;"",FLOOR(Table2[[#This Row],[moving_time]]/(60*60),1),"")</f>
        <v/>
      </c>
      <c r="K15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5164.0</v>
      </c>
      <c r="L1581" t="str">
        <f>IF(AND(Table2[[#This Row],[Appoggio]]&lt;&gt;"",C1591&lt;&gt;""),_xlfn.CONCAT("date",C1591,"moving_time",C1582,"distance",Table2[[#This Row],[Appoggio]],"elevation",C1584,"type",C1585),"")</f>
        <v/>
      </c>
      <c r="M1581" t="str">
        <f>IF(Table2[[#This Row],[date_to_pivot]]&lt;&gt;"",C1585,"")</f>
        <v/>
      </c>
      <c r="N1581" t="str">
        <f>IF(Table2[[#This Row],[date_to_pivot]]&lt;&gt;"",Table2[[#This Row],[Appoggio]],"")</f>
        <v/>
      </c>
      <c r="O1581" t="str">
        <f>IF(Table2[[#This Row],[date_to_pivot]]&lt;&gt;"",C1584,"")</f>
        <v/>
      </c>
      <c r="P1581" t="str">
        <f>IF(Table2[[#This Row],[date_to_pivot]]&lt;&gt;"",C1582,"")</f>
        <v/>
      </c>
    </row>
    <row r="1582" spans="2:16" x14ac:dyDescent="0.2">
      <c r="B1582" t="s">
        <v>12</v>
      </c>
      <c r="C1582" t="str" cm="1">
        <f t="array" ref="C15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1582" t="str">
        <f>IF(ISNUMBER(SEARCH("start_date_local",Table2[[#This Row],[JSON]])),MID(Table2[[#This Row],[JSON]],SEARCH("start_date_local",Table2[[#This Row],[JSON]])+LEN("start_date_local")+4,10), "")</f>
        <v/>
      </c>
      <c r="E15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5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2" s="5" t="str">
        <f>IF(Table2[[#This Row],[moving_time]]&lt;&gt;"",FLOOR((Table2[[#This Row],[moving_time]]-(60*60*Table2[[#This Row],[Appoggio_ore]]))-(60*Table2[[#This Row],[Appoggio_ minuti]]),1),"")</f>
        <v/>
      </c>
      <c r="I1582" s="5" t="str">
        <f>IF(Table2[[#This Row],[moving_time]]&lt;&gt;"",FLOOR((Table2[[#This Row],[moving_time]]-(60*60*Table2[[#This Row],[Appoggio_ore]]))/60,1),"")</f>
        <v/>
      </c>
      <c r="J1582" s="5" t="str">
        <f>IF(Table2[[#This Row],[moving_time]]&lt;&gt;"",FLOOR(Table2[[#This Row],[moving_time]]/(60*60),1),"")</f>
        <v/>
      </c>
      <c r="K15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2" t="str">
        <f>IF(AND(Table2[[#This Row],[Appoggio]]&lt;&gt;"",C1592&lt;&gt;""),_xlfn.CONCAT("date",C1592,"moving_time",C1583,"distance",Table2[[#This Row],[Appoggio]],"elevation",C1585,"type",C1586),"")</f>
        <v/>
      </c>
      <c r="M1582" t="str">
        <f>IF(Table2[[#This Row],[date_to_pivot]]&lt;&gt;"",C1586,"")</f>
        <v/>
      </c>
      <c r="N1582" t="str">
        <f>IF(Table2[[#This Row],[date_to_pivot]]&lt;&gt;"",Table2[[#This Row],[Appoggio]],"")</f>
        <v/>
      </c>
      <c r="O1582" t="str">
        <f>IF(Table2[[#This Row],[date_to_pivot]]&lt;&gt;"",C1585,"")</f>
        <v/>
      </c>
      <c r="P1582" t="str">
        <f>IF(Table2[[#This Row],[date_to_pivot]]&lt;&gt;"",C1583,"")</f>
        <v/>
      </c>
    </row>
    <row r="1583" spans="2:16" x14ac:dyDescent="0.2">
      <c r="B1583" t="s">
        <v>13</v>
      </c>
      <c r="C1583" t="str" cm="1">
        <f t="array" ref="C15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83" t="str">
        <f>IF(ISNUMBER(SEARCH("start_date_local",Table2[[#This Row],[JSON]])),MID(Table2[[#This Row],[JSON]],SEARCH("start_date_local",Table2[[#This Row],[JSON]])+LEN("start_date_local")+4,10), "")</f>
        <v/>
      </c>
      <c r="E15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3" s="5" t="str">
        <f>IF(Table2[[#This Row],[moving_time]]&lt;&gt;"",FLOOR((Table2[[#This Row],[moving_time]]-(60*60*Table2[[#This Row],[Appoggio_ore]]))-(60*Table2[[#This Row],[Appoggio_ minuti]]),1),"")</f>
        <v/>
      </c>
      <c r="I1583" s="5" t="str">
        <f>IF(Table2[[#This Row],[moving_time]]&lt;&gt;"",FLOOR((Table2[[#This Row],[moving_time]]-(60*60*Table2[[#This Row],[Appoggio_ore]]))/60,1),"")</f>
        <v/>
      </c>
      <c r="J1583" s="5" t="str">
        <f>IF(Table2[[#This Row],[moving_time]]&lt;&gt;"",FLOOR(Table2[[#This Row],[moving_time]]/(60*60),1),"")</f>
        <v/>
      </c>
      <c r="K15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3" t="str">
        <f>IF(AND(Table2[[#This Row],[Appoggio]]&lt;&gt;"",C1593&lt;&gt;""),_xlfn.CONCAT("date",C1593,"moving_time",C1584,"distance",Table2[[#This Row],[Appoggio]],"elevation",C1586,"type",C1587),"")</f>
        <v/>
      </c>
      <c r="M1583" t="str">
        <f>IF(Table2[[#This Row],[date_to_pivot]]&lt;&gt;"",C1587,"")</f>
        <v/>
      </c>
      <c r="N1583" t="str">
        <f>IF(Table2[[#This Row],[date_to_pivot]]&lt;&gt;"",Table2[[#This Row],[Appoggio]],"")</f>
        <v/>
      </c>
      <c r="O1583" t="str">
        <f>IF(Table2[[#This Row],[date_to_pivot]]&lt;&gt;"",C1586,"")</f>
        <v/>
      </c>
      <c r="P1583" t="str">
        <f>IF(Table2[[#This Row],[date_to_pivot]]&lt;&gt;"",C1584,"")</f>
        <v/>
      </c>
    </row>
    <row r="1584" spans="2:16" x14ac:dyDescent="0.2">
      <c r="B1584" t="s">
        <v>649</v>
      </c>
      <c r="C1584" t="str" cm="1">
        <f t="array" ref="C15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84" t="str">
        <f>IF(ISNUMBER(SEARCH("start_date_local",Table2[[#This Row],[JSON]])),MID(Table2[[#This Row],[JSON]],SEARCH("start_date_local",Table2[[#This Row],[JSON]])+LEN("start_date_local")+4,10), "")</f>
        <v/>
      </c>
      <c r="E15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4" s="5" t="str">
        <f>IF(Table2[[#This Row],[moving_time]]&lt;&gt;"",FLOOR((Table2[[#This Row],[moving_time]]-(60*60*Table2[[#This Row],[Appoggio_ore]]))-(60*Table2[[#This Row],[Appoggio_ minuti]]),1),"")</f>
        <v/>
      </c>
      <c r="I1584" s="5" t="str">
        <f>IF(Table2[[#This Row],[moving_time]]&lt;&gt;"",FLOOR((Table2[[#This Row],[moving_time]]-(60*60*Table2[[#This Row],[Appoggio_ore]]))/60,1),"")</f>
        <v/>
      </c>
      <c r="J1584" s="5" t="str">
        <f>IF(Table2[[#This Row],[moving_time]]&lt;&gt;"",FLOOR(Table2[[#This Row],[moving_time]]/(60*60),1),"")</f>
        <v/>
      </c>
      <c r="K15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4" t="str">
        <f>IF(AND(Table2[[#This Row],[Appoggio]]&lt;&gt;"",C1594&lt;&gt;""),_xlfn.CONCAT("date",C1594,"moving_time",C1585,"distance",Table2[[#This Row],[Appoggio]],"elevation",C1587,"type",C1588),"")</f>
        <v/>
      </c>
      <c r="M1584" t="str">
        <f>IF(Table2[[#This Row],[date_to_pivot]]&lt;&gt;"",C1588,"")</f>
        <v/>
      </c>
      <c r="N1584" t="str">
        <f>IF(Table2[[#This Row],[date_to_pivot]]&lt;&gt;"",Table2[[#This Row],[Appoggio]],"")</f>
        <v/>
      </c>
      <c r="O1584" t="str">
        <f>IF(Table2[[#This Row],[date_to_pivot]]&lt;&gt;"",C1587,"")</f>
        <v/>
      </c>
      <c r="P1584" t="str">
        <f>IF(Table2[[#This Row],[date_to_pivot]]&lt;&gt;"",C1585,"")</f>
        <v/>
      </c>
    </row>
    <row r="1585" spans="2:16" x14ac:dyDescent="0.2">
      <c r="B1585" t="s">
        <v>650</v>
      </c>
      <c r="C1585" t="str" cm="1">
        <f t="array" ref="C15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85" t="str">
        <f>IF(ISNUMBER(SEARCH("start_date_local",Table2[[#This Row],[JSON]])),MID(Table2[[#This Row],[JSON]],SEARCH("start_date_local",Table2[[#This Row],[JSON]])+LEN("start_date_local")+4,10), "")</f>
        <v/>
      </c>
      <c r="E15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5" s="5" t="str">
        <f>IF(Table2[[#This Row],[moving_time]]&lt;&gt;"",FLOOR((Table2[[#This Row],[moving_time]]-(60*60*Table2[[#This Row],[Appoggio_ore]]))-(60*Table2[[#This Row],[Appoggio_ minuti]]),1),"")</f>
        <v/>
      </c>
      <c r="I1585" s="5" t="str">
        <f>IF(Table2[[#This Row],[moving_time]]&lt;&gt;"",FLOOR((Table2[[#This Row],[moving_time]]-(60*60*Table2[[#This Row],[Appoggio_ore]]))/60,1),"")</f>
        <v/>
      </c>
      <c r="J1585" s="5" t="str">
        <f>IF(Table2[[#This Row],[moving_time]]&lt;&gt;"",FLOOR(Table2[[#This Row],[moving_time]]/(60*60),1),"")</f>
        <v/>
      </c>
      <c r="K15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5" t="str">
        <f>IF(AND(Table2[[#This Row],[Appoggio]]&lt;&gt;"",C1595&lt;&gt;""),_xlfn.CONCAT("date",C1595,"moving_time",C1586,"distance",Table2[[#This Row],[Appoggio]],"elevation",C1588,"type",C1589),"")</f>
        <v/>
      </c>
      <c r="M1585" t="str">
        <f>IF(Table2[[#This Row],[date_to_pivot]]&lt;&gt;"",C1589,"")</f>
        <v/>
      </c>
      <c r="N1585" t="str">
        <f>IF(Table2[[#This Row],[date_to_pivot]]&lt;&gt;"",Table2[[#This Row],[Appoggio]],"")</f>
        <v/>
      </c>
      <c r="O1585" t="str">
        <f>IF(Table2[[#This Row],[date_to_pivot]]&lt;&gt;"",C1588,"")</f>
        <v/>
      </c>
      <c r="P1585" t="str">
        <f>IF(Table2[[#This Row],[date_to_pivot]]&lt;&gt;"",C1586,"")</f>
        <v/>
      </c>
    </row>
    <row r="1586" spans="2:16" x14ac:dyDescent="0.2">
      <c r="B1586" t="s">
        <v>651</v>
      </c>
      <c r="C1586" t="str" cm="1">
        <f t="array" ref="C15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86" t="str">
        <f>IF(ISNUMBER(SEARCH("start_date_local",Table2[[#This Row],[JSON]])),MID(Table2[[#This Row],[JSON]],SEARCH("start_date_local",Table2[[#This Row],[JSON]])+LEN("start_date_local")+4,10), "")</f>
        <v/>
      </c>
      <c r="E15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6" s="5" t="str">
        <f>IF(Table2[[#This Row],[moving_time]]&lt;&gt;"",FLOOR((Table2[[#This Row],[moving_time]]-(60*60*Table2[[#This Row],[Appoggio_ore]]))-(60*Table2[[#This Row],[Appoggio_ minuti]]),1),"")</f>
        <v/>
      </c>
      <c r="I1586" s="5" t="str">
        <f>IF(Table2[[#This Row],[moving_time]]&lt;&gt;"",FLOOR((Table2[[#This Row],[moving_time]]-(60*60*Table2[[#This Row],[Appoggio_ore]]))/60,1),"")</f>
        <v/>
      </c>
      <c r="J1586" s="5" t="str">
        <f>IF(Table2[[#This Row],[moving_time]]&lt;&gt;"",FLOOR(Table2[[#This Row],[moving_time]]/(60*60),1),"")</f>
        <v/>
      </c>
      <c r="K15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6" t="str">
        <f>IF(AND(Table2[[#This Row],[Appoggio]]&lt;&gt;"",C1596&lt;&gt;""),_xlfn.CONCAT("date",C1596,"moving_time",C1587,"distance",Table2[[#This Row],[Appoggio]],"elevation",C1589,"type",C1590),"")</f>
        <v/>
      </c>
      <c r="M1586" t="str">
        <f>IF(Table2[[#This Row],[date_to_pivot]]&lt;&gt;"",C1590,"")</f>
        <v/>
      </c>
      <c r="N1586" t="str">
        <f>IF(Table2[[#This Row],[date_to_pivot]]&lt;&gt;"",Table2[[#This Row],[Appoggio]],"")</f>
        <v/>
      </c>
      <c r="O1586" t="str">
        <f>IF(Table2[[#This Row],[date_to_pivot]]&lt;&gt;"",C1589,"")</f>
        <v/>
      </c>
      <c r="P1586" t="str">
        <f>IF(Table2[[#This Row],[date_to_pivot]]&lt;&gt;"",C1587,"")</f>
        <v/>
      </c>
    </row>
    <row r="1587" spans="2:16" x14ac:dyDescent="0.2">
      <c r="B1587" t="s">
        <v>652</v>
      </c>
      <c r="C1587" t="str" cm="1">
        <f t="array" ref="C15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87" t="str">
        <f>IF(ISNUMBER(SEARCH("start_date_local",Table2[[#This Row],[JSON]])),MID(Table2[[#This Row],[JSON]],SEARCH("start_date_local",Table2[[#This Row],[JSON]])+LEN("start_date_local")+4,10), "")</f>
        <v/>
      </c>
      <c r="E15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7" s="5" t="str">
        <f>IF(Table2[[#This Row],[moving_time]]&lt;&gt;"",FLOOR((Table2[[#This Row],[moving_time]]-(60*60*Table2[[#This Row],[Appoggio_ore]]))-(60*Table2[[#This Row],[Appoggio_ minuti]]),1),"")</f>
        <v/>
      </c>
      <c r="I1587" s="5" t="str">
        <f>IF(Table2[[#This Row],[moving_time]]&lt;&gt;"",FLOOR((Table2[[#This Row],[moving_time]]-(60*60*Table2[[#This Row],[Appoggio_ore]]))/60,1),"")</f>
        <v/>
      </c>
      <c r="J1587" s="5" t="str">
        <f>IF(Table2[[#This Row],[moving_time]]&lt;&gt;"",FLOOR(Table2[[#This Row],[moving_time]]/(60*60),1),"")</f>
        <v/>
      </c>
      <c r="K15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7" t="str">
        <f>IF(AND(Table2[[#This Row],[Appoggio]]&lt;&gt;"",C1597&lt;&gt;""),_xlfn.CONCAT("date",C1597,"moving_time",C1588,"distance",Table2[[#This Row],[Appoggio]],"elevation",C1590,"type",C1591),"")</f>
        <v/>
      </c>
      <c r="M1587" t="str">
        <f>IF(Table2[[#This Row],[date_to_pivot]]&lt;&gt;"",C1591,"")</f>
        <v/>
      </c>
      <c r="N1587" t="str">
        <f>IF(Table2[[#This Row],[date_to_pivot]]&lt;&gt;"",Table2[[#This Row],[Appoggio]],"")</f>
        <v/>
      </c>
      <c r="O1587" t="str">
        <f>IF(Table2[[#This Row],[date_to_pivot]]&lt;&gt;"",C1590,"")</f>
        <v/>
      </c>
      <c r="P1587" t="str">
        <f>IF(Table2[[#This Row],[date_to_pivot]]&lt;&gt;"",C1588,"")</f>
        <v/>
      </c>
    </row>
    <row r="1588" spans="2:16" x14ac:dyDescent="0.2">
      <c r="B1588" t="s">
        <v>653</v>
      </c>
      <c r="C1588" t="str" cm="1">
        <f t="array" ref="C15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2020-05-24</v>
      </c>
      <c r="D1588" t="str">
        <f>IF(ISNUMBER(SEARCH("start_date_local",Table2[[#This Row],[JSON]])),MID(Table2[[#This Row],[JSON]],SEARCH("start_date_local",Table2[[#This Row],[JSON]])+LEN("start_date_local")+4,10), "")</f>
        <v>2020-05-24</v>
      </c>
      <c r="E15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8" s="5" t="str">
        <f>IF(Table2[[#This Row],[moving_time]]&lt;&gt;"",FLOOR((Table2[[#This Row],[moving_time]]-(60*60*Table2[[#This Row],[Appoggio_ore]]))-(60*Table2[[#This Row],[Appoggio_ minuti]]),1),"")</f>
        <v/>
      </c>
      <c r="I1588" s="5" t="str">
        <f>IF(Table2[[#This Row],[moving_time]]&lt;&gt;"",FLOOR((Table2[[#This Row],[moving_time]]-(60*60*Table2[[#This Row],[Appoggio_ore]]))/60,1),"")</f>
        <v/>
      </c>
      <c r="J1588" s="5" t="str">
        <f>IF(Table2[[#This Row],[moving_time]]&lt;&gt;"",FLOOR(Table2[[#This Row],[moving_time]]/(60*60),1),"")</f>
        <v/>
      </c>
      <c r="K15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8" t="str">
        <f>IF(AND(Table2[[#This Row],[Appoggio]]&lt;&gt;"",C1598&lt;&gt;""),_xlfn.CONCAT("date",C1598,"moving_time",C1589,"distance",Table2[[#This Row],[Appoggio]],"elevation",C1591,"type",C1592),"")</f>
        <v/>
      </c>
      <c r="M1588" t="str">
        <f>IF(Table2[[#This Row],[date_to_pivot]]&lt;&gt;"",C1592,"")</f>
        <v/>
      </c>
      <c r="N1588" t="str">
        <f>IF(Table2[[#This Row],[date_to_pivot]]&lt;&gt;"",Table2[[#This Row],[Appoggio]],"")</f>
        <v/>
      </c>
      <c r="O1588" t="str">
        <f>IF(Table2[[#This Row],[date_to_pivot]]&lt;&gt;"",C1591,"")</f>
        <v/>
      </c>
      <c r="P1588" t="str">
        <f>IF(Table2[[#This Row],[date_to_pivot]]&lt;&gt;"",C1589,"")</f>
        <v/>
      </c>
    </row>
    <row r="1589" spans="2:16" x14ac:dyDescent="0.2">
      <c r="B1589" t="s">
        <v>19</v>
      </c>
      <c r="C1589" t="str" cm="1">
        <f t="array" ref="C15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89" t="str">
        <f>IF(ISNUMBER(SEARCH("start_date_local",Table2[[#This Row],[JSON]])),MID(Table2[[#This Row],[JSON]],SEARCH("start_date_local",Table2[[#This Row],[JSON]])+LEN("start_date_local")+4,10), "")</f>
        <v/>
      </c>
      <c r="E15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89" s="5" t="str">
        <f>IF(Table2[[#This Row],[moving_time]]&lt;&gt;"",FLOOR((Table2[[#This Row],[moving_time]]-(60*60*Table2[[#This Row],[Appoggio_ore]]))-(60*Table2[[#This Row],[Appoggio_ minuti]]),1),"")</f>
        <v/>
      </c>
      <c r="I1589" s="5" t="str">
        <f>IF(Table2[[#This Row],[moving_time]]&lt;&gt;"",FLOOR((Table2[[#This Row],[moving_time]]-(60*60*Table2[[#This Row],[Appoggio_ore]]))/60,1),"")</f>
        <v/>
      </c>
      <c r="J1589" s="5" t="str">
        <f>IF(Table2[[#This Row],[moving_time]]&lt;&gt;"",FLOOR(Table2[[#This Row],[moving_time]]/(60*60),1),"")</f>
        <v/>
      </c>
      <c r="K15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89" t="str">
        <f>IF(AND(Table2[[#This Row],[Appoggio]]&lt;&gt;"",C1599&lt;&gt;""),_xlfn.CONCAT("date",C1599,"moving_time",C1590,"distance",Table2[[#This Row],[Appoggio]],"elevation",C1592,"type",C1593),"")</f>
        <v/>
      </c>
      <c r="M1589" t="str">
        <f>IF(Table2[[#This Row],[date_to_pivot]]&lt;&gt;"",C1593,"")</f>
        <v/>
      </c>
      <c r="N1589" t="str">
        <f>IF(Table2[[#This Row],[date_to_pivot]]&lt;&gt;"",Table2[[#This Row],[Appoggio]],"")</f>
        <v/>
      </c>
      <c r="O1589" t="str">
        <f>IF(Table2[[#This Row],[date_to_pivot]]&lt;&gt;"",C1592,"")</f>
        <v/>
      </c>
      <c r="P1589" t="str">
        <f>IF(Table2[[#This Row],[date_to_pivot]]&lt;&gt;"",C1590,"")</f>
        <v/>
      </c>
    </row>
    <row r="1590" spans="2:16" x14ac:dyDescent="0.2">
      <c r="B1590" t="s">
        <v>20</v>
      </c>
      <c r="C1590" t="str" cm="1">
        <f t="array" ref="C15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90" t="str">
        <f>IF(ISNUMBER(SEARCH("start_date_local",Table2[[#This Row],[JSON]])),MID(Table2[[#This Row],[JSON]],SEARCH("start_date_local",Table2[[#This Row],[JSON]])+LEN("start_date_local")+4,10), "")</f>
        <v/>
      </c>
      <c r="E15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0" s="5" t="str">
        <f>IF(Table2[[#This Row],[moving_time]]&lt;&gt;"",FLOOR((Table2[[#This Row],[moving_time]]-(60*60*Table2[[#This Row],[Appoggio_ore]]))-(60*Table2[[#This Row],[Appoggio_ minuti]]),1),"")</f>
        <v/>
      </c>
      <c r="I1590" s="5" t="str">
        <f>IF(Table2[[#This Row],[moving_time]]&lt;&gt;"",FLOOR((Table2[[#This Row],[moving_time]]-(60*60*Table2[[#This Row],[Appoggio_ore]]))/60,1),"")</f>
        <v/>
      </c>
      <c r="J1590" s="5" t="str">
        <f>IF(Table2[[#This Row],[moving_time]]&lt;&gt;"",FLOOR(Table2[[#This Row],[moving_time]]/(60*60),1),"")</f>
        <v/>
      </c>
      <c r="K15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0" t="str">
        <f>IF(AND(Table2[[#This Row],[Appoggio]]&lt;&gt;"",C1600&lt;&gt;""),_xlfn.CONCAT("date",C1600,"moving_time",C1591,"distance",Table2[[#This Row],[Appoggio]],"elevation",C1593,"type",C1594),"")</f>
        <v/>
      </c>
      <c r="M1590" t="str">
        <f>IF(Table2[[#This Row],[date_to_pivot]]&lt;&gt;"",C1594,"")</f>
        <v/>
      </c>
      <c r="N1590" t="str">
        <f>IF(Table2[[#This Row],[date_to_pivot]]&lt;&gt;"",Table2[[#This Row],[Appoggio]],"")</f>
        <v/>
      </c>
      <c r="O1590" t="str">
        <f>IF(Table2[[#This Row],[date_to_pivot]]&lt;&gt;"",C1593,"")</f>
        <v/>
      </c>
      <c r="P1590" t="str">
        <f>IF(Table2[[#This Row],[date_to_pivot]]&lt;&gt;"",C1591,"")</f>
        <v/>
      </c>
    </row>
    <row r="1591" spans="2:16" x14ac:dyDescent="0.2">
      <c r="B1591" t="s">
        <v>21</v>
      </c>
      <c r="C1591" t="str" cm="1">
        <f t="array" ref="C15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91" t="str">
        <f>IF(ISNUMBER(SEARCH("start_date_local",Table2[[#This Row],[JSON]])),MID(Table2[[#This Row],[JSON]],SEARCH("start_date_local",Table2[[#This Row],[JSON]])+LEN("start_date_local")+4,10), "")</f>
        <v/>
      </c>
      <c r="E15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1" s="5" t="str">
        <f>IF(Table2[[#This Row],[moving_time]]&lt;&gt;"",FLOOR((Table2[[#This Row],[moving_time]]-(60*60*Table2[[#This Row],[Appoggio_ore]]))-(60*Table2[[#This Row],[Appoggio_ minuti]]),1),"")</f>
        <v/>
      </c>
      <c r="I1591" s="5" t="str">
        <f>IF(Table2[[#This Row],[moving_time]]&lt;&gt;"",FLOOR((Table2[[#This Row],[moving_time]]-(60*60*Table2[[#This Row],[Appoggio_ore]]))/60,1),"")</f>
        <v/>
      </c>
      <c r="J1591" s="5" t="str">
        <f>IF(Table2[[#This Row],[moving_time]]&lt;&gt;"",FLOOR(Table2[[#This Row],[moving_time]]/(60*60),1),"")</f>
        <v/>
      </c>
      <c r="K15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1" t="str">
        <f>IF(AND(Table2[[#This Row],[Appoggio]]&lt;&gt;"",C1601&lt;&gt;""),_xlfn.CONCAT("date",C1601,"moving_time",C1592,"distance",Table2[[#This Row],[Appoggio]],"elevation",C1594,"type",C1595),"")</f>
        <v/>
      </c>
      <c r="M1591" t="str">
        <f>IF(Table2[[#This Row],[date_to_pivot]]&lt;&gt;"",C1595,"")</f>
        <v/>
      </c>
      <c r="N1591" t="str">
        <f>IF(Table2[[#This Row],[date_to_pivot]]&lt;&gt;"",Table2[[#This Row],[Appoggio]],"")</f>
        <v/>
      </c>
      <c r="O1591" t="str">
        <f>IF(Table2[[#This Row],[date_to_pivot]]&lt;&gt;"",C1594,"")</f>
        <v/>
      </c>
      <c r="P1591" t="str">
        <f>IF(Table2[[#This Row],[date_to_pivot]]&lt;&gt;"",C1592,"")</f>
        <v/>
      </c>
    </row>
    <row r="1592" spans="2:16" x14ac:dyDescent="0.2">
      <c r="B1592" s="1">
        <v>4554134</v>
      </c>
      <c r="C1592" s="1" t="str" cm="1">
        <f t="array" ref="C15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92" t="str">
        <f>IF(ISNUMBER(SEARCH("start_date_local",Table2[[#This Row],[JSON]])),MID(Table2[[#This Row],[JSON]],SEARCH("start_date_local",Table2[[#This Row],[JSON]])+LEN("start_date_local")+4,10), "")</f>
        <v/>
      </c>
      <c r="E15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2" s="5" t="str">
        <f>IF(Table2[[#This Row],[moving_time]]&lt;&gt;"",FLOOR((Table2[[#This Row],[moving_time]]-(60*60*Table2[[#This Row],[Appoggio_ore]]))-(60*Table2[[#This Row],[Appoggio_ minuti]]),1),"")</f>
        <v/>
      </c>
      <c r="I1592" s="5" t="str">
        <f>IF(Table2[[#This Row],[moving_time]]&lt;&gt;"",FLOOR((Table2[[#This Row],[moving_time]]-(60*60*Table2[[#This Row],[Appoggio_ore]]))/60,1),"")</f>
        <v/>
      </c>
      <c r="J1592" s="5" t="str">
        <f>IF(Table2[[#This Row],[moving_time]]&lt;&gt;"",FLOOR(Table2[[#This Row],[moving_time]]/(60*60),1),"")</f>
        <v/>
      </c>
      <c r="K15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2" t="str">
        <f>IF(AND(Table2[[#This Row],[Appoggio]]&lt;&gt;"",C1602&lt;&gt;""),_xlfn.CONCAT("date",C1602,"moving_time",C1593,"distance",Table2[[#This Row],[Appoggio]],"elevation",C1595,"type",C1596),"")</f>
        <v/>
      </c>
      <c r="M1592" t="str">
        <f>IF(Table2[[#This Row],[date_to_pivot]]&lt;&gt;"",C1596,"")</f>
        <v/>
      </c>
      <c r="N1592" t="str">
        <f>IF(Table2[[#This Row],[date_to_pivot]]&lt;&gt;"",Table2[[#This Row],[Appoggio]],"")</f>
        <v/>
      </c>
      <c r="O1592" t="str">
        <f>IF(Table2[[#This Row],[date_to_pivot]]&lt;&gt;"",C1595,"")</f>
        <v/>
      </c>
      <c r="P1592" t="str">
        <f>IF(Table2[[#This Row],[date_to_pivot]]&lt;&gt;"",C1593,"")</f>
        <v/>
      </c>
    </row>
    <row r="1593" spans="2:16" x14ac:dyDescent="0.2">
      <c r="B1593" s="2">
        <v>10881449</v>
      </c>
      <c r="C1593" s="2" t="str" cm="1">
        <f t="array" ref="C15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93" t="str">
        <f>IF(ISNUMBER(SEARCH("start_date_local",Table2[[#This Row],[JSON]])),MID(Table2[[#This Row],[JSON]],SEARCH("start_date_local",Table2[[#This Row],[JSON]])+LEN("start_date_local")+4,10), "")</f>
        <v/>
      </c>
      <c r="E15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3" s="5" t="str">
        <f>IF(Table2[[#This Row],[moving_time]]&lt;&gt;"",FLOOR((Table2[[#This Row],[moving_time]]-(60*60*Table2[[#This Row],[Appoggio_ore]]))-(60*Table2[[#This Row],[Appoggio_ minuti]]),1),"")</f>
        <v/>
      </c>
      <c r="I1593" s="5" t="str">
        <f>IF(Table2[[#This Row],[moving_time]]&lt;&gt;"",FLOOR((Table2[[#This Row],[moving_time]]-(60*60*Table2[[#This Row],[Appoggio_ore]]))/60,1),"")</f>
        <v/>
      </c>
      <c r="J1593" s="5" t="str">
        <f>IF(Table2[[#This Row],[moving_time]]&lt;&gt;"",FLOOR(Table2[[#This Row],[moving_time]]/(60*60),1),"")</f>
        <v/>
      </c>
      <c r="K15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3" t="str">
        <f>IF(AND(Table2[[#This Row],[Appoggio]]&lt;&gt;"",C1603&lt;&gt;""),_xlfn.CONCAT("date",C1603,"moving_time",C1594,"distance",Table2[[#This Row],[Appoggio]],"elevation",C1596,"type",C1597),"")</f>
        <v/>
      </c>
      <c r="M1593" t="str">
        <f>IF(Table2[[#This Row],[date_to_pivot]]&lt;&gt;"",C1597,"")</f>
        <v/>
      </c>
      <c r="N1593" t="str">
        <f>IF(Table2[[#This Row],[date_to_pivot]]&lt;&gt;"",Table2[[#This Row],[Appoggio]],"")</f>
        <v/>
      </c>
      <c r="O1593" t="str">
        <f>IF(Table2[[#This Row],[date_to_pivot]]&lt;&gt;"",C1596,"")</f>
        <v/>
      </c>
      <c r="P1593" t="str">
        <f>IF(Table2[[#This Row],[date_to_pivot]]&lt;&gt;"",C1594,"")</f>
        <v/>
      </c>
    </row>
    <row r="1594" spans="2:16" x14ac:dyDescent="0.2">
      <c r="B1594" t="s">
        <v>22</v>
      </c>
      <c r="C1594" t="str" cm="1">
        <f t="array" ref="C15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94" t="str">
        <f>IF(ISNUMBER(SEARCH("start_date_local",Table2[[#This Row],[JSON]])),MID(Table2[[#This Row],[JSON]],SEARCH("start_date_local",Table2[[#This Row],[JSON]])+LEN("start_date_local")+4,10), "")</f>
        <v/>
      </c>
      <c r="E15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4" s="5" t="str">
        <f>IF(Table2[[#This Row],[moving_time]]&lt;&gt;"",FLOOR((Table2[[#This Row],[moving_time]]-(60*60*Table2[[#This Row],[Appoggio_ore]]))-(60*Table2[[#This Row],[Appoggio_ minuti]]),1),"")</f>
        <v/>
      </c>
      <c r="I1594" s="5" t="str">
        <f>IF(Table2[[#This Row],[moving_time]]&lt;&gt;"",FLOOR((Table2[[#This Row],[moving_time]]-(60*60*Table2[[#This Row],[Appoggio_ore]]))/60,1),"")</f>
        <v/>
      </c>
      <c r="J1594" s="5" t="str">
        <f>IF(Table2[[#This Row],[moving_time]]&lt;&gt;"",FLOOR(Table2[[#This Row],[moving_time]]/(60*60),1),"")</f>
        <v/>
      </c>
      <c r="K15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4" t="str">
        <f>IF(AND(Table2[[#This Row],[Appoggio]]&lt;&gt;"",C1604&lt;&gt;""),_xlfn.CONCAT("date",C1604,"moving_time",C1595,"distance",Table2[[#This Row],[Appoggio]],"elevation",C1597,"type",C1598),"")</f>
        <v/>
      </c>
      <c r="M1594" t="str">
        <f>IF(Table2[[#This Row],[date_to_pivot]]&lt;&gt;"",C1598,"")</f>
        <v/>
      </c>
      <c r="N1594" t="str">
        <f>IF(Table2[[#This Row],[date_to_pivot]]&lt;&gt;"",Table2[[#This Row],[Appoggio]],"")</f>
        <v/>
      </c>
      <c r="O1594" t="str">
        <f>IF(Table2[[#This Row],[date_to_pivot]]&lt;&gt;"",C1597,"")</f>
        <v/>
      </c>
      <c r="P1594" t="str">
        <f>IF(Table2[[#This Row],[date_to_pivot]]&lt;&gt;"",C1595,"")</f>
        <v/>
      </c>
    </row>
    <row r="1595" spans="2:16" x14ac:dyDescent="0.2">
      <c r="B1595" t="s">
        <v>23</v>
      </c>
      <c r="C1595" t="str" cm="1">
        <f t="array" ref="C15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95" t="str">
        <f>IF(ISNUMBER(SEARCH("start_date_local",Table2[[#This Row],[JSON]])),MID(Table2[[#This Row],[JSON]],SEARCH("start_date_local",Table2[[#This Row],[JSON]])+LEN("start_date_local")+4,10), "")</f>
        <v/>
      </c>
      <c r="E15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5" s="5" t="str">
        <f>IF(Table2[[#This Row],[moving_time]]&lt;&gt;"",FLOOR((Table2[[#This Row],[moving_time]]-(60*60*Table2[[#This Row],[Appoggio_ore]]))-(60*Table2[[#This Row],[Appoggio_ minuti]]),1),"")</f>
        <v/>
      </c>
      <c r="I1595" s="5" t="str">
        <f>IF(Table2[[#This Row],[moving_time]]&lt;&gt;"",FLOOR((Table2[[#This Row],[moving_time]]-(60*60*Table2[[#This Row],[Appoggio_ore]]))/60,1),"")</f>
        <v/>
      </c>
      <c r="J1595" s="5" t="str">
        <f>IF(Table2[[#This Row],[moving_time]]&lt;&gt;"",FLOOR(Table2[[#This Row],[moving_time]]/(60*60),1),"")</f>
        <v/>
      </c>
      <c r="K15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5" t="str">
        <f>IF(AND(Table2[[#This Row],[Appoggio]]&lt;&gt;"",C1605&lt;&gt;""),_xlfn.CONCAT("date",C1605,"moving_time",C1596,"distance",Table2[[#This Row],[Appoggio]],"elevation",C1598,"type",C1599),"")</f>
        <v/>
      </c>
      <c r="M1595" t="str">
        <f>IF(Table2[[#This Row],[date_to_pivot]]&lt;&gt;"",C1599,"")</f>
        <v/>
      </c>
      <c r="N1595" t="str">
        <f>IF(Table2[[#This Row],[date_to_pivot]]&lt;&gt;"",Table2[[#This Row],[Appoggio]],"")</f>
        <v/>
      </c>
      <c r="O1595" t="str">
        <f>IF(Table2[[#This Row],[date_to_pivot]]&lt;&gt;"",C1598,"")</f>
        <v/>
      </c>
      <c r="P1595" t="str">
        <f>IF(Table2[[#This Row],[date_to_pivot]]&lt;&gt;"",C1596,"")</f>
        <v/>
      </c>
    </row>
    <row r="1596" spans="2:16" x14ac:dyDescent="0.2">
      <c r="B1596" s="1">
        <v>45541516</v>
      </c>
      <c r="C1596" s="1" t="str" cm="1">
        <f t="array" ref="C15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96" t="str">
        <f>IF(ISNUMBER(SEARCH("start_date_local",Table2[[#This Row],[JSON]])),MID(Table2[[#This Row],[JSON]],SEARCH("start_date_local",Table2[[#This Row],[JSON]])+LEN("start_date_local")+4,10), "")</f>
        <v/>
      </c>
      <c r="E15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6" s="5" t="str">
        <f>IF(Table2[[#This Row],[moving_time]]&lt;&gt;"",FLOOR((Table2[[#This Row],[moving_time]]-(60*60*Table2[[#This Row],[Appoggio_ore]]))-(60*Table2[[#This Row],[Appoggio_ minuti]]),1),"")</f>
        <v/>
      </c>
      <c r="I1596" s="5" t="str">
        <f>IF(Table2[[#This Row],[moving_time]]&lt;&gt;"",FLOOR((Table2[[#This Row],[moving_time]]-(60*60*Table2[[#This Row],[Appoggio_ore]]))/60,1),"")</f>
        <v/>
      </c>
      <c r="J1596" s="5" t="str">
        <f>IF(Table2[[#This Row],[moving_time]]&lt;&gt;"",FLOOR(Table2[[#This Row],[moving_time]]/(60*60),1),"")</f>
        <v/>
      </c>
      <c r="K15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6" t="str">
        <f>IF(AND(Table2[[#This Row],[Appoggio]]&lt;&gt;"",C1606&lt;&gt;""),_xlfn.CONCAT("date",C1606,"moving_time",C1597,"distance",Table2[[#This Row],[Appoggio]],"elevation",C1599,"type",C1600),"")</f>
        <v/>
      </c>
      <c r="M1596" t="str">
        <f>IF(Table2[[#This Row],[date_to_pivot]]&lt;&gt;"",C1600,"")</f>
        <v/>
      </c>
      <c r="N1596" t="str">
        <f>IF(Table2[[#This Row],[date_to_pivot]]&lt;&gt;"",Table2[[#This Row],[Appoggio]],"")</f>
        <v/>
      </c>
      <c r="O1596" t="str">
        <f>IF(Table2[[#This Row],[date_to_pivot]]&lt;&gt;"",C1599,"")</f>
        <v/>
      </c>
      <c r="P1596" t="str">
        <f>IF(Table2[[#This Row],[date_to_pivot]]&lt;&gt;"",C1597,"")</f>
        <v/>
      </c>
    </row>
    <row r="1597" spans="2:16" x14ac:dyDescent="0.2">
      <c r="B1597" s="2">
        <v>10881671</v>
      </c>
      <c r="C1597" s="2" t="str" cm="1">
        <f t="array" ref="C15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97" t="str">
        <f>IF(ISNUMBER(SEARCH("start_date_local",Table2[[#This Row],[JSON]])),MID(Table2[[#This Row],[JSON]],SEARCH("start_date_local",Table2[[#This Row],[JSON]])+LEN("start_date_local")+4,10), "")</f>
        <v/>
      </c>
      <c r="E15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7" s="5" t="str">
        <f>IF(Table2[[#This Row],[moving_time]]&lt;&gt;"",FLOOR((Table2[[#This Row],[moving_time]]-(60*60*Table2[[#This Row],[Appoggio_ore]]))-(60*Table2[[#This Row],[Appoggio_ minuti]]),1),"")</f>
        <v/>
      </c>
      <c r="I1597" s="5" t="str">
        <f>IF(Table2[[#This Row],[moving_time]]&lt;&gt;"",FLOOR((Table2[[#This Row],[moving_time]]-(60*60*Table2[[#This Row],[Appoggio_ore]]))/60,1),"")</f>
        <v/>
      </c>
      <c r="J1597" s="5" t="str">
        <f>IF(Table2[[#This Row],[moving_time]]&lt;&gt;"",FLOOR(Table2[[#This Row],[moving_time]]/(60*60),1),"")</f>
        <v/>
      </c>
      <c r="K15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7" t="str">
        <f>IF(AND(Table2[[#This Row],[Appoggio]]&lt;&gt;"",C1607&lt;&gt;""),_xlfn.CONCAT("date",C1607,"moving_time",C1598,"distance",Table2[[#This Row],[Appoggio]],"elevation",C1600,"type",C1601),"")</f>
        <v/>
      </c>
      <c r="M1597" t="str">
        <f>IF(Table2[[#This Row],[date_to_pivot]]&lt;&gt;"",C1601,"")</f>
        <v/>
      </c>
      <c r="N1597" t="str">
        <f>IF(Table2[[#This Row],[date_to_pivot]]&lt;&gt;"",Table2[[#This Row],[Appoggio]],"")</f>
        <v/>
      </c>
      <c r="O1597" t="str">
        <f>IF(Table2[[#This Row],[date_to_pivot]]&lt;&gt;"",C1600,"")</f>
        <v/>
      </c>
      <c r="P1597" t="str">
        <f>IF(Table2[[#This Row],[date_to_pivot]]&lt;&gt;"",C1598,"")</f>
        <v/>
      </c>
    </row>
    <row r="1598" spans="2:16" x14ac:dyDescent="0.2">
      <c r="B1598" t="s">
        <v>22</v>
      </c>
      <c r="C1598" t="str" cm="1">
        <f t="array" ref="C15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98" t="str">
        <f>IF(ISNUMBER(SEARCH("start_date_local",Table2[[#This Row],[JSON]])),MID(Table2[[#This Row],[JSON]],SEARCH("start_date_local",Table2[[#This Row],[JSON]])+LEN("start_date_local")+4,10), "")</f>
        <v/>
      </c>
      <c r="E15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8" s="5" t="str">
        <f>IF(Table2[[#This Row],[moving_time]]&lt;&gt;"",FLOOR((Table2[[#This Row],[moving_time]]-(60*60*Table2[[#This Row],[Appoggio_ore]]))-(60*Table2[[#This Row],[Appoggio_ minuti]]),1),"")</f>
        <v/>
      </c>
      <c r="I1598" s="5" t="str">
        <f>IF(Table2[[#This Row],[moving_time]]&lt;&gt;"",FLOOR((Table2[[#This Row],[moving_time]]-(60*60*Table2[[#This Row],[Appoggio_ore]]))/60,1),"")</f>
        <v/>
      </c>
      <c r="J1598" s="5" t="str">
        <f>IF(Table2[[#This Row],[moving_time]]&lt;&gt;"",FLOOR(Table2[[#This Row],[moving_time]]/(60*60),1),"")</f>
        <v/>
      </c>
      <c r="K15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8" t="str">
        <f>IF(AND(Table2[[#This Row],[Appoggio]]&lt;&gt;"",C1608&lt;&gt;""),_xlfn.CONCAT("date",C1608,"moving_time",C1599,"distance",Table2[[#This Row],[Appoggio]],"elevation",C1601,"type",C1602),"")</f>
        <v/>
      </c>
      <c r="M1598" t="str">
        <f>IF(Table2[[#This Row],[date_to_pivot]]&lt;&gt;"",C1602,"")</f>
        <v/>
      </c>
      <c r="N1598" t="str">
        <f>IF(Table2[[#This Row],[date_to_pivot]]&lt;&gt;"",Table2[[#This Row],[Appoggio]],"")</f>
        <v/>
      </c>
      <c r="O1598" t="str">
        <f>IF(Table2[[#This Row],[date_to_pivot]]&lt;&gt;"",C1601,"")</f>
        <v/>
      </c>
      <c r="P1598" t="str">
        <f>IF(Table2[[#This Row],[date_to_pivot]]&lt;&gt;"",C1599,"")</f>
        <v/>
      </c>
    </row>
    <row r="1599" spans="2:16" x14ac:dyDescent="0.2">
      <c r="B1599" t="s">
        <v>24</v>
      </c>
      <c r="C1599" t="str" cm="1">
        <f t="array" ref="C15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599" t="str">
        <f>IF(ISNUMBER(SEARCH("start_date_local",Table2[[#This Row],[JSON]])),MID(Table2[[#This Row],[JSON]],SEARCH("start_date_local",Table2[[#This Row],[JSON]])+LEN("start_date_local")+4,10), "")</f>
        <v/>
      </c>
      <c r="E15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5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5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599" s="5" t="str">
        <f>IF(Table2[[#This Row],[moving_time]]&lt;&gt;"",FLOOR((Table2[[#This Row],[moving_time]]-(60*60*Table2[[#This Row],[Appoggio_ore]]))-(60*Table2[[#This Row],[Appoggio_ minuti]]),1),"")</f>
        <v/>
      </c>
      <c r="I1599" s="5" t="str">
        <f>IF(Table2[[#This Row],[moving_time]]&lt;&gt;"",FLOOR((Table2[[#This Row],[moving_time]]-(60*60*Table2[[#This Row],[Appoggio_ore]]))/60,1),"")</f>
        <v/>
      </c>
      <c r="J1599" s="5" t="str">
        <f>IF(Table2[[#This Row],[moving_time]]&lt;&gt;"",FLOOR(Table2[[#This Row],[moving_time]]/(60*60),1),"")</f>
        <v/>
      </c>
      <c r="K15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599" t="str">
        <f>IF(AND(Table2[[#This Row],[Appoggio]]&lt;&gt;"",C1609&lt;&gt;""),_xlfn.CONCAT("date",C1609,"moving_time",C1600,"distance",Table2[[#This Row],[Appoggio]],"elevation",C1602,"type",C1603),"")</f>
        <v/>
      </c>
      <c r="M1599" t="str">
        <f>IF(Table2[[#This Row],[date_to_pivot]]&lt;&gt;"",C1603,"")</f>
        <v/>
      </c>
      <c r="N1599" t="str">
        <f>IF(Table2[[#This Row],[date_to_pivot]]&lt;&gt;"",Table2[[#This Row],[Appoggio]],"")</f>
        <v/>
      </c>
      <c r="O1599" t="str">
        <f>IF(Table2[[#This Row],[date_to_pivot]]&lt;&gt;"",C1602,"")</f>
        <v/>
      </c>
      <c r="P1599" t="str">
        <f>IF(Table2[[#This Row],[date_to_pivot]]&lt;&gt;"",C1600,"")</f>
        <v/>
      </c>
    </row>
    <row r="1600" spans="2:16" x14ac:dyDescent="0.2">
      <c r="B1600" t="s">
        <v>25</v>
      </c>
      <c r="C1600" t="str" cm="1">
        <f t="array" ref="C16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00" t="str">
        <f>IF(ISNUMBER(SEARCH("start_date_local",Table2[[#This Row],[JSON]])),MID(Table2[[#This Row],[JSON]],SEARCH("start_date_local",Table2[[#This Row],[JSON]])+LEN("start_date_local")+4,10), "")</f>
        <v/>
      </c>
      <c r="E16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0" s="5" t="str">
        <f>IF(Table2[[#This Row],[moving_time]]&lt;&gt;"",FLOOR((Table2[[#This Row],[moving_time]]-(60*60*Table2[[#This Row],[Appoggio_ore]]))-(60*Table2[[#This Row],[Appoggio_ minuti]]),1),"")</f>
        <v/>
      </c>
      <c r="I1600" s="5" t="str">
        <f>IF(Table2[[#This Row],[moving_time]]&lt;&gt;"",FLOOR((Table2[[#This Row],[moving_time]]-(60*60*Table2[[#This Row],[Appoggio_ore]]))/60,1),"")</f>
        <v/>
      </c>
      <c r="J1600" s="5" t="str">
        <f>IF(Table2[[#This Row],[moving_time]]&lt;&gt;"",FLOOR(Table2[[#This Row],[moving_time]]/(60*60),1),"")</f>
        <v/>
      </c>
      <c r="K16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0" t="str">
        <f>IF(AND(Table2[[#This Row],[Appoggio]]&lt;&gt;"",C1610&lt;&gt;""),_xlfn.CONCAT("date",C1610,"moving_time",C1601,"distance",Table2[[#This Row],[Appoggio]],"elevation",C1603,"type",C1604),"")</f>
        <v/>
      </c>
      <c r="M1600" t="str">
        <f>IF(Table2[[#This Row],[date_to_pivot]]&lt;&gt;"",C1604,"")</f>
        <v/>
      </c>
      <c r="N1600" t="str">
        <f>IF(Table2[[#This Row],[date_to_pivot]]&lt;&gt;"",Table2[[#This Row],[Appoggio]],"")</f>
        <v/>
      </c>
      <c r="O1600" t="str">
        <f>IF(Table2[[#This Row],[date_to_pivot]]&lt;&gt;"",C1603,"")</f>
        <v/>
      </c>
      <c r="P1600" t="str">
        <f>IF(Table2[[#This Row],[date_to_pivot]]&lt;&gt;"",C1601,"")</f>
        <v/>
      </c>
    </row>
    <row r="1601" spans="2:16" x14ac:dyDescent="0.2">
      <c r="B1601" t="s">
        <v>26</v>
      </c>
      <c r="C1601" t="str" cm="1">
        <f t="array" ref="C16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01" t="str">
        <f>IF(ISNUMBER(SEARCH("start_date_local",Table2[[#This Row],[JSON]])),MID(Table2[[#This Row],[JSON]],SEARCH("start_date_local",Table2[[#This Row],[JSON]])+LEN("start_date_local")+4,10), "")</f>
        <v/>
      </c>
      <c r="E16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1" s="5" t="str">
        <f>IF(Table2[[#This Row],[moving_time]]&lt;&gt;"",FLOOR((Table2[[#This Row],[moving_time]]-(60*60*Table2[[#This Row],[Appoggio_ore]]))-(60*Table2[[#This Row],[Appoggio_ minuti]]),1),"")</f>
        <v/>
      </c>
      <c r="I1601" s="5" t="str">
        <f>IF(Table2[[#This Row],[moving_time]]&lt;&gt;"",FLOOR((Table2[[#This Row],[moving_time]]-(60*60*Table2[[#This Row],[Appoggio_ore]]))/60,1),"")</f>
        <v/>
      </c>
      <c r="J1601" s="5" t="str">
        <f>IF(Table2[[#This Row],[moving_time]]&lt;&gt;"",FLOOR(Table2[[#This Row],[moving_time]]/(60*60),1),"")</f>
        <v/>
      </c>
      <c r="K16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1" t="str">
        <f>IF(AND(Table2[[#This Row],[Appoggio]]&lt;&gt;"",C1611&lt;&gt;""),_xlfn.CONCAT("date",C1611,"moving_time",C1602,"distance",Table2[[#This Row],[Appoggio]],"elevation",C1604,"type",C1605),"")</f>
        <v/>
      </c>
      <c r="M1601" t="str">
        <f>IF(Table2[[#This Row],[date_to_pivot]]&lt;&gt;"",C1605,"")</f>
        <v/>
      </c>
      <c r="N1601" t="str">
        <f>IF(Table2[[#This Row],[date_to_pivot]]&lt;&gt;"",Table2[[#This Row],[Appoggio]],"")</f>
        <v/>
      </c>
      <c r="O1601" t="str">
        <f>IF(Table2[[#This Row],[date_to_pivot]]&lt;&gt;"",C1604,"")</f>
        <v/>
      </c>
      <c r="P1601" t="str">
        <f>IF(Table2[[#This Row],[date_to_pivot]]&lt;&gt;"",C1602,"")</f>
        <v/>
      </c>
    </row>
    <row r="1602" spans="2:16" x14ac:dyDescent="0.2">
      <c r="B1602" t="s">
        <v>654</v>
      </c>
      <c r="C1602" t="str" cm="1">
        <f t="array" ref="C16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02" t="str">
        <f>IF(ISNUMBER(SEARCH("start_date_local",Table2[[#This Row],[JSON]])),MID(Table2[[#This Row],[JSON]],SEARCH("start_date_local",Table2[[#This Row],[JSON]])+LEN("start_date_local")+4,10), "")</f>
        <v/>
      </c>
      <c r="E16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2" s="5" t="str">
        <f>IF(Table2[[#This Row],[moving_time]]&lt;&gt;"",FLOOR((Table2[[#This Row],[moving_time]]-(60*60*Table2[[#This Row],[Appoggio_ore]]))-(60*Table2[[#This Row],[Appoggio_ minuti]]),1),"")</f>
        <v/>
      </c>
      <c r="I1602" s="5" t="str">
        <f>IF(Table2[[#This Row],[moving_time]]&lt;&gt;"",FLOOR((Table2[[#This Row],[moving_time]]-(60*60*Table2[[#This Row],[Appoggio_ore]]))/60,1),"")</f>
        <v/>
      </c>
      <c r="J1602" s="5" t="str">
        <f>IF(Table2[[#This Row],[moving_time]]&lt;&gt;"",FLOOR(Table2[[#This Row],[moving_time]]/(60*60),1),"")</f>
        <v/>
      </c>
      <c r="K16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2" t="str">
        <f>IF(AND(Table2[[#This Row],[Appoggio]]&lt;&gt;"",C1612&lt;&gt;""),_xlfn.CONCAT("date",C1612,"moving_time",C1603,"distance",Table2[[#This Row],[Appoggio]],"elevation",C1605,"type",C1606),"")</f>
        <v/>
      </c>
      <c r="M1602" t="str">
        <f>IF(Table2[[#This Row],[date_to_pivot]]&lt;&gt;"",C1606,"")</f>
        <v/>
      </c>
      <c r="N1602" t="str">
        <f>IF(Table2[[#This Row],[date_to_pivot]]&lt;&gt;"",Table2[[#This Row],[Appoggio]],"")</f>
        <v/>
      </c>
      <c r="O1602" t="str">
        <f>IF(Table2[[#This Row],[date_to_pivot]]&lt;&gt;"",C1605,"")</f>
        <v/>
      </c>
      <c r="P1602" t="str">
        <f>IF(Table2[[#This Row],[date_to_pivot]]&lt;&gt;"",C1603,"")</f>
        <v/>
      </c>
    </row>
    <row r="1603" spans="2:16" x14ac:dyDescent="0.2">
      <c r="B1603" t="s">
        <v>655</v>
      </c>
      <c r="C1603" t="str" cm="1">
        <f t="array" ref="C16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03" t="str">
        <f>IF(ISNUMBER(SEARCH("start_date_local",Table2[[#This Row],[JSON]])),MID(Table2[[#This Row],[JSON]],SEARCH("start_date_local",Table2[[#This Row],[JSON]])+LEN("start_date_local")+4,10), "")</f>
        <v/>
      </c>
      <c r="E16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3" s="5" t="str">
        <f>IF(Table2[[#This Row],[moving_time]]&lt;&gt;"",FLOOR((Table2[[#This Row],[moving_time]]-(60*60*Table2[[#This Row],[Appoggio_ore]]))-(60*Table2[[#This Row],[Appoggio_ minuti]]),1),"")</f>
        <v/>
      </c>
      <c r="I1603" s="5" t="str">
        <f>IF(Table2[[#This Row],[moving_time]]&lt;&gt;"",FLOOR((Table2[[#This Row],[moving_time]]-(60*60*Table2[[#This Row],[Appoggio_ore]]))/60,1),"")</f>
        <v/>
      </c>
      <c r="J1603" s="5" t="str">
        <f>IF(Table2[[#This Row],[moving_time]]&lt;&gt;"",FLOOR(Table2[[#This Row],[moving_time]]/(60*60),1),"")</f>
        <v/>
      </c>
      <c r="K16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3" t="str">
        <f>IF(AND(Table2[[#This Row],[Appoggio]]&lt;&gt;"",C1613&lt;&gt;""),_xlfn.CONCAT("date",C1613,"moving_time",C1604,"distance",Table2[[#This Row],[Appoggio]],"elevation",C1606,"type",C1607),"")</f>
        <v/>
      </c>
      <c r="M1603" t="str">
        <f>IF(Table2[[#This Row],[date_to_pivot]]&lt;&gt;"",C1607,"")</f>
        <v/>
      </c>
      <c r="N1603" t="str">
        <f>IF(Table2[[#This Row],[date_to_pivot]]&lt;&gt;"",Table2[[#This Row],[Appoggio]],"")</f>
        <v/>
      </c>
      <c r="O1603" t="str">
        <f>IF(Table2[[#This Row],[date_to_pivot]]&lt;&gt;"",C1606,"")</f>
        <v/>
      </c>
      <c r="P1603" t="str">
        <f>IF(Table2[[#This Row],[date_to_pivot]]&lt;&gt;"",C1604,"")</f>
        <v/>
      </c>
    </row>
    <row r="1604" spans="2:16" x14ac:dyDescent="0.2">
      <c r="B1604" t="s">
        <v>656</v>
      </c>
      <c r="C1604" t="str" cm="1">
        <f t="array" ref="C16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04" t="str">
        <f>IF(ISNUMBER(SEARCH("start_date_local",Table2[[#This Row],[JSON]])),MID(Table2[[#This Row],[JSON]],SEARCH("start_date_local",Table2[[#This Row],[JSON]])+LEN("start_date_local")+4,10), "")</f>
        <v/>
      </c>
      <c r="E16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4" s="5" t="str">
        <f>IF(Table2[[#This Row],[moving_time]]&lt;&gt;"",FLOOR((Table2[[#This Row],[moving_time]]-(60*60*Table2[[#This Row],[Appoggio_ore]]))-(60*Table2[[#This Row],[Appoggio_ minuti]]),1),"")</f>
        <v/>
      </c>
      <c r="I1604" s="5" t="str">
        <f>IF(Table2[[#This Row],[moving_time]]&lt;&gt;"",FLOOR((Table2[[#This Row],[moving_time]]-(60*60*Table2[[#This Row],[Appoggio_ore]]))/60,1),"")</f>
        <v/>
      </c>
      <c r="J1604" s="5" t="str">
        <f>IF(Table2[[#This Row],[moving_time]]&lt;&gt;"",FLOOR(Table2[[#This Row],[moving_time]]/(60*60),1),"")</f>
        <v/>
      </c>
      <c r="K16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4" t="str">
        <f>IF(AND(Table2[[#This Row],[Appoggio]]&lt;&gt;"",C1614&lt;&gt;""),_xlfn.CONCAT("date",C1614,"moving_time",C1605,"distance",Table2[[#This Row],[Appoggio]],"elevation",C1607,"type",C1608),"")</f>
        <v/>
      </c>
      <c r="M1604" t="str">
        <f>IF(Table2[[#This Row],[date_to_pivot]]&lt;&gt;"",C1608,"")</f>
        <v/>
      </c>
      <c r="N1604" t="str">
        <f>IF(Table2[[#This Row],[date_to_pivot]]&lt;&gt;"",Table2[[#This Row],[Appoggio]],"")</f>
        <v/>
      </c>
      <c r="O1604" t="str">
        <f>IF(Table2[[#This Row],[date_to_pivot]]&lt;&gt;"",C1607,"")</f>
        <v/>
      </c>
      <c r="P1604" t="str">
        <f>IF(Table2[[#This Row],[date_to_pivot]]&lt;&gt;"",C1605,"")</f>
        <v/>
      </c>
    </row>
    <row r="1605" spans="2:16" x14ac:dyDescent="0.2">
      <c r="B1605" t="s">
        <v>657</v>
      </c>
      <c r="C1605" t="str" cm="1">
        <f t="array" ref="C16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05" t="str">
        <f>IF(ISNUMBER(SEARCH("start_date_local",Table2[[#This Row],[JSON]])),MID(Table2[[#This Row],[JSON]],SEARCH("start_date_local",Table2[[#This Row],[JSON]])+LEN("start_date_local")+4,10), "")</f>
        <v/>
      </c>
      <c r="E16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5" s="5" t="str">
        <f>IF(Table2[[#This Row],[moving_time]]&lt;&gt;"",FLOOR((Table2[[#This Row],[moving_time]]-(60*60*Table2[[#This Row],[Appoggio_ore]]))-(60*Table2[[#This Row],[Appoggio_ minuti]]),1),"")</f>
        <v/>
      </c>
      <c r="I1605" s="5" t="str">
        <f>IF(Table2[[#This Row],[moving_time]]&lt;&gt;"",FLOOR((Table2[[#This Row],[moving_time]]-(60*60*Table2[[#This Row],[Appoggio_ore]]))/60,1),"")</f>
        <v/>
      </c>
      <c r="J1605" s="5" t="str">
        <f>IF(Table2[[#This Row],[moving_time]]&lt;&gt;"",FLOOR(Table2[[#This Row],[moving_time]]/(60*60),1),"")</f>
        <v/>
      </c>
      <c r="K16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5" t="str">
        <f>IF(AND(Table2[[#This Row],[Appoggio]]&lt;&gt;"",C1615&lt;&gt;""),_xlfn.CONCAT("date",C1615,"moving_time",C1606,"distance",Table2[[#This Row],[Appoggio]],"elevation",C1608,"type",C1609),"")</f>
        <v/>
      </c>
      <c r="M1605" t="str">
        <f>IF(Table2[[#This Row],[date_to_pivot]]&lt;&gt;"",C1609,"")</f>
        <v/>
      </c>
      <c r="N1605" t="str">
        <f>IF(Table2[[#This Row],[date_to_pivot]]&lt;&gt;"",Table2[[#This Row],[Appoggio]],"")</f>
        <v/>
      </c>
      <c r="O1605" t="str">
        <f>IF(Table2[[#This Row],[date_to_pivot]]&lt;&gt;"",C1608,"")</f>
        <v/>
      </c>
      <c r="P1605" t="str">
        <f>IF(Table2[[#This Row],[date_to_pivot]]&lt;&gt;"",C1606,"")</f>
        <v/>
      </c>
    </row>
    <row r="1606" spans="2:16" x14ac:dyDescent="0.2">
      <c r="B1606" t="s">
        <v>658</v>
      </c>
      <c r="C1606" t="str" cm="1">
        <f t="array" ref="C16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06" t="str">
        <f>IF(ISNUMBER(SEARCH("start_date_local",Table2[[#This Row],[JSON]])),MID(Table2[[#This Row],[JSON]],SEARCH("start_date_local",Table2[[#This Row],[JSON]])+LEN("start_date_local")+4,10), "")</f>
        <v/>
      </c>
      <c r="E16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6" s="5" t="str">
        <f>IF(Table2[[#This Row],[moving_time]]&lt;&gt;"",FLOOR((Table2[[#This Row],[moving_time]]-(60*60*Table2[[#This Row],[Appoggio_ore]]))-(60*Table2[[#This Row],[Appoggio_ minuti]]),1),"")</f>
        <v/>
      </c>
      <c r="I1606" s="5" t="str">
        <f>IF(Table2[[#This Row],[moving_time]]&lt;&gt;"",FLOOR((Table2[[#This Row],[moving_time]]-(60*60*Table2[[#This Row],[Appoggio_ore]]))/60,1),"")</f>
        <v/>
      </c>
      <c r="J1606" s="5" t="str">
        <f>IF(Table2[[#This Row],[moving_time]]&lt;&gt;"",FLOOR(Table2[[#This Row],[moving_time]]/(60*60),1),"")</f>
        <v/>
      </c>
      <c r="K16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6" t="str">
        <f>IF(AND(Table2[[#This Row],[Appoggio]]&lt;&gt;"",C1616&lt;&gt;""),_xlfn.CONCAT("date",C1616,"moving_time",C1607,"distance",Table2[[#This Row],[Appoggio]],"elevation",C1609,"type",C1610),"")</f>
        <v/>
      </c>
      <c r="M1606" t="str">
        <f>IF(Table2[[#This Row],[date_to_pivot]]&lt;&gt;"",C1610,"")</f>
        <v/>
      </c>
      <c r="N1606" t="str">
        <f>IF(Table2[[#This Row],[date_to_pivot]]&lt;&gt;"",Table2[[#This Row],[Appoggio]],"")</f>
        <v/>
      </c>
      <c r="O1606" t="str">
        <f>IF(Table2[[#This Row],[date_to_pivot]]&lt;&gt;"",C1609,"")</f>
        <v/>
      </c>
      <c r="P1606" t="str">
        <f>IF(Table2[[#This Row],[date_to_pivot]]&lt;&gt;"",C1607,"")</f>
        <v/>
      </c>
    </row>
    <row r="1607" spans="2:16" x14ac:dyDescent="0.2">
      <c r="B1607" t="s">
        <v>32</v>
      </c>
      <c r="C1607" t="str" cm="1">
        <f t="array" ref="C16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07" t="str">
        <f>IF(ISNUMBER(SEARCH("start_date_local",Table2[[#This Row],[JSON]])),MID(Table2[[#This Row],[JSON]],SEARCH("start_date_local",Table2[[#This Row],[JSON]])+LEN("start_date_local")+4,10), "")</f>
        <v/>
      </c>
      <c r="E16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7" s="5" t="str">
        <f>IF(Table2[[#This Row],[moving_time]]&lt;&gt;"",FLOOR((Table2[[#This Row],[moving_time]]-(60*60*Table2[[#This Row],[Appoggio_ore]]))-(60*Table2[[#This Row],[Appoggio_ minuti]]),1),"")</f>
        <v/>
      </c>
      <c r="I1607" s="5" t="str">
        <f>IF(Table2[[#This Row],[moving_time]]&lt;&gt;"",FLOOR((Table2[[#This Row],[moving_time]]-(60*60*Table2[[#This Row],[Appoggio_ore]]))/60,1),"")</f>
        <v/>
      </c>
      <c r="J1607" s="5" t="str">
        <f>IF(Table2[[#This Row],[moving_time]]&lt;&gt;"",FLOOR(Table2[[#This Row],[moving_time]]/(60*60),1),"")</f>
        <v/>
      </c>
      <c r="K16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7" t="str">
        <f>IF(AND(Table2[[#This Row],[Appoggio]]&lt;&gt;"",C1617&lt;&gt;""),_xlfn.CONCAT("date",C1617,"moving_time",C1608,"distance",Table2[[#This Row],[Appoggio]],"elevation",C1610,"type",C1611),"")</f>
        <v/>
      </c>
      <c r="M1607" t="str">
        <f>IF(Table2[[#This Row],[date_to_pivot]]&lt;&gt;"",C1611,"")</f>
        <v/>
      </c>
      <c r="N1607" t="str">
        <f>IF(Table2[[#This Row],[date_to_pivot]]&lt;&gt;"",Table2[[#This Row],[Appoggio]],"")</f>
        <v/>
      </c>
      <c r="O1607" t="str">
        <f>IF(Table2[[#This Row],[date_to_pivot]]&lt;&gt;"",C1610,"")</f>
        <v/>
      </c>
      <c r="P1607" t="str">
        <f>IF(Table2[[#This Row],[date_to_pivot]]&lt;&gt;"",C1608,"")</f>
        <v/>
      </c>
    </row>
    <row r="1608" spans="2:16" x14ac:dyDescent="0.2">
      <c r="B1608" t="s">
        <v>33</v>
      </c>
      <c r="C1608" t="str" cm="1">
        <f t="array" ref="C16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08" t="str">
        <f>IF(ISNUMBER(SEARCH("start_date_local",Table2[[#This Row],[JSON]])),MID(Table2[[#This Row],[JSON]],SEARCH("start_date_local",Table2[[#This Row],[JSON]])+LEN("start_date_local")+4,10), "")</f>
        <v/>
      </c>
      <c r="E16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8" s="5" t="str">
        <f>IF(Table2[[#This Row],[moving_time]]&lt;&gt;"",FLOOR((Table2[[#This Row],[moving_time]]-(60*60*Table2[[#This Row],[Appoggio_ore]]))-(60*Table2[[#This Row],[Appoggio_ minuti]]),1),"")</f>
        <v/>
      </c>
      <c r="I1608" s="5" t="str">
        <f>IF(Table2[[#This Row],[moving_time]]&lt;&gt;"",FLOOR((Table2[[#This Row],[moving_time]]-(60*60*Table2[[#This Row],[Appoggio_ore]]))/60,1),"")</f>
        <v/>
      </c>
      <c r="J1608" s="5" t="str">
        <f>IF(Table2[[#This Row],[moving_time]]&lt;&gt;"",FLOOR(Table2[[#This Row],[moving_time]]/(60*60),1),"")</f>
        <v/>
      </c>
      <c r="K16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8" t="str">
        <f>IF(AND(Table2[[#This Row],[Appoggio]]&lt;&gt;"",C1618&lt;&gt;""),_xlfn.CONCAT("date",C1618,"moving_time",C1609,"distance",Table2[[#This Row],[Appoggio]],"elevation",C1611,"type",C1612),"")</f>
        <v/>
      </c>
      <c r="M1608" t="str">
        <f>IF(Table2[[#This Row],[date_to_pivot]]&lt;&gt;"",C1612,"")</f>
        <v/>
      </c>
      <c r="N1608" t="str">
        <f>IF(Table2[[#This Row],[date_to_pivot]]&lt;&gt;"",Table2[[#This Row],[Appoggio]],"")</f>
        <v/>
      </c>
      <c r="O1608" t="str">
        <f>IF(Table2[[#This Row],[date_to_pivot]]&lt;&gt;"",C1611,"")</f>
        <v/>
      </c>
      <c r="P1608" t="str">
        <f>IF(Table2[[#This Row],[date_to_pivot]]&lt;&gt;"",C1609,"")</f>
        <v/>
      </c>
    </row>
    <row r="1609" spans="2:16" x14ac:dyDescent="0.2">
      <c r="B1609" t="s">
        <v>34</v>
      </c>
      <c r="C1609" t="str" cm="1">
        <f t="array" ref="C16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09" t="str">
        <f>IF(ISNUMBER(SEARCH("start_date_local",Table2[[#This Row],[JSON]])),MID(Table2[[#This Row],[JSON]],SEARCH("start_date_local",Table2[[#This Row],[JSON]])+LEN("start_date_local")+4,10), "")</f>
        <v/>
      </c>
      <c r="E16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09" s="5" t="str">
        <f>IF(Table2[[#This Row],[moving_time]]&lt;&gt;"",FLOOR((Table2[[#This Row],[moving_time]]-(60*60*Table2[[#This Row],[Appoggio_ore]]))-(60*Table2[[#This Row],[Appoggio_ minuti]]),1),"")</f>
        <v/>
      </c>
      <c r="I1609" s="5" t="str">
        <f>IF(Table2[[#This Row],[moving_time]]&lt;&gt;"",FLOOR((Table2[[#This Row],[moving_time]]-(60*60*Table2[[#This Row],[Appoggio_ore]]))/60,1),"")</f>
        <v/>
      </c>
      <c r="J1609" s="5" t="str">
        <f>IF(Table2[[#This Row],[moving_time]]&lt;&gt;"",FLOOR(Table2[[#This Row],[moving_time]]/(60*60),1),"")</f>
        <v/>
      </c>
      <c r="K16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09" t="str">
        <f>IF(AND(Table2[[#This Row],[Appoggio]]&lt;&gt;"",C1619&lt;&gt;""),_xlfn.CONCAT("date",C1619,"moving_time",C1610,"distance",Table2[[#This Row],[Appoggio]],"elevation",C1612,"type",C1613),"")</f>
        <v/>
      </c>
      <c r="M1609" t="str">
        <f>IF(Table2[[#This Row],[date_to_pivot]]&lt;&gt;"",C1613,"")</f>
        <v/>
      </c>
      <c r="N1609" t="str">
        <f>IF(Table2[[#This Row],[date_to_pivot]]&lt;&gt;"",Table2[[#This Row],[Appoggio]],"")</f>
        <v/>
      </c>
      <c r="O1609" t="str">
        <f>IF(Table2[[#This Row],[date_to_pivot]]&lt;&gt;"",C1612,"")</f>
        <v/>
      </c>
      <c r="P1609" t="str">
        <f>IF(Table2[[#This Row],[date_to_pivot]]&lt;&gt;"",C1610,"")</f>
        <v/>
      </c>
    </row>
    <row r="1610" spans="2:16" x14ac:dyDescent="0.2">
      <c r="B1610" t="s">
        <v>659</v>
      </c>
      <c r="C1610" t="str" cm="1">
        <f t="array" ref="C16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10" t="str">
        <f>IF(ISNUMBER(SEARCH("start_date_local",Table2[[#This Row],[JSON]])),MID(Table2[[#This Row],[JSON]],SEARCH("start_date_local",Table2[[#This Row],[JSON]])+LEN("start_date_local")+4,10), "")</f>
        <v/>
      </c>
      <c r="E16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0" s="5" t="str">
        <f>IF(Table2[[#This Row],[moving_time]]&lt;&gt;"",FLOOR((Table2[[#This Row],[moving_time]]-(60*60*Table2[[#This Row],[Appoggio_ore]]))-(60*Table2[[#This Row],[Appoggio_ minuti]]),1),"")</f>
        <v/>
      </c>
      <c r="I1610" s="5" t="str">
        <f>IF(Table2[[#This Row],[moving_time]]&lt;&gt;"",FLOOR((Table2[[#This Row],[moving_time]]-(60*60*Table2[[#This Row],[Appoggio_ore]]))/60,1),"")</f>
        <v/>
      </c>
      <c r="J1610" s="5" t="str">
        <f>IF(Table2[[#This Row],[moving_time]]&lt;&gt;"",FLOOR(Table2[[#This Row],[moving_time]]/(60*60),1),"")</f>
        <v/>
      </c>
      <c r="K16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0" t="str">
        <f>IF(AND(Table2[[#This Row],[Appoggio]]&lt;&gt;"",C1620&lt;&gt;""),_xlfn.CONCAT("date",C1620,"moving_time",C1611,"distance",Table2[[#This Row],[Appoggio]],"elevation",C1613,"type",C1614),"")</f>
        <v/>
      </c>
      <c r="M1610" t="str">
        <f>IF(Table2[[#This Row],[date_to_pivot]]&lt;&gt;"",C1614,"")</f>
        <v/>
      </c>
      <c r="N1610" t="str">
        <f>IF(Table2[[#This Row],[date_to_pivot]]&lt;&gt;"",Table2[[#This Row],[Appoggio]],"")</f>
        <v/>
      </c>
      <c r="O1610" t="str">
        <f>IF(Table2[[#This Row],[date_to_pivot]]&lt;&gt;"",C1613,"")</f>
        <v/>
      </c>
      <c r="P1610" t="str">
        <f>IF(Table2[[#This Row],[date_to_pivot]]&lt;&gt;"",C1611,"")</f>
        <v/>
      </c>
    </row>
    <row r="1611" spans="2:16" x14ac:dyDescent="0.2">
      <c r="B1611" t="s">
        <v>660</v>
      </c>
      <c r="C1611" t="str" cm="1">
        <f t="array" ref="C16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11" t="str">
        <f>IF(ISNUMBER(SEARCH("start_date_local",Table2[[#This Row],[JSON]])),MID(Table2[[#This Row],[JSON]],SEARCH("start_date_local",Table2[[#This Row],[JSON]])+LEN("start_date_local")+4,10), "")</f>
        <v/>
      </c>
      <c r="E16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1" s="5" t="str">
        <f>IF(Table2[[#This Row],[moving_time]]&lt;&gt;"",FLOOR((Table2[[#This Row],[moving_time]]-(60*60*Table2[[#This Row],[Appoggio_ore]]))-(60*Table2[[#This Row],[Appoggio_ minuti]]),1),"")</f>
        <v/>
      </c>
      <c r="I1611" s="5" t="str">
        <f>IF(Table2[[#This Row],[moving_time]]&lt;&gt;"",FLOOR((Table2[[#This Row],[moving_time]]-(60*60*Table2[[#This Row],[Appoggio_ore]]))/60,1),"")</f>
        <v/>
      </c>
      <c r="J1611" s="5" t="str">
        <f>IF(Table2[[#This Row],[moving_time]]&lt;&gt;"",FLOOR(Table2[[#This Row],[moving_time]]/(60*60),1),"")</f>
        <v/>
      </c>
      <c r="K16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1" t="str">
        <f>IF(AND(Table2[[#This Row],[Appoggio]]&lt;&gt;"",C1621&lt;&gt;""),_xlfn.CONCAT("date",C1621,"moving_time",C1612,"distance",Table2[[#This Row],[Appoggio]],"elevation",C1614,"type",C1615),"")</f>
        <v/>
      </c>
      <c r="M1611" t="str">
        <f>IF(Table2[[#This Row],[date_to_pivot]]&lt;&gt;"",C1615,"")</f>
        <v/>
      </c>
      <c r="N1611" t="str">
        <f>IF(Table2[[#This Row],[date_to_pivot]]&lt;&gt;"",Table2[[#This Row],[Appoggio]],"")</f>
        <v/>
      </c>
      <c r="O1611" t="str">
        <f>IF(Table2[[#This Row],[date_to_pivot]]&lt;&gt;"",C1614,"")</f>
        <v/>
      </c>
      <c r="P1611" t="str">
        <f>IF(Table2[[#This Row],[date_to_pivot]]&lt;&gt;"",C1612,"")</f>
        <v/>
      </c>
    </row>
    <row r="1612" spans="2:16" x14ac:dyDescent="0.2">
      <c r="B1612" t="s">
        <v>37</v>
      </c>
      <c r="C1612" t="str" cm="1">
        <f t="array" ref="C16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12" t="str">
        <f>IF(ISNUMBER(SEARCH("start_date_local",Table2[[#This Row],[JSON]])),MID(Table2[[#This Row],[JSON]],SEARCH("start_date_local",Table2[[#This Row],[JSON]])+LEN("start_date_local")+4,10), "")</f>
        <v/>
      </c>
      <c r="E16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2" s="5" t="str">
        <f>IF(Table2[[#This Row],[moving_time]]&lt;&gt;"",FLOOR((Table2[[#This Row],[moving_time]]-(60*60*Table2[[#This Row],[Appoggio_ore]]))-(60*Table2[[#This Row],[Appoggio_ minuti]]),1),"")</f>
        <v/>
      </c>
      <c r="I1612" s="5" t="str">
        <f>IF(Table2[[#This Row],[moving_time]]&lt;&gt;"",FLOOR((Table2[[#This Row],[moving_time]]-(60*60*Table2[[#This Row],[Appoggio_ore]]))/60,1),"")</f>
        <v/>
      </c>
      <c r="J1612" s="5" t="str">
        <f>IF(Table2[[#This Row],[moving_time]]&lt;&gt;"",FLOOR(Table2[[#This Row],[moving_time]]/(60*60),1),"")</f>
        <v/>
      </c>
      <c r="K16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2" t="str">
        <f>IF(AND(Table2[[#This Row],[Appoggio]]&lt;&gt;"",C1622&lt;&gt;""),_xlfn.CONCAT("date",C1622,"moving_time",C1613,"distance",Table2[[#This Row],[Appoggio]],"elevation",C1615,"type",C1616),"")</f>
        <v/>
      </c>
      <c r="M1612" t="str">
        <f>IF(Table2[[#This Row],[date_to_pivot]]&lt;&gt;"",C1616,"")</f>
        <v/>
      </c>
      <c r="N1612" t="str">
        <f>IF(Table2[[#This Row],[date_to_pivot]]&lt;&gt;"",Table2[[#This Row],[Appoggio]],"")</f>
        <v/>
      </c>
      <c r="O1612" t="str">
        <f>IF(Table2[[#This Row],[date_to_pivot]]&lt;&gt;"",C1615,"")</f>
        <v/>
      </c>
      <c r="P1612" t="str">
        <f>IF(Table2[[#This Row],[date_to_pivot]]&lt;&gt;"",C1613,"")</f>
        <v/>
      </c>
    </row>
    <row r="1613" spans="2:16" x14ac:dyDescent="0.2">
      <c r="B1613" t="s">
        <v>6</v>
      </c>
      <c r="C1613" t="str" cm="1">
        <f t="array" ref="C16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13" t="str">
        <f>IF(ISNUMBER(SEARCH("start_date_local",Table2[[#This Row],[JSON]])),MID(Table2[[#This Row],[JSON]],SEARCH("start_date_local",Table2[[#This Row],[JSON]])+LEN("start_date_local")+4,10), "")</f>
        <v/>
      </c>
      <c r="E16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3" s="5" t="str">
        <f>IF(Table2[[#This Row],[moving_time]]&lt;&gt;"",FLOOR((Table2[[#This Row],[moving_time]]-(60*60*Table2[[#This Row],[Appoggio_ore]]))-(60*Table2[[#This Row],[Appoggio_ minuti]]),1),"")</f>
        <v/>
      </c>
      <c r="I1613" s="5" t="str">
        <f>IF(Table2[[#This Row],[moving_time]]&lt;&gt;"",FLOOR((Table2[[#This Row],[moving_time]]-(60*60*Table2[[#This Row],[Appoggio_ore]]))/60,1),"")</f>
        <v/>
      </c>
      <c r="J1613" s="5" t="str">
        <f>IF(Table2[[#This Row],[moving_time]]&lt;&gt;"",FLOOR(Table2[[#This Row],[moving_time]]/(60*60),1),"")</f>
        <v/>
      </c>
      <c r="K16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3" t="str">
        <f>IF(AND(Table2[[#This Row],[Appoggio]]&lt;&gt;"",C1623&lt;&gt;""),_xlfn.CONCAT("date",C1623,"moving_time",C1614,"distance",Table2[[#This Row],[Appoggio]],"elevation",C1616,"type",C1617),"")</f>
        <v/>
      </c>
      <c r="M1613" t="str">
        <f>IF(Table2[[#This Row],[date_to_pivot]]&lt;&gt;"",C1617,"")</f>
        <v/>
      </c>
      <c r="N1613" t="str">
        <f>IF(Table2[[#This Row],[date_to_pivot]]&lt;&gt;"",Table2[[#This Row],[Appoggio]],"")</f>
        <v/>
      </c>
      <c r="O1613" t="str">
        <f>IF(Table2[[#This Row],[date_to_pivot]]&lt;&gt;"",C1616,"")</f>
        <v/>
      </c>
      <c r="P1613" t="str">
        <f>IF(Table2[[#This Row],[date_to_pivot]]&lt;&gt;"",C1614,"")</f>
        <v/>
      </c>
    </row>
    <row r="1614" spans="2:16" x14ac:dyDescent="0.2">
      <c r="B1614" t="s">
        <v>38</v>
      </c>
      <c r="C1614" t="str" cm="1">
        <f t="array" ref="C16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14" t="str">
        <f>IF(ISNUMBER(SEARCH("start_date_local",Table2[[#This Row],[JSON]])),MID(Table2[[#This Row],[JSON]],SEARCH("start_date_local",Table2[[#This Row],[JSON]])+LEN("start_date_local")+4,10), "")</f>
        <v/>
      </c>
      <c r="E16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4" s="5" t="str">
        <f>IF(Table2[[#This Row],[moving_time]]&lt;&gt;"",FLOOR((Table2[[#This Row],[moving_time]]-(60*60*Table2[[#This Row],[Appoggio_ore]]))-(60*Table2[[#This Row],[Appoggio_ minuti]]),1),"")</f>
        <v/>
      </c>
      <c r="I1614" s="5" t="str">
        <f>IF(Table2[[#This Row],[moving_time]]&lt;&gt;"",FLOOR((Table2[[#This Row],[moving_time]]-(60*60*Table2[[#This Row],[Appoggio_ore]]))/60,1),"")</f>
        <v/>
      </c>
      <c r="J1614" s="5" t="str">
        <f>IF(Table2[[#This Row],[moving_time]]&lt;&gt;"",FLOOR(Table2[[#This Row],[moving_time]]/(60*60),1),"")</f>
        <v/>
      </c>
      <c r="K16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4" t="str">
        <f>IF(AND(Table2[[#This Row],[Appoggio]]&lt;&gt;"",C1624&lt;&gt;""),_xlfn.CONCAT("date",C1624,"moving_time",C1615,"distance",Table2[[#This Row],[Appoggio]],"elevation",C1617,"type",C1618),"")</f>
        <v/>
      </c>
      <c r="M1614" t="str">
        <f>IF(Table2[[#This Row],[date_to_pivot]]&lt;&gt;"",C1618,"")</f>
        <v/>
      </c>
      <c r="N1614" t="str">
        <f>IF(Table2[[#This Row],[date_to_pivot]]&lt;&gt;"",Table2[[#This Row],[Appoggio]],"")</f>
        <v/>
      </c>
      <c r="O1614" t="str">
        <f>IF(Table2[[#This Row],[date_to_pivot]]&lt;&gt;"",C1617,"")</f>
        <v/>
      </c>
      <c r="P1614" t="str">
        <f>IF(Table2[[#This Row],[date_to_pivot]]&lt;&gt;"",C1615,"")</f>
        <v/>
      </c>
    </row>
    <row r="1615" spans="2:16" x14ac:dyDescent="0.2">
      <c r="B1615" t="s">
        <v>39</v>
      </c>
      <c r="C1615" t="str" cm="1">
        <f t="array" ref="C16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15" t="str">
        <f>IF(ISNUMBER(SEARCH("start_date_local",Table2[[#This Row],[JSON]])),MID(Table2[[#This Row],[JSON]],SEARCH("start_date_local",Table2[[#This Row],[JSON]])+LEN("start_date_local")+4,10), "")</f>
        <v/>
      </c>
      <c r="E16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5" s="5" t="str">
        <f>IF(Table2[[#This Row],[moving_time]]&lt;&gt;"",FLOOR((Table2[[#This Row],[moving_time]]-(60*60*Table2[[#This Row],[Appoggio_ore]]))-(60*Table2[[#This Row],[Appoggio_ minuti]]),1),"")</f>
        <v/>
      </c>
      <c r="I1615" s="5" t="str">
        <f>IF(Table2[[#This Row],[moving_time]]&lt;&gt;"",FLOOR((Table2[[#This Row],[moving_time]]-(60*60*Table2[[#This Row],[Appoggio_ore]]))/60,1),"")</f>
        <v/>
      </c>
      <c r="J1615" s="5" t="str">
        <f>IF(Table2[[#This Row],[moving_time]]&lt;&gt;"",FLOOR(Table2[[#This Row],[moving_time]]/(60*60),1),"")</f>
        <v/>
      </c>
      <c r="K16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5" t="str">
        <f>IF(AND(Table2[[#This Row],[Appoggio]]&lt;&gt;"",C1625&lt;&gt;""),_xlfn.CONCAT("date",C1625,"moving_time",C1616,"distance",Table2[[#This Row],[Appoggio]],"elevation",C1618,"type",C1619),"")</f>
        <v/>
      </c>
      <c r="M1615" t="str">
        <f>IF(Table2[[#This Row],[date_to_pivot]]&lt;&gt;"",C1619,"")</f>
        <v/>
      </c>
      <c r="N1615" t="str">
        <f>IF(Table2[[#This Row],[date_to_pivot]]&lt;&gt;"",Table2[[#This Row],[Appoggio]],"")</f>
        <v/>
      </c>
      <c r="O1615" t="str">
        <f>IF(Table2[[#This Row],[date_to_pivot]]&lt;&gt;"",C1618,"")</f>
        <v/>
      </c>
      <c r="P1615" t="str">
        <f>IF(Table2[[#This Row],[date_to_pivot]]&lt;&gt;"",C1616,"")</f>
        <v/>
      </c>
    </row>
    <row r="1616" spans="2:16" x14ac:dyDescent="0.2">
      <c r="B1616" t="s">
        <v>40</v>
      </c>
      <c r="C1616" t="str" cm="1">
        <f t="array" ref="C16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16" t="str">
        <f>IF(ISNUMBER(SEARCH("start_date_local",Table2[[#This Row],[JSON]])),MID(Table2[[#This Row],[JSON]],SEARCH("start_date_local",Table2[[#This Row],[JSON]])+LEN("start_date_local")+4,10), "")</f>
        <v/>
      </c>
      <c r="E16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6" s="5" t="str">
        <f>IF(Table2[[#This Row],[moving_time]]&lt;&gt;"",FLOOR((Table2[[#This Row],[moving_time]]-(60*60*Table2[[#This Row],[Appoggio_ore]]))-(60*Table2[[#This Row],[Appoggio_ minuti]]),1),"")</f>
        <v/>
      </c>
      <c r="I1616" s="5" t="str">
        <f>IF(Table2[[#This Row],[moving_time]]&lt;&gt;"",FLOOR((Table2[[#This Row],[moving_time]]-(60*60*Table2[[#This Row],[Appoggio_ore]]))/60,1),"")</f>
        <v/>
      </c>
      <c r="J1616" s="5" t="str">
        <f>IF(Table2[[#This Row],[moving_time]]&lt;&gt;"",FLOOR(Table2[[#This Row],[moving_time]]/(60*60),1),"")</f>
        <v/>
      </c>
      <c r="K16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6" t="str">
        <f>IF(AND(Table2[[#This Row],[Appoggio]]&lt;&gt;"",C1626&lt;&gt;""),_xlfn.CONCAT("date",C1626,"moving_time",C1617,"distance",Table2[[#This Row],[Appoggio]],"elevation",C1619,"type",C1620),"")</f>
        <v/>
      </c>
      <c r="M1616" t="str">
        <f>IF(Table2[[#This Row],[date_to_pivot]]&lt;&gt;"",C1620,"")</f>
        <v/>
      </c>
      <c r="N1616" t="str">
        <f>IF(Table2[[#This Row],[date_to_pivot]]&lt;&gt;"",Table2[[#This Row],[Appoggio]],"")</f>
        <v/>
      </c>
      <c r="O1616" t="str">
        <f>IF(Table2[[#This Row],[date_to_pivot]]&lt;&gt;"",C1619,"")</f>
        <v/>
      </c>
      <c r="P1616" t="str">
        <f>IF(Table2[[#This Row],[date_to_pivot]]&lt;&gt;"",C1617,"")</f>
        <v/>
      </c>
    </row>
    <row r="1617" spans="2:16" x14ac:dyDescent="0.2">
      <c r="B1617" t="s">
        <v>41</v>
      </c>
      <c r="C1617" t="str" cm="1">
        <f t="array" ref="C16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17" t="str">
        <f>IF(ISNUMBER(SEARCH("start_date_local",Table2[[#This Row],[JSON]])),MID(Table2[[#This Row],[JSON]],SEARCH("start_date_local",Table2[[#This Row],[JSON]])+LEN("start_date_local")+4,10), "")</f>
        <v/>
      </c>
      <c r="E16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7" s="5" t="str">
        <f>IF(Table2[[#This Row],[moving_time]]&lt;&gt;"",FLOOR((Table2[[#This Row],[moving_time]]-(60*60*Table2[[#This Row],[Appoggio_ore]]))-(60*Table2[[#This Row],[Appoggio_ minuti]]),1),"")</f>
        <v/>
      </c>
      <c r="I1617" s="5" t="str">
        <f>IF(Table2[[#This Row],[moving_time]]&lt;&gt;"",FLOOR((Table2[[#This Row],[moving_time]]-(60*60*Table2[[#This Row],[Appoggio_ore]]))/60,1),"")</f>
        <v/>
      </c>
      <c r="J1617" s="5" t="str">
        <f>IF(Table2[[#This Row],[moving_time]]&lt;&gt;"",FLOOR(Table2[[#This Row],[moving_time]]/(60*60),1),"")</f>
        <v/>
      </c>
      <c r="K16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7" t="str">
        <f>IF(AND(Table2[[#This Row],[Appoggio]]&lt;&gt;"",C1627&lt;&gt;""),_xlfn.CONCAT("date",C1627,"moving_time",C1618,"distance",Table2[[#This Row],[Appoggio]],"elevation",C1620,"type",C1621),"")</f>
        <v/>
      </c>
      <c r="M1617" t="str">
        <f>IF(Table2[[#This Row],[date_to_pivot]]&lt;&gt;"",C1621,"")</f>
        <v/>
      </c>
      <c r="N1617" t="str">
        <f>IF(Table2[[#This Row],[date_to_pivot]]&lt;&gt;"",Table2[[#This Row],[Appoggio]],"")</f>
        <v/>
      </c>
      <c r="O1617" t="str">
        <f>IF(Table2[[#This Row],[date_to_pivot]]&lt;&gt;"",C1620,"")</f>
        <v/>
      </c>
      <c r="P1617" t="str">
        <f>IF(Table2[[#This Row],[date_to_pivot]]&lt;&gt;"",C1618,"")</f>
        <v/>
      </c>
    </row>
    <row r="1618" spans="2:16" x14ac:dyDescent="0.2">
      <c r="B1618" t="s">
        <v>42</v>
      </c>
      <c r="C1618" t="str" cm="1">
        <f t="array" ref="C16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18" t="str">
        <f>IF(ISNUMBER(SEARCH("start_date_local",Table2[[#This Row],[JSON]])),MID(Table2[[#This Row],[JSON]],SEARCH("start_date_local",Table2[[#This Row],[JSON]])+LEN("start_date_local")+4,10), "")</f>
        <v/>
      </c>
      <c r="E16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8" s="5" t="str">
        <f>IF(Table2[[#This Row],[moving_time]]&lt;&gt;"",FLOOR((Table2[[#This Row],[moving_time]]-(60*60*Table2[[#This Row],[Appoggio_ore]]))-(60*Table2[[#This Row],[Appoggio_ minuti]]),1),"")</f>
        <v/>
      </c>
      <c r="I1618" s="5" t="str">
        <f>IF(Table2[[#This Row],[moving_time]]&lt;&gt;"",FLOOR((Table2[[#This Row],[moving_time]]-(60*60*Table2[[#This Row],[Appoggio_ore]]))/60,1),"")</f>
        <v/>
      </c>
      <c r="J1618" s="5" t="str">
        <f>IF(Table2[[#This Row],[moving_time]]&lt;&gt;"",FLOOR(Table2[[#This Row],[moving_time]]/(60*60),1),"")</f>
        <v/>
      </c>
      <c r="K16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8" t="str">
        <f>IF(AND(Table2[[#This Row],[Appoggio]]&lt;&gt;"",C1628&lt;&gt;""),_xlfn.CONCAT("date",C1628,"moving_time",C1619,"distance",Table2[[#This Row],[Appoggio]],"elevation",C1621,"type",C1622),"")</f>
        <v/>
      </c>
      <c r="M1618" t="str">
        <f>IF(Table2[[#This Row],[date_to_pivot]]&lt;&gt;"",C1622,"")</f>
        <v/>
      </c>
      <c r="N1618" t="str">
        <f>IF(Table2[[#This Row],[date_to_pivot]]&lt;&gt;"",Table2[[#This Row],[Appoggio]],"")</f>
        <v/>
      </c>
      <c r="O1618" t="str">
        <f>IF(Table2[[#This Row],[date_to_pivot]]&lt;&gt;"",C1621,"")</f>
        <v/>
      </c>
      <c r="P1618" t="str">
        <f>IF(Table2[[#This Row],[date_to_pivot]]&lt;&gt;"",C1619,"")</f>
        <v/>
      </c>
    </row>
    <row r="1619" spans="2:16" x14ac:dyDescent="0.2">
      <c r="B1619" t="s">
        <v>43</v>
      </c>
      <c r="C1619" t="str" cm="1">
        <f t="array" ref="C16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19" t="str">
        <f>IF(ISNUMBER(SEARCH("start_date_local",Table2[[#This Row],[JSON]])),MID(Table2[[#This Row],[JSON]],SEARCH("start_date_local",Table2[[#This Row],[JSON]])+LEN("start_date_local")+4,10), "")</f>
        <v/>
      </c>
      <c r="E16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19" s="5" t="str">
        <f>IF(Table2[[#This Row],[moving_time]]&lt;&gt;"",FLOOR((Table2[[#This Row],[moving_time]]-(60*60*Table2[[#This Row],[Appoggio_ore]]))-(60*Table2[[#This Row],[Appoggio_ minuti]]),1),"")</f>
        <v/>
      </c>
      <c r="I1619" s="5" t="str">
        <f>IF(Table2[[#This Row],[moving_time]]&lt;&gt;"",FLOOR((Table2[[#This Row],[moving_time]]-(60*60*Table2[[#This Row],[Appoggio_ore]]))/60,1),"")</f>
        <v/>
      </c>
      <c r="J1619" s="5" t="str">
        <f>IF(Table2[[#This Row],[moving_time]]&lt;&gt;"",FLOOR(Table2[[#This Row],[moving_time]]/(60*60),1),"")</f>
        <v/>
      </c>
      <c r="K16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19" t="str">
        <f>IF(AND(Table2[[#This Row],[Appoggio]]&lt;&gt;"",C1629&lt;&gt;""),_xlfn.CONCAT("date",C1629,"moving_time",C1620,"distance",Table2[[#This Row],[Appoggio]],"elevation",C1622,"type",C1623),"")</f>
        <v/>
      </c>
      <c r="M1619" t="str">
        <f>IF(Table2[[#This Row],[date_to_pivot]]&lt;&gt;"",C1623,"")</f>
        <v/>
      </c>
      <c r="N1619" t="str">
        <f>IF(Table2[[#This Row],[date_to_pivot]]&lt;&gt;"",Table2[[#This Row],[Appoggio]],"")</f>
        <v/>
      </c>
      <c r="O1619" t="str">
        <f>IF(Table2[[#This Row],[date_to_pivot]]&lt;&gt;"",C1622,"")</f>
        <v/>
      </c>
      <c r="P1619" t="str">
        <f>IF(Table2[[#This Row],[date_to_pivot]]&lt;&gt;"",C1620,"")</f>
        <v/>
      </c>
    </row>
    <row r="1620" spans="2:16" x14ac:dyDescent="0.2">
      <c r="B1620" t="s">
        <v>44</v>
      </c>
      <c r="C1620" t="str" cm="1">
        <f t="array" ref="C16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20" t="str">
        <f>IF(ISNUMBER(SEARCH("start_date_local",Table2[[#This Row],[JSON]])),MID(Table2[[#This Row],[JSON]],SEARCH("start_date_local",Table2[[#This Row],[JSON]])+LEN("start_date_local")+4,10), "")</f>
        <v/>
      </c>
      <c r="E16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0" s="5" t="str">
        <f>IF(Table2[[#This Row],[moving_time]]&lt;&gt;"",FLOOR((Table2[[#This Row],[moving_time]]-(60*60*Table2[[#This Row],[Appoggio_ore]]))-(60*Table2[[#This Row],[Appoggio_ minuti]]),1),"")</f>
        <v/>
      </c>
      <c r="I1620" s="5" t="str">
        <f>IF(Table2[[#This Row],[moving_time]]&lt;&gt;"",FLOOR((Table2[[#This Row],[moving_time]]-(60*60*Table2[[#This Row],[Appoggio_ore]]))/60,1),"")</f>
        <v/>
      </c>
      <c r="J1620" s="5" t="str">
        <f>IF(Table2[[#This Row],[moving_time]]&lt;&gt;"",FLOOR(Table2[[#This Row],[moving_time]]/(60*60),1),"")</f>
        <v/>
      </c>
      <c r="K16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0" t="str">
        <f>IF(AND(Table2[[#This Row],[Appoggio]]&lt;&gt;"",C1630&lt;&gt;""),_xlfn.CONCAT("date",C1630,"moving_time",C1621,"distance",Table2[[#This Row],[Appoggio]],"elevation",C1623,"type",C1624),"")</f>
        <v/>
      </c>
      <c r="M1620" t="str">
        <f>IF(Table2[[#This Row],[date_to_pivot]]&lt;&gt;"",C1624,"")</f>
        <v/>
      </c>
      <c r="N1620" t="str">
        <f>IF(Table2[[#This Row],[date_to_pivot]]&lt;&gt;"",Table2[[#This Row],[Appoggio]],"")</f>
        <v/>
      </c>
      <c r="O1620" t="str">
        <f>IF(Table2[[#This Row],[date_to_pivot]]&lt;&gt;"",C1623,"")</f>
        <v/>
      </c>
      <c r="P1620" t="str">
        <f>IF(Table2[[#This Row],[date_to_pivot]]&lt;&gt;"",C1621,"")</f>
        <v/>
      </c>
    </row>
    <row r="1621" spans="2:16" x14ac:dyDescent="0.2">
      <c r="B1621" t="s">
        <v>45</v>
      </c>
      <c r="C1621" t="str" cm="1">
        <f t="array" ref="C16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21" t="str">
        <f>IF(ISNUMBER(SEARCH("start_date_local",Table2[[#This Row],[JSON]])),MID(Table2[[#This Row],[JSON]],SEARCH("start_date_local",Table2[[#This Row],[JSON]])+LEN("start_date_local")+4,10), "")</f>
        <v/>
      </c>
      <c r="E16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1" s="5" t="str">
        <f>IF(Table2[[#This Row],[moving_time]]&lt;&gt;"",FLOOR((Table2[[#This Row],[moving_time]]-(60*60*Table2[[#This Row],[Appoggio_ore]]))-(60*Table2[[#This Row],[Appoggio_ minuti]]),1),"")</f>
        <v/>
      </c>
      <c r="I1621" s="5" t="str">
        <f>IF(Table2[[#This Row],[moving_time]]&lt;&gt;"",FLOOR((Table2[[#This Row],[moving_time]]-(60*60*Table2[[#This Row],[Appoggio_ore]]))/60,1),"")</f>
        <v/>
      </c>
      <c r="J1621" s="5" t="str">
        <f>IF(Table2[[#This Row],[moving_time]]&lt;&gt;"",FLOOR(Table2[[#This Row],[moving_time]]/(60*60),1),"")</f>
        <v/>
      </c>
      <c r="K16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1" t="str">
        <f>IF(AND(Table2[[#This Row],[Appoggio]]&lt;&gt;"",C1631&lt;&gt;""),_xlfn.CONCAT("date",C1631,"moving_time",C1622,"distance",Table2[[#This Row],[Appoggio]],"elevation",C1624,"type",C1625),"")</f>
        <v/>
      </c>
      <c r="M1621" t="str">
        <f>IF(Table2[[#This Row],[date_to_pivot]]&lt;&gt;"",C1625,"")</f>
        <v/>
      </c>
      <c r="N1621" t="str">
        <f>IF(Table2[[#This Row],[date_to_pivot]]&lt;&gt;"",Table2[[#This Row],[Appoggio]],"")</f>
        <v/>
      </c>
      <c r="O1621" t="str">
        <f>IF(Table2[[#This Row],[date_to_pivot]]&lt;&gt;"",C1624,"")</f>
        <v/>
      </c>
      <c r="P1621" t="str">
        <f>IF(Table2[[#This Row],[date_to_pivot]]&lt;&gt;"",C1622,"")</f>
        <v/>
      </c>
    </row>
    <row r="1622" spans="2:16" x14ac:dyDescent="0.2">
      <c r="B1622" t="s">
        <v>661</v>
      </c>
      <c r="C1622" t="str" cm="1">
        <f t="array" ref="C16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22" t="str">
        <f>IF(ISNUMBER(SEARCH("start_date_local",Table2[[#This Row],[JSON]])),MID(Table2[[#This Row],[JSON]],SEARCH("start_date_local",Table2[[#This Row],[JSON]])+LEN("start_date_local")+4,10), "")</f>
        <v/>
      </c>
      <c r="E16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2" s="5" t="str">
        <f>IF(Table2[[#This Row],[moving_time]]&lt;&gt;"",FLOOR((Table2[[#This Row],[moving_time]]-(60*60*Table2[[#This Row],[Appoggio_ore]]))-(60*Table2[[#This Row],[Appoggio_ minuti]]),1),"")</f>
        <v/>
      </c>
      <c r="I1622" s="5" t="str">
        <f>IF(Table2[[#This Row],[moving_time]]&lt;&gt;"",FLOOR((Table2[[#This Row],[moving_time]]-(60*60*Table2[[#This Row],[Appoggio_ore]]))/60,1),"")</f>
        <v/>
      </c>
      <c r="J1622" s="5" t="str">
        <f>IF(Table2[[#This Row],[moving_time]]&lt;&gt;"",FLOOR(Table2[[#This Row],[moving_time]]/(60*60),1),"")</f>
        <v/>
      </c>
      <c r="K16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2" t="str">
        <f>IF(AND(Table2[[#This Row],[Appoggio]]&lt;&gt;"",C1632&lt;&gt;""),_xlfn.CONCAT("date",C1632,"moving_time",C1623,"distance",Table2[[#This Row],[Appoggio]],"elevation",C1625,"type",C1626),"")</f>
        <v/>
      </c>
      <c r="M1622" t="str">
        <f>IF(Table2[[#This Row],[date_to_pivot]]&lt;&gt;"",C1626,"")</f>
        <v/>
      </c>
      <c r="N1622" t="str">
        <f>IF(Table2[[#This Row],[date_to_pivot]]&lt;&gt;"",Table2[[#This Row],[Appoggio]],"")</f>
        <v/>
      </c>
      <c r="O1622" t="str">
        <f>IF(Table2[[#This Row],[date_to_pivot]]&lt;&gt;"",C1625,"")</f>
        <v/>
      </c>
      <c r="P1622" t="str">
        <f>IF(Table2[[#This Row],[date_to_pivot]]&lt;&gt;"",C1623,"")</f>
        <v/>
      </c>
    </row>
    <row r="1623" spans="2:16" x14ac:dyDescent="0.2">
      <c r="B1623" t="s">
        <v>662</v>
      </c>
      <c r="C1623" t="str" cm="1">
        <f t="array" ref="C16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23" t="str">
        <f>IF(ISNUMBER(SEARCH("start_date_local",Table2[[#This Row],[JSON]])),MID(Table2[[#This Row],[JSON]],SEARCH("start_date_local",Table2[[#This Row],[JSON]])+LEN("start_date_local")+4,10), "")</f>
        <v/>
      </c>
      <c r="E16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3" s="5" t="str">
        <f>IF(Table2[[#This Row],[moving_time]]&lt;&gt;"",FLOOR((Table2[[#This Row],[moving_time]]-(60*60*Table2[[#This Row],[Appoggio_ore]]))-(60*Table2[[#This Row],[Appoggio_ minuti]]),1),"")</f>
        <v/>
      </c>
      <c r="I1623" s="5" t="str">
        <f>IF(Table2[[#This Row],[moving_time]]&lt;&gt;"",FLOOR((Table2[[#This Row],[moving_time]]-(60*60*Table2[[#This Row],[Appoggio_ore]]))/60,1),"")</f>
        <v/>
      </c>
      <c r="J1623" s="5" t="str">
        <f>IF(Table2[[#This Row],[moving_time]]&lt;&gt;"",FLOOR(Table2[[#This Row],[moving_time]]/(60*60),1),"")</f>
        <v/>
      </c>
      <c r="K16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3" t="str">
        <f>IF(AND(Table2[[#This Row],[Appoggio]]&lt;&gt;"",C1633&lt;&gt;""),_xlfn.CONCAT("date",C1633,"moving_time",C1624,"distance",Table2[[#This Row],[Appoggio]],"elevation",C1626,"type",C1627),"")</f>
        <v/>
      </c>
      <c r="M1623" t="str">
        <f>IF(Table2[[#This Row],[date_to_pivot]]&lt;&gt;"",C1627,"")</f>
        <v/>
      </c>
      <c r="N1623" t="str">
        <f>IF(Table2[[#This Row],[date_to_pivot]]&lt;&gt;"",Table2[[#This Row],[Appoggio]],"")</f>
        <v/>
      </c>
      <c r="O1623" t="str">
        <f>IF(Table2[[#This Row],[date_to_pivot]]&lt;&gt;"",C1626,"")</f>
        <v/>
      </c>
      <c r="P1623" t="str">
        <f>IF(Table2[[#This Row],[date_to_pivot]]&lt;&gt;"",C1624,"")</f>
        <v/>
      </c>
    </row>
    <row r="1624" spans="2:16" x14ac:dyDescent="0.2">
      <c r="B1624" t="s">
        <v>663</v>
      </c>
      <c r="C1624" t="str" cm="1">
        <f t="array" ref="C16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24" t="str">
        <f>IF(ISNUMBER(SEARCH("start_date_local",Table2[[#This Row],[JSON]])),MID(Table2[[#This Row],[JSON]],SEARCH("start_date_local",Table2[[#This Row],[JSON]])+LEN("start_date_local")+4,10), "")</f>
        <v/>
      </c>
      <c r="E16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4" s="5" t="str">
        <f>IF(Table2[[#This Row],[moving_time]]&lt;&gt;"",FLOOR((Table2[[#This Row],[moving_time]]-(60*60*Table2[[#This Row],[Appoggio_ore]]))-(60*Table2[[#This Row],[Appoggio_ minuti]]),1),"")</f>
        <v/>
      </c>
      <c r="I1624" s="5" t="str">
        <f>IF(Table2[[#This Row],[moving_time]]&lt;&gt;"",FLOOR((Table2[[#This Row],[moving_time]]-(60*60*Table2[[#This Row],[Appoggio_ore]]))/60,1),"")</f>
        <v/>
      </c>
      <c r="J1624" s="5" t="str">
        <f>IF(Table2[[#This Row],[moving_time]]&lt;&gt;"",FLOOR(Table2[[#This Row],[moving_time]]/(60*60),1),"")</f>
        <v/>
      </c>
      <c r="K16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4" t="str">
        <f>IF(AND(Table2[[#This Row],[Appoggio]]&lt;&gt;"",C1634&lt;&gt;""),_xlfn.CONCAT("date",C1634,"moving_time",C1625,"distance",Table2[[#This Row],[Appoggio]],"elevation",C1627,"type",C1628),"")</f>
        <v/>
      </c>
      <c r="M1624" t="str">
        <f>IF(Table2[[#This Row],[date_to_pivot]]&lt;&gt;"",C1628,"")</f>
        <v/>
      </c>
      <c r="N1624" t="str">
        <f>IF(Table2[[#This Row],[date_to_pivot]]&lt;&gt;"",Table2[[#This Row],[Appoggio]],"")</f>
        <v/>
      </c>
      <c r="O1624" t="str">
        <f>IF(Table2[[#This Row],[date_to_pivot]]&lt;&gt;"",C1627,"")</f>
        <v/>
      </c>
      <c r="P1624" t="str">
        <f>IF(Table2[[#This Row],[date_to_pivot]]&lt;&gt;"",C1625,"")</f>
        <v/>
      </c>
    </row>
    <row r="1625" spans="2:16" x14ac:dyDescent="0.2">
      <c r="B1625" t="s">
        <v>664</v>
      </c>
      <c r="C1625" t="str" cm="1">
        <f t="array" ref="C16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25" t="str">
        <f>IF(ISNUMBER(SEARCH("start_date_local",Table2[[#This Row],[JSON]])),MID(Table2[[#This Row],[JSON]],SEARCH("start_date_local",Table2[[#This Row],[JSON]])+LEN("start_date_local")+4,10), "")</f>
        <v/>
      </c>
      <c r="E16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5" s="5" t="str">
        <f>IF(Table2[[#This Row],[moving_time]]&lt;&gt;"",FLOOR((Table2[[#This Row],[moving_time]]-(60*60*Table2[[#This Row],[Appoggio_ore]]))-(60*Table2[[#This Row],[Appoggio_ minuti]]),1),"")</f>
        <v/>
      </c>
      <c r="I1625" s="5" t="str">
        <f>IF(Table2[[#This Row],[moving_time]]&lt;&gt;"",FLOOR((Table2[[#This Row],[moving_time]]-(60*60*Table2[[#This Row],[Appoggio_ore]]))/60,1),"")</f>
        <v/>
      </c>
      <c r="J1625" s="5" t="str">
        <f>IF(Table2[[#This Row],[moving_time]]&lt;&gt;"",FLOOR(Table2[[#This Row],[moving_time]]/(60*60),1),"")</f>
        <v/>
      </c>
      <c r="K16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5" t="str">
        <f>IF(AND(Table2[[#This Row],[Appoggio]]&lt;&gt;"",C1635&lt;&gt;""),_xlfn.CONCAT("date",C1635,"moving_time",C1626,"distance",Table2[[#This Row],[Appoggio]],"elevation",C1628,"type",C1629),"")</f>
        <v/>
      </c>
      <c r="M1625" t="str">
        <f>IF(Table2[[#This Row],[date_to_pivot]]&lt;&gt;"",C1629,"")</f>
        <v/>
      </c>
      <c r="N1625" t="str">
        <f>IF(Table2[[#This Row],[date_to_pivot]]&lt;&gt;"",Table2[[#This Row],[Appoggio]],"")</f>
        <v/>
      </c>
      <c r="O1625" t="str">
        <f>IF(Table2[[#This Row],[date_to_pivot]]&lt;&gt;"",C1628,"")</f>
        <v/>
      </c>
      <c r="P1625" t="str">
        <f>IF(Table2[[#This Row],[date_to_pivot]]&lt;&gt;"",C1626,"")</f>
        <v/>
      </c>
    </row>
    <row r="1626" spans="2:16" x14ac:dyDescent="0.2">
      <c r="B1626" t="s">
        <v>148</v>
      </c>
      <c r="C1626" t="str" cm="1">
        <f t="array" ref="C16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26" t="str">
        <f>IF(ISNUMBER(SEARCH("start_date_local",Table2[[#This Row],[JSON]])),MID(Table2[[#This Row],[JSON]],SEARCH("start_date_local",Table2[[#This Row],[JSON]])+LEN("start_date_local")+4,10), "")</f>
        <v/>
      </c>
      <c r="E16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6" s="5" t="str">
        <f>IF(Table2[[#This Row],[moving_time]]&lt;&gt;"",FLOOR((Table2[[#This Row],[moving_time]]-(60*60*Table2[[#This Row],[Appoggio_ore]]))-(60*Table2[[#This Row],[Appoggio_ minuti]]),1),"")</f>
        <v/>
      </c>
      <c r="I1626" s="5" t="str">
        <f>IF(Table2[[#This Row],[moving_time]]&lt;&gt;"",FLOOR((Table2[[#This Row],[moving_time]]-(60*60*Table2[[#This Row],[Appoggio_ore]]))/60,1),"")</f>
        <v/>
      </c>
      <c r="J1626" s="5" t="str">
        <f>IF(Table2[[#This Row],[moving_time]]&lt;&gt;"",FLOOR(Table2[[#This Row],[moving_time]]/(60*60),1),"")</f>
        <v/>
      </c>
      <c r="K16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6" t="str">
        <f>IF(AND(Table2[[#This Row],[Appoggio]]&lt;&gt;"",C1636&lt;&gt;""),_xlfn.CONCAT("date",C1636,"moving_time",C1627,"distance",Table2[[#This Row],[Appoggio]],"elevation",C1629,"type",C1630),"")</f>
        <v/>
      </c>
      <c r="M1626" t="str">
        <f>IF(Table2[[#This Row],[date_to_pivot]]&lt;&gt;"",C1630,"")</f>
        <v/>
      </c>
      <c r="N1626" t="str">
        <f>IF(Table2[[#This Row],[date_to_pivot]]&lt;&gt;"",Table2[[#This Row],[Appoggio]],"")</f>
        <v/>
      </c>
      <c r="O1626" t="str">
        <f>IF(Table2[[#This Row],[date_to_pivot]]&lt;&gt;"",C1629,"")</f>
        <v/>
      </c>
      <c r="P1626" t="str">
        <f>IF(Table2[[#This Row],[date_to_pivot]]&lt;&gt;"",C1627,"")</f>
        <v/>
      </c>
    </row>
    <row r="1627" spans="2:16" x14ac:dyDescent="0.2">
      <c r="B1627" t="s">
        <v>665</v>
      </c>
      <c r="C1627" t="str" cm="1">
        <f t="array" ref="C16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27" t="str">
        <f>IF(ISNUMBER(SEARCH("start_date_local",Table2[[#This Row],[JSON]])),MID(Table2[[#This Row],[JSON]],SEARCH("start_date_local",Table2[[#This Row],[JSON]])+LEN("start_date_local")+4,10), "")</f>
        <v/>
      </c>
      <c r="E16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7" s="5" t="str">
        <f>IF(Table2[[#This Row],[moving_time]]&lt;&gt;"",FLOOR((Table2[[#This Row],[moving_time]]-(60*60*Table2[[#This Row],[Appoggio_ore]]))-(60*Table2[[#This Row],[Appoggio_ minuti]]),1),"")</f>
        <v/>
      </c>
      <c r="I1627" s="5" t="str">
        <f>IF(Table2[[#This Row],[moving_time]]&lt;&gt;"",FLOOR((Table2[[#This Row],[moving_time]]-(60*60*Table2[[#This Row],[Appoggio_ore]]))/60,1),"")</f>
        <v/>
      </c>
      <c r="J1627" s="5" t="str">
        <f>IF(Table2[[#This Row],[moving_time]]&lt;&gt;"",FLOOR(Table2[[#This Row],[moving_time]]/(60*60),1),"")</f>
        <v/>
      </c>
      <c r="K16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7" t="str">
        <f>IF(AND(Table2[[#This Row],[Appoggio]]&lt;&gt;"",C1637&lt;&gt;""),_xlfn.CONCAT("date",C1637,"moving_time",C1628,"distance",Table2[[#This Row],[Appoggio]],"elevation",C1630,"type",C1631),"")</f>
        <v/>
      </c>
      <c r="M1627" t="str">
        <f>IF(Table2[[#This Row],[date_to_pivot]]&lt;&gt;"",C1631,"")</f>
        <v/>
      </c>
      <c r="N1627" t="str">
        <f>IF(Table2[[#This Row],[date_to_pivot]]&lt;&gt;"",Table2[[#This Row],[Appoggio]],"")</f>
        <v/>
      </c>
      <c r="O1627" t="str">
        <f>IF(Table2[[#This Row],[date_to_pivot]]&lt;&gt;"",C1630,"")</f>
        <v/>
      </c>
      <c r="P1627" t="str">
        <f>IF(Table2[[#This Row],[date_to_pivot]]&lt;&gt;"",C1628,"")</f>
        <v/>
      </c>
    </row>
    <row r="1628" spans="2:16" x14ac:dyDescent="0.2">
      <c r="B1628" t="s">
        <v>666</v>
      </c>
      <c r="C1628" t="str" cm="1">
        <f t="array" ref="C16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28" t="str">
        <f>IF(ISNUMBER(SEARCH("start_date_local",Table2[[#This Row],[JSON]])),MID(Table2[[#This Row],[JSON]],SEARCH("start_date_local",Table2[[#This Row],[JSON]])+LEN("start_date_local")+4,10), "")</f>
        <v/>
      </c>
      <c r="E16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8" s="5" t="str">
        <f>IF(Table2[[#This Row],[moving_time]]&lt;&gt;"",FLOOR((Table2[[#This Row],[moving_time]]-(60*60*Table2[[#This Row],[Appoggio_ore]]))-(60*Table2[[#This Row],[Appoggio_ minuti]]),1),"")</f>
        <v/>
      </c>
      <c r="I1628" s="5" t="str">
        <f>IF(Table2[[#This Row],[moving_time]]&lt;&gt;"",FLOOR((Table2[[#This Row],[moving_time]]-(60*60*Table2[[#This Row],[Appoggio_ore]]))/60,1),"")</f>
        <v/>
      </c>
      <c r="J1628" s="5" t="str">
        <f>IF(Table2[[#This Row],[moving_time]]&lt;&gt;"",FLOOR(Table2[[#This Row],[moving_time]]/(60*60),1),"")</f>
        <v/>
      </c>
      <c r="K16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8" t="str">
        <f>IF(AND(Table2[[#This Row],[Appoggio]]&lt;&gt;"",C1638&lt;&gt;""),_xlfn.CONCAT("date",C1638,"moving_time",C1629,"distance",Table2[[#This Row],[Appoggio]],"elevation",C1631,"type",C1632),"")</f>
        <v/>
      </c>
      <c r="M1628" t="str">
        <f>IF(Table2[[#This Row],[date_to_pivot]]&lt;&gt;"",C1632,"")</f>
        <v/>
      </c>
      <c r="N1628" t="str">
        <f>IF(Table2[[#This Row],[date_to_pivot]]&lt;&gt;"",Table2[[#This Row],[Appoggio]],"")</f>
        <v/>
      </c>
      <c r="O1628" t="str">
        <f>IF(Table2[[#This Row],[date_to_pivot]]&lt;&gt;"",C1631,"")</f>
        <v/>
      </c>
      <c r="P1628" t="str">
        <f>IF(Table2[[#This Row],[date_to_pivot]]&lt;&gt;"",C1629,"")</f>
        <v/>
      </c>
    </row>
    <row r="1629" spans="2:16" x14ac:dyDescent="0.2">
      <c r="B1629" t="s">
        <v>667</v>
      </c>
      <c r="C1629" t="str" cm="1">
        <f t="array" ref="C16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29" t="str">
        <f>IF(ISNUMBER(SEARCH("start_date_local",Table2[[#This Row],[JSON]])),MID(Table2[[#This Row],[JSON]],SEARCH("start_date_local",Table2[[#This Row],[JSON]])+LEN("start_date_local")+4,10), "")</f>
        <v/>
      </c>
      <c r="E16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29" s="5" t="str">
        <f>IF(Table2[[#This Row],[moving_time]]&lt;&gt;"",FLOOR((Table2[[#This Row],[moving_time]]-(60*60*Table2[[#This Row],[Appoggio_ore]]))-(60*Table2[[#This Row],[Appoggio_ minuti]]),1),"")</f>
        <v/>
      </c>
      <c r="I1629" s="5" t="str">
        <f>IF(Table2[[#This Row],[moving_time]]&lt;&gt;"",FLOOR((Table2[[#This Row],[moving_time]]-(60*60*Table2[[#This Row],[Appoggio_ore]]))/60,1),"")</f>
        <v/>
      </c>
      <c r="J1629" s="5" t="str">
        <f>IF(Table2[[#This Row],[moving_time]]&lt;&gt;"",FLOOR(Table2[[#This Row],[moving_time]]/(60*60),1),"")</f>
        <v/>
      </c>
      <c r="K16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29" t="str">
        <f>IF(AND(Table2[[#This Row],[Appoggio]]&lt;&gt;"",C1639&lt;&gt;""),_xlfn.CONCAT("date",C1639,"moving_time",C1630,"distance",Table2[[#This Row],[Appoggio]],"elevation",C1632,"type",C1633),"")</f>
        <v/>
      </c>
      <c r="M1629" t="str">
        <f>IF(Table2[[#This Row],[date_to_pivot]]&lt;&gt;"",C1633,"")</f>
        <v/>
      </c>
      <c r="N1629" t="str">
        <f>IF(Table2[[#This Row],[date_to_pivot]]&lt;&gt;"",Table2[[#This Row],[Appoggio]],"")</f>
        <v/>
      </c>
      <c r="O1629" t="str">
        <f>IF(Table2[[#This Row],[date_to_pivot]]&lt;&gt;"",C1632,"")</f>
        <v/>
      </c>
      <c r="P1629" t="str">
        <f>IF(Table2[[#This Row],[date_to_pivot]]&lt;&gt;"",C1630,"")</f>
        <v/>
      </c>
    </row>
    <row r="1630" spans="2:16" x14ac:dyDescent="0.2">
      <c r="B1630" t="s">
        <v>54</v>
      </c>
      <c r="C1630" t="str" cm="1">
        <f t="array" ref="C16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30" t="str">
        <f>IF(ISNUMBER(SEARCH("start_date_local",Table2[[#This Row],[JSON]])),MID(Table2[[#This Row],[JSON]],SEARCH("start_date_local",Table2[[#This Row],[JSON]])+LEN("start_date_local")+4,10), "")</f>
        <v/>
      </c>
      <c r="E16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0" s="5" t="str">
        <f>IF(Table2[[#This Row],[moving_time]]&lt;&gt;"",FLOOR((Table2[[#This Row],[moving_time]]-(60*60*Table2[[#This Row],[Appoggio_ore]]))-(60*Table2[[#This Row],[Appoggio_ minuti]]),1),"")</f>
        <v/>
      </c>
      <c r="I1630" s="5" t="str">
        <f>IF(Table2[[#This Row],[moving_time]]&lt;&gt;"",FLOOR((Table2[[#This Row],[moving_time]]-(60*60*Table2[[#This Row],[Appoggio_ore]]))/60,1),"")</f>
        <v/>
      </c>
      <c r="J1630" s="5" t="str">
        <f>IF(Table2[[#This Row],[moving_time]]&lt;&gt;"",FLOOR(Table2[[#This Row],[moving_time]]/(60*60),1),"")</f>
        <v/>
      </c>
      <c r="K16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0" t="str">
        <f>IF(AND(Table2[[#This Row],[Appoggio]]&lt;&gt;"",C1640&lt;&gt;""),_xlfn.CONCAT("date",C1640,"moving_time",C1631,"distance",Table2[[#This Row],[Appoggio]],"elevation",C1633,"type",C1634),"")</f>
        <v/>
      </c>
      <c r="M1630" t="str">
        <f>IF(Table2[[#This Row],[date_to_pivot]]&lt;&gt;"",C1634,"")</f>
        <v/>
      </c>
      <c r="N1630" t="str">
        <f>IF(Table2[[#This Row],[date_to_pivot]]&lt;&gt;"",Table2[[#This Row],[Appoggio]],"")</f>
        <v/>
      </c>
      <c r="O1630" t="str">
        <f>IF(Table2[[#This Row],[date_to_pivot]]&lt;&gt;"",C1633,"")</f>
        <v/>
      </c>
      <c r="P1630" t="str">
        <f>IF(Table2[[#This Row],[date_to_pivot]]&lt;&gt;"",C1631,"")</f>
        <v/>
      </c>
    </row>
    <row r="1631" spans="2:16" x14ac:dyDescent="0.2">
      <c r="B1631" t="s">
        <v>55</v>
      </c>
      <c r="C1631" t="str" cm="1">
        <f t="array" ref="C16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31" t="str">
        <f>IF(ISNUMBER(SEARCH("start_date_local",Table2[[#This Row],[JSON]])),MID(Table2[[#This Row],[JSON]],SEARCH("start_date_local",Table2[[#This Row],[JSON]])+LEN("start_date_local")+4,10), "")</f>
        <v/>
      </c>
      <c r="E16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1" s="5" t="str">
        <f>IF(Table2[[#This Row],[moving_time]]&lt;&gt;"",FLOOR((Table2[[#This Row],[moving_time]]-(60*60*Table2[[#This Row],[Appoggio_ore]]))-(60*Table2[[#This Row],[Appoggio_ minuti]]),1),"")</f>
        <v/>
      </c>
      <c r="I1631" s="5" t="str">
        <f>IF(Table2[[#This Row],[moving_time]]&lt;&gt;"",FLOOR((Table2[[#This Row],[moving_time]]-(60*60*Table2[[#This Row],[Appoggio_ore]]))/60,1),"")</f>
        <v/>
      </c>
      <c r="J1631" s="5" t="str">
        <f>IF(Table2[[#This Row],[moving_time]]&lt;&gt;"",FLOOR(Table2[[#This Row],[moving_time]]/(60*60),1),"")</f>
        <v/>
      </c>
      <c r="K16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1" t="str">
        <f>IF(AND(Table2[[#This Row],[Appoggio]]&lt;&gt;"",C1641&lt;&gt;""),_xlfn.CONCAT("date",C1641,"moving_time",C1632,"distance",Table2[[#This Row],[Appoggio]],"elevation",C1634,"type",C1635),"")</f>
        <v/>
      </c>
      <c r="M1631" t="str">
        <f>IF(Table2[[#This Row],[date_to_pivot]]&lt;&gt;"",C1635,"")</f>
        <v/>
      </c>
      <c r="N1631" t="str">
        <f>IF(Table2[[#This Row],[date_to_pivot]]&lt;&gt;"",Table2[[#This Row],[Appoggio]],"")</f>
        <v/>
      </c>
      <c r="O1631" t="str">
        <f>IF(Table2[[#This Row],[date_to_pivot]]&lt;&gt;"",C1634,"")</f>
        <v/>
      </c>
      <c r="P1631" t="str">
        <f>IF(Table2[[#This Row],[date_to_pivot]]&lt;&gt;"",C1632,"")</f>
        <v/>
      </c>
    </row>
    <row r="1632" spans="2:16" x14ac:dyDescent="0.2">
      <c r="B1632" t="s">
        <v>668</v>
      </c>
      <c r="C1632" t="str" cm="1">
        <f t="array" ref="C16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32" t="str">
        <f>IF(ISNUMBER(SEARCH("start_date_local",Table2[[#This Row],[JSON]])),MID(Table2[[#This Row],[JSON]],SEARCH("start_date_local",Table2[[#This Row],[JSON]])+LEN("start_date_local")+4,10), "")</f>
        <v/>
      </c>
      <c r="E16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2" s="5" t="str">
        <f>IF(Table2[[#This Row],[moving_time]]&lt;&gt;"",FLOOR((Table2[[#This Row],[moving_time]]-(60*60*Table2[[#This Row],[Appoggio_ore]]))-(60*Table2[[#This Row],[Appoggio_ minuti]]),1),"")</f>
        <v/>
      </c>
      <c r="I1632" s="5" t="str">
        <f>IF(Table2[[#This Row],[moving_time]]&lt;&gt;"",FLOOR((Table2[[#This Row],[moving_time]]-(60*60*Table2[[#This Row],[Appoggio_ore]]))/60,1),"")</f>
        <v/>
      </c>
      <c r="J1632" s="5" t="str">
        <f>IF(Table2[[#This Row],[moving_time]]&lt;&gt;"",FLOOR(Table2[[#This Row],[moving_time]]/(60*60),1),"")</f>
        <v/>
      </c>
      <c r="K16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2" t="str">
        <f>IF(AND(Table2[[#This Row],[Appoggio]]&lt;&gt;"",C1642&lt;&gt;""),_xlfn.CONCAT("date",C1642,"moving_time",C1633,"distance",Table2[[#This Row],[Appoggio]],"elevation",C1635,"type",C1636),"")</f>
        <v/>
      </c>
      <c r="M1632" t="str">
        <f>IF(Table2[[#This Row],[date_to_pivot]]&lt;&gt;"",C1636,"")</f>
        <v/>
      </c>
      <c r="N1632" t="str">
        <f>IF(Table2[[#This Row],[date_to_pivot]]&lt;&gt;"",Table2[[#This Row],[Appoggio]],"")</f>
        <v/>
      </c>
      <c r="O1632" t="str">
        <f>IF(Table2[[#This Row],[date_to_pivot]]&lt;&gt;"",C1635,"")</f>
        <v/>
      </c>
      <c r="P1632" t="str">
        <f>IF(Table2[[#This Row],[date_to_pivot]]&lt;&gt;"",C1633,"")</f>
        <v/>
      </c>
    </row>
    <row r="1633" spans="2:16" x14ac:dyDescent="0.2">
      <c r="B1633" t="s">
        <v>460</v>
      </c>
      <c r="C1633" t="str" cm="1">
        <f t="array" ref="C16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33" t="str">
        <f>IF(ISNUMBER(SEARCH("start_date_local",Table2[[#This Row],[JSON]])),MID(Table2[[#This Row],[JSON]],SEARCH("start_date_local",Table2[[#This Row],[JSON]])+LEN("start_date_local")+4,10), "")</f>
        <v/>
      </c>
      <c r="E16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3" s="5" t="str">
        <f>IF(Table2[[#This Row],[moving_time]]&lt;&gt;"",FLOOR((Table2[[#This Row],[moving_time]]-(60*60*Table2[[#This Row],[Appoggio_ore]]))-(60*Table2[[#This Row],[Appoggio_ minuti]]),1),"")</f>
        <v/>
      </c>
      <c r="I1633" s="5" t="str">
        <f>IF(Table2[[#This Row],[moving_time]]&lt;&gt;"",FLOOR((Table2[[#This Row],[moving_time]]-(60*60*Table2[[#This Row],[Appoggio_ore]]))/60,1),"")</f>
        <v/>
      </c>
      <c r="J1633" s="5" t="str">
        <f>IF(Table2[[#This Row],[moving_time]]&lt;&gt;"",FLOOR(Table2[[#This Row],[moving_time]]/(60*60),1),"")</f>
        <v/>
      </c>
      <c r="K16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3" t="str">
        <f>IF(AND(Table2[[#This Row],[Appoggio]]&lt;&gt;"",C1643&lt;&gt;""),_xlfn.CONCAT("date",C1643,"moving_time",C1634,"distance",Table2[[#This Row],[Appoggio]],"elevation",C1636,"type",C1637),"")</f>
        <v/>
      </c>
      <c r="M1633" t="str">
        <f>IF(Table2[[#This Row],[date_to_pivot]]&lt;&gt;"",C1637,"")</f>
        <v/>
      </c>
      <c r="N1633" t="str">
        <f>IF(Table2[[#This Row],[date_to_pivot]]&lt;&gt;"",Table2[[#This Row],[Appoggio]],"")</f>
        <v/>
      </c>
      <c r="O1633" t="str">
        <f>IF(Table2[[#This Row],[date_to_pivot]]&lt;&gt;"",C1636,"")</f>
        <v/>
      </c>
      <c r="P1633" t="str">
        <f>IF(Table2[[#This Row],[date_to_pivot]]&lt;&gt;"",C1634,"")</f>
        <v/>
      </c>
    </row>
    <row r="1634" spans="2:16" x14ac:dyDescent="0.2">
      <c r="B1634" t="s">
        <v>58</v>
      </c>
      <c r="C1634" t="str" cm="1">
        <f t="array" ref="C16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34" t="str">
        <f>IF(ISNUMBER(SEARCH("start_date_local",Table2[[#This Row],[JSON]])),MID(Table2[[#This Row],[JSON]],SEARCH("start_date_local",Table2[[#This Row],[JSON]])+LEN("start_date_local")+4,10), "")</f>
        <v/>
      </c>
      <c r="E16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4" s="5" t="str">
        <f>IF(Table2[[#This Row],[moving_time]]&lt;&gt;"",FLOOR((Table2[[#This Row],[moving_time]]-(60*60*Table2[[#This Row],[Appoggio_ore]]))-(60*Table2[[#This Row],[Appoggio_ minuti]]),1),"")</f>
        <v/>
      </c>
      <c r="I1634" s="5" t="str">
        <f>IF(Table2[[#This Row],[moving_time]]&lt;&gt;"",FLOOR((Table2[[#This Row],[moving_time]]-(60*60*Table2[[#This Row],[Appoggio_ore]]))/60,1),"")</f>
        <v/>
      </c>
      <c r="J1634" s="5" t="str">
        <f>IF(Table2[[#This Row],[moving_time]]&lt;&gt;"",FLOOR(Table2[[#This Row],[moving_time]]/(60*60),1),"")</f>
        <v/>
      </c>
      <c r="K16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4" t="str">
        <f>IF(AND(Table2[[#This Row],[Appoggio]]&lt;&gt;"",C1644&lt;&gt;""),_xlfn.CONCAT("date",C1644,"moving_time",C1635,"distance",Table2[[#This Row],[Appoggio]],"elevation",C1637,"type",C1638),"")</f>
        <v/>
      </c>
      <c r="M1634" t="str">
        <f>IF(Table2[[#This Row],[date_to_pivot]]&lt;&gt;"",C1638,"")</f>
        <v/>
      </c>
      <c r="N1634" t="str">
        <f>IF(Table2[[#This Row],[date_to_pivot]]&lt;&gt;"",Table2[[#This Row],[Appoggio]],"")</f>
        <v/>
      </c>
      <c r="O1634" t="str">
        <f>IF(Table2[[#This Row],[date_to_pivot]]&lt;&gt;"",C1637,"")</f>
        <v/>
      </c>
      <c r="P1634" t="str">
        <f>IF(Table2[[#This Row],[date_to_pivot]]&lt;&gt;"",C1635,"")</f>
        <v/>
      </c>
    </row>
    <row r="1635" spans="2:16" x14ac:dyDescent="0.2">
      <c r="B1635" t="s">
        <v>59</v>
      </c>
      <c r="C1635" t="str" cm="1">
        <f t="array" ref="C16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35" t="str">
        <f>IF(ISNUMBER(SEARCH("start_date_local",Table2[[#This Row],[JSON]])),MID(Table2[[#This Row],[JSON]],SEARCH("start_date_local",Table2[[#This Row],[JSON]])+LEN("start_date_local")+4,10), "")</f>
        <v/>
      </c>
      <c r="E16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5" s="5" t="str">
        <f>IF(Table2[[#This Row],[moving_time]]&lt;&gt;"",FLOOR((Table2[[#This Row],[moving_time]]-(60*60*Table2[[#This Row],[Appoggio_ore]]))-(60*Table2[[#This Row],[Appoggio_ minuti]]),1),"")</f>
        <v/>
      </c>
      <c r="I1635" s="5" t="str">
        <f>IF(Table2[[#This Row],[moving_time]]&lt;&gt;"",FLOOR((Table2[[#This Row],[moving_time]]-(60*60*Table2[[#This Row],[Appoggio_ore]]))/60,1),"")</f>
        <v/>
      </c>
      <c r="J1635" s="5" t="str">
        <f>IF(Table2[[#This Row],[moving_time]]&lt;&gt;"",FLOOR(Table2[[#This Row],[moving_time]]/(60*60),1),"")</f>
        <v/>
      </c>
      <c r="K16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5" t="str">
        <f>IF(AND(Table2[[#This Row],[Appoggio]]&lt;&gt;"",C1645&lt;&gt;""),_xlfn.CONCAT("date",C1645,"moving_time",C1636,"distance",Table2[[#This Row],[Appoggio]],"elevation",C1638,"type",C1639),"")</f>
        <v/>
      </c>
      <c r="M1635" t="str">
        <f>IF(Table2[[#This Row],[date_to_pivot]]&lt;&gt;"",C1639,"")</f>
        <v/>
      </c>
      <c r="N1635" t="str">
        <f>IF(Table2[[#This Row],[date_to_pivot]]&lt;&gt;"",Table2[[#This Row],[Appoggio]],"")</f>
        <v/>
      </c>
      <c r="O1635" t="str">
        <f>IF(Table2[[#This Row],[date_to_pivot]]&lt;&gt;"",C1638,"")</f>
        <v/>
      </c>
      <c r="P1635" t="str">
        <f>IF(Table2[[#This Row],[date_to_pivot]]&lt;&gt;"",C1636,"")</f>
        <v/>
      </c>
    </row>
    <row r="1636" spans="2:16" x14ac:dyDescent="0.2">
      <c r="B1636" t="s">
        <v>669</v>
      </c>
      <c r="C1636" t="str" cm="1">
        <f t="array" ref="C16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36" t="str">
        <f>IF(ISNUMBER(SEARCH("start_date_local",Table2[[#This Row],[JSON]])),MID(Table2[[#This Row],[JSON]],SEARCH("start_date_local",Table2[[#This Row],[JSON]])+LEN("start_date_local")+4,10), "")</f>
        <v/>
      </c>
      <c r="E16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6" s="5" t="str">
        <f>IF(Table2[[#This Row],[moving_time]]&lt;&gt;"",FLOOR((Table2[[#This Row],[moving_time]]-(60*60*Table2[[#This Row],[Appoggio_ore]]))-(60*Table2[[#This Row],[Appoggio_ minuti]]),1),"")</f>
        <v/>
      </c>
      <c r="I1636" s="5" t="str">
        <f>IF(Table2[[#This Row],[moving_time]]&lt;&gt;"",FLOOR((Table2[[#This Row],[moving_time]]-(60*60*Table2[[#This Row],[Appoggio_ore]]))/60,1),"")</f>
        <v/>
      </c>
      <c r="J1636" s="5" t="str">
        <f>IF(Table2[[#This Row],[moving_time]]&lt;&gt;"",FLOOR(Table2[[#This Row],[moving_time]]/(60*60),1),"")</f>
        <v/>
      </c>
      <c r="K16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6" t="str">
        <f>IF(AND(Table2[[#This Row],[Appoggio]]&lt;&gt;"",C1646&lt;&gt;""),_xlfn.CONCAT("date",C1646,"moving_time",C1637,"distance",Table2[[#This Row],[Appoggio]],"elevation",C1639,"type",C1640),"")</f>
        <v/>
      </c>
      <c r="M1636" t="str">
        <f>IF(Table2[[#This Row],[date_to_pivot]]&lt;&gt;"",C1640,"")</f>
        <v/>
      </c>
      <c r="N1636" t="str">
        <f>IF(Table2[[#This Row],[date_to_pivot]]&lt;&gt;"",Table2[[#This Row],[Appoggio]],"")</f>
        <v/>
      </c>
      <c r="O1636" t="str">
        <f>IF(Table2[[#This Row],[date_to_pivot]]&lt;&gt;"",C1639,"")</f>
        <v/>
      </c>
      <c r="P1636" t="str">
        <f>IF(Table2[[#This Row],[date_to_pivot]]&lt;&gt;"",C1637,"")</f>
        <v/>
      </c>
    </row>
    <row r="1637" spans="2:16" x14ac:dyDescent="0.2">
      <c r="B1637" t="s">
        <v>670</v>
      </c>
      <c r="C1637" t="str" cm="1">
        <f t="array" ref="C16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37" t="str">
        <f>IF(ISNUMBER(SEARCH("start_date_local",Table2[[#This Row],[JSON]])),MID(Table2[[#This Row],[JSON]],SEARCH("start_date_local",Table2[[#This Row],[JSON]])+LEN("start_date_local")+4,10), "")</f>
        <v/>
      </c>
      <c r="E16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7" s="5" t="str">
        <f>IF(Table2[[#This Row],[moving_time]]&lt;&gt;"",FLOOR((Table2[[#This Row],[moving_time]]-(60*60*Table2[[#This Row],[Appoggio_ore]]))-(60*Table2[[#This Row],[Appoggio_ minuti]]),1),"")</f>
        <v/>
      </c>
      <c r="I1637" s="5" t="str">
        <f>IF(Table2[[#This Row],[moving_time]]&lt;&gt;"",FLOOR((Table2[[#This Row],[moving_time]]-(60*60*Table2[[#This Row],[Appoggio_ore]]))/60,1),"")</f>
        <v/>
      </c>
      <c r="J1637" s="5" t="str">
        <f>IF(Table2[[#This Row],[moving_time]]&lt;&gt;"",FLOOR(Table2[[#This Row],[moving_time]]/(60*60),1),"")</f>
        <v/>
      </c>
      <c r="K16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7" t="str">
        <f>IF(AND(Table2[[#This Row],[Appoggio]]&lt;&gt;"",C1647&lt;&gt;""),_xlfn.CONCAT("date",C1647,"moving_time",C1638,"distance",Table2[[#This Row],[Appoggio]],"elevation",C1640,"type",C1641),"")</f>
        <v/>
      </c>
      <c r="M1637" t="str">
        <f>IF(Table2[[#This Row],[date_to_pivot]]&lt;&gt;"",C1641,"")</f>
        <v/>
      </c>
      <c r="N1637" t="str">
        <f>IF(Table2[[#This Row],[date_to_pivot]]&lt;&gt;"",Table2[[#This Row],[Appoggio]],"")</f>
        <v/>
      </c>
      <c r="O1637" t="str">
        <f>IF(Table2[[#This Row],[date_to_pivot]]&lt;&gt;"",C1640,"")</f>
        <v/>
      </c>
      <c r="P1637" t="str">
        <f>IF(Table2[[#This Row],[date_to_pivot]]&lt;&gt;"",C1638,"")</f>
        <v/>
      </c>
    </row>
    <row r="1638" spans="2:16" x14ac:dyDescent="0.2">
      <c r="B1638" t="s">
        <v>671</v>
      </c>
      <c r="C1638" t="str" cm="1">
        <f t="array" ref="C16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38" t="str">
        <f>IF(ISNUMBER(SEARCH("start_date_local",Table2[[#This Row],[JSON]])),MID(Table2[[#This Row],[JSON]],SEARCH("start_date_local",Table2[[#This Row],[JSON]])+LEN("start_date_local")+4,10), "")</f>
        <v/>
      </c>
      <c r="E16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8" s="5" t="str">
        <f>IF(Table2[[#This Row],[moving_time]]&lt;&gt;"",FLOOR((Table2[[#This Row],[moving_time]]-(60*60*Table2[[#This Row],[Appoggio_ore]]))-(60*Table2[[#This Row],[Appoggio_ minuti]]),1),"")</f>
        <v/>
      </c>
      <c r="I1638" s="5" t="str">
        <f>IF(Table2[[#This Row],[moving_time]]&lt;&gt;"",FLOOR((Table2[[#This Row],[moving_time]]-(60*60*Table2[[#This Row],[Appoggio_ore]]))/60,1),"")</f>
        <v/>
      </c>
      <c r="J1638" s="5" t="str">
        <f>IF(Table2[[#This Row],[moving_time]]&lt;&gt;"",FLOOR(Table2[[#This Row],[moving_time]]/(60*60),1),"")</f>
        <v/>
      </c>
      <c r="K16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8" t="str">
        <f>IF(AND(Table2[[#This Row],[Appoggio]]&lt;&gt;"",C1648&lt;&gt;""),_xlfn.CONCAT("date",C1648,"moving_time",C1639,"distance",Table2[[#This Row],[Appoggio]],"elevation",C1641,"type",C1642),"")</f>
        <v/>
      </c>
      <c r="M1638" t="str">
        <f>IF(Table2[[#This Row],[date_to_pivot]]&lt;&gt;"",C1642,"")</f>
        <v/>
      </c>
      <c r="N1638" t="str">
        <f>IF(Table2[[#This Row],[date_to_pivot]]&lt;&gt;"",Table2[[#This Row],[Appoggio]],"")</f>
        <v/>
      </c>
      <c r="O1638" t="str">
        <f>IF(Table2[[#This Row],[date_to_pivot]]&lt;&gt;"",C1641,"")</f>
        <v/>
      </c>
      <c r="P1638" t="str">
        <f>IF(Table2[[#This Row],[date_to_pivot]]&lt;&gt;"",C1639,"")</f>
        <v/>
      </c>
    </row>
    <row r="1639" spans="2:16" x14ac:dyDescent="0.2">
      <c r="B1639" t="s">
        <v>542</v>
      </c>
      <c r="C1639" t="str" cm="1">
        <f t="array" ref="C16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39" t="str">
        <f>IF(ISNUMBER(SEARCH("start_date_local",Table2[[#This Row],[JSON]])),MID(Table2[[#This Row],[JSON]],SEARCH("start_date_local",Table2[[#This Row],[JSON]])+LEN("start_date_local")+4,10), "")</f>
        <v/>
      </c>
      <c r="E16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39" s="5" t="str">
        <f>IF(Table2[[#This Row],[moving_time]]&lt;&gt;"",FLOOR((Table2[[#This Row],[moving_time]]-(60*60*Table2[[#This Row],[Appoggio_ore]]))-(60*Table2[[#This Row],[Appoggio_ minuti]]),1),"")</f>
        <v/>
      </c>
      <c r="I1639" s="5" t="str">
        <f>IF(Table2[[#This Row],[moving_time]]&lt;&gt;"",FLOOR((Table2[[#This Row],[moving_time]]-(60*60*Table2[[#This Row],[Appoggio_ore]]))/60,1),"")</f>
        <v/>
      </c>
      <c r="J1639" s="5" t="str">
        <f>IF(Table2[[#This Row],[moving_time]]&lt;&gt;"",FLOOR(Table2[[#This Row],[moving_time]]/(60*60),1),"")</f>
        <v/>
      </c>
      <c r="K16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39" t="str">
        <f>IF(AND(Table2[[#This Row],[Appoggio]]&lt;&gt;"",C1649&lt;&gt;""),_xlfn.CONCAT("date",C1649,"moving_time",C1640,"distance",Table2[[#This Row],[Appoggio]],"elevation",C1642,"type",C1643),"")</f>
        <v/>
      </c>
      <c r="M1639" t="str">
        <f>IF(Table2[[#This Row],[date_to_pivot]]&lt;&gt;"",C1643,"")</f>
        <v/>
      </c>
      <c r="N1639" t="str">
        <f>IF(Table2[[#This Row],[date_to_pivot]]&lt;&gt;"",Table2[[#This Row],[Appoggio]],"")</f>
        <v/>
      </c>
      <c r="O1639" t="str">
        <f>IF(Table2[[#This Row],[date_to_pivot]]&lt;&gt;"",C1642,"")</f>
        <v/>
      </c>
      <c r="P1639" t="str">
        <f>IF(Table2[[#This Row],[date_to_pivot]]&lt;&gt;"",C1640,"")</f>
        <v/>
      </c>
    </row>
    <row r="1640" spans="2:16" x14ac:dyDescent="0.2">
      <c r="B1640" t="s">
        <v>406</v>
      </c>
      <c r="C1640" t="str" cm="1">
        <f t="array" ref="C16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40" t="str">
        <f>IF(ISNUMBER(SEARCH("start_date_local",Table2[[#This Row],[JSON]])),MID(Table2[[#This Row],[JSON]],SEARCH("start_date_local",Table2[[#This Row],[JSON]])+LEN("start_date_local")+4,10), "")</f>
        <v/>
      </c>
      <c r="E16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0" s="5" t="str">
        <f>IF(Table2[[#This Row],[moving_time]]&lt;&gt;"",FLOOR((Table2[[#This Row],[moving_time]]-(60*60*Table2[[#This Row],[Appoggio_ore]]))-(60*Table2[[#This Row],[Appoggio_ minuti]]),1),"")</f>
        <v/>
      </c>
      <c r="I1640" s="5" t="str">
        <f>IF(Table2[[#This Row],[moving_time]]&lt;&gt;"",FLOOR((Table2[[#This Row],[moving_time]]-(60*60*Table2[[#This Row],[Appoggio_ore]]))/60,1),"")</f>
        <v/>
      </c>
      <c r="J1640" s="5" t="str">
        <f>IF(Table2[[#This Row],[moving_time]]&lt;&gt;"",FLOOR(Table2[[#This Row],[moving_time]]/(60*60),1),"")</f>
        <v/>
      </c>
      <c r="K16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0" t="str">
        <f>IF(AND(Table2[[#This Row],[Appoggio]]&lt;&gt;"",C1650&lt;&gt;""),_xlfn.CONCAT("date",C1650,"moving_time",C1641,"distance",Table2[[#This Row],[Appoggio]],"elevation",C1643,"type",C1644),"")</f>
        <v/>
      </c>
      <c r="M1640" t="str">
        <f>IF(Table2[[#This Row],[date_to_pivot]]&lt;&gt;"",C1644,"")</f>
        <v/>
      </c>
      <c r="N1640" t="str">
        <f>IF(Table2[[#This Row],[date_to_pivot]]&lt;&gt;"",Table2[[#This Row],[Appoggio]],"")</f>
        <v/>
      </c>
      <c r="O1640" t="str">
        <f>IF(Table2[[#This Row],[date_to_pivot]]&lt;&gt;"",C1643,"")</f>
        <v/>
      </c>
      <c r="P1640" t="str">
        <f>IF(Table2[[#This Row],[date_to_pivot]]&lt;&gt;"",C1641,"")</f>
        <v/>
      </c>
    </row>
    <row r="1641" spans="2:16" x14ac:dyDescent="0.2">
      <c r="B1641" t="s">
        <v>65</v>
      </c>
      <c r="C1641" t="str" cm="1">
        <f t="array" ref="C16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41" t="str">
        <f>IF(ISNUMBER(SEARCH("start_date_local",Table2[[#This Row],[JSON]])),MID(Table2[[#This Row],[JSON]],SEARCH("start_date_local",Table2[[#This Row],[JSON]])+LEN("start_date_local")+4,10), "")</f>
        <v/>
      </c>
      <c r="E16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1" s="5" t="str">
        <f>IF(Table2[[#This Row],[moving_time]]&lt;&gt;"",FLOOR((Table2[[#This Row],[moving_time]]-(60*60*Table2[[#This Row],[Appoggio_ore]]))-(60*Table2[[#This Row],[Appoggio_ minuti]]),1),"")</f>
        <v/>
      </c>
      <c r="I1641" s="5" t="str">
        <f>IF(Table2[[#This Row],[moving_time]]&lt;&gt;"",FLOOR((Table2[[#This Row],[moving_time]]-(60*60*Table2[[#This Row],[Appoggio_ore]]))/60,1),"")</f>
        <v/>
      </c>
      <c r="J1641" s="5" t="str">
        <f>IF(Table2[[#This Row],[moving_time]]&lt;&gt;"",FLOOR(Table2[[#This Row],[moving_time]]/(60*60),1),"")</f>
        <v/>
      </c>
      <c r="K16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1" t="str">
        <f>IF(AND(Table2[[#This Row],[Appoggio]]&lt;&gt;"",C1651&lt;&gt;""),_xlfn.CONCAT("date",C1651,"moving_time",C1642,"distance",Table2[[#This Row],[Appoggio]],"elevation",C1644,"type",C1645),"")</f>
        <v/>
      </c>
      <c r="M1641" t="str">
        <f>IF(Table2[[#This Row],[date_to_pivot]]&lt;&gt;"",C1645,"")</f>
        <v/>
      </c>
      <c r="N1641" t="str">
        <f>IF(Table2[[#This Row],[date_to_pivot]]&lt;&gt;"",Table2[[#This Row],[Appoggio]],"")</f>
        <v/>
      </c>
      <c r="O1641" t="str">
        <f>IF(Table2[[#This Row],[date_to_pivot]]&lt;&gt;"",C1644,"")</f>
        <v/>
      </c>
      <c r="P1641" t="str">
        <f>IF(Table2[[#This Row],[date_to_pivot]]&lt;&gt;"",C1642,"")</f>
        <v/>
      </c>
    </row>
    <row r="1642" spans="2:16" x14ac:dyDescent="0.2">
      <c r="B1642" t="s">
        <v>672</v>
      </c>
      <c r="C1642" t="str" cm="1">
        <f t="array" ref="C16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42" t="str">
        <f>IF(ISNUMBER(SEARCH("start_date_local",Table2[[#This Row],[JSON]])),MID(Table2[[#This Row],[JSON]],SEARCH("start_date_local",Table2[[#This Row],[JSON]])+LEN("start_date_local")+4,10), "")</f>
        <v/>
      </c>
      <c r="E16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2" s="5" t="str">
        <f>IF(Table2[[#This Row],[moving_time]]&lt;&gt;"",FLOOR((Table2[[#This Row],[moving_time]]-(60*60*Table2[[#This Row],[Appoggio_ore]]))-(60*Table2[[#This Row],[Appoggio_ minuti]]),1),"")</f>
        <v/>
      </c>
      <c r="I1642" s="5" t="str">
        <f>IF(Table2[[#This Row],[moving_time]]&lt;&gt;"",FLOOR((Table2[[#This Row],[moving_time]]-(60*60*Table2[[#This Row],[Appoggio_ore]]))/60,1),"")</f>
        <v/>
      </c>
      <c r="J1642" s="5" t="str">
        <f>IF(Table2[[#This Row],[moving_time]]&lt;&gt;"",FLOOR(Table2[[#This Row],[moving_time]]/(60*60),1),"")</f>
        <v/>
      </c>
      <c r="K16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2" t="str">
        <f>IF(AND(Table2[[#This Row],[Appoggio]]&lt;&gt;"",C1652&lt;&gt;""),_xlfn.CONCAT("date",C1652,"moving_time",C1643,"distance",Table2[[#This Row],[Appoggio]],"elevation",C1645,"type",C1646),"")</f>
        <v/>
      </c>
      <c r="M1642" t="str">
        <f>IF(Table2[[#This Row],[date_to_pivot]]&lt;&gt;"",C1646,"")</f>
        <v/>
      </c>
      <c r="N1642" t="str">
        <f>IF(Table2[[#This Row],[date_to_pivot]]&lt;&gt;"",Table2[[#This Row],[Appoggio]],"")</f>
        <v/>
      </c>
      <c r="O1642" t="str">
        <f>IF(Table2[[#This Row],[date_to_pivot]]&lt;&gt;"",C1645,"")</f>
        <v/>
      </c>
      <c r="P1642" t="str">
        <f>IF(Table2[[#This Row],[date_to_pivot]]&lt;&gt;"",C1643,"")</f>
        <v/>
      </c>
    </row>
    <row r="1643" spans="2:16" x14ac:dyDescent="0.2">
      <c r="B1643" t="s">
        <v>67</v>
      </c>
      <c r="C1643" t="str" cm="1">
        <f t="array" ref="C16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43" t="str">
        <f>IF(ISNUMBER(SEARCH("start_date_local",Table2[[#This Row],[JSON]])),MID(Table2[[#This Row],[JSON]],SEARCH("start_date_local",Table2[[#This Row],[JSON]])+LEN("start_date_local")+4,10), "")</f>
        <v/>
      </c>
      <c r="E16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3" s="5" t="str">
        <f>IF(Table2[[#This Row],[moving_time]]&lt;&gt;"",FLOOR((Table2[[#This Row],[moving_time]]-(60*60*Table2[[#This Row],[Appoggio_ore]]))-(60*Table2[[#This Row],[Appoggio_ minuti]]),1),"")</f>
        <v/>
      </c>
      <c r="I1643" s="5" t="str">
        <f>IF(Table2[[#This Row],[moving_time]]&lt;&gt;"",FLOOR((Table2[[#This Row],[moving_time]]-(60*60*Table2[[#This Row],[Appoggio_ore]]))/60,1),"")</f>
        <v/>
      </c>
      <c r="J1643" s="5" t="str">
        <f>IF(Table2[[#This Row],[moving_time]]&lt;&gt;"",FLOOR(Table2[[#This Row],[moving_time]]/(60*60),1),"")</f>
        <v/>
      </c>
      <c r="K16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3" t="str">
        <f>IF(AND(Table2[[#This Row],[Appoggio]]&lt;&gt;"",C1653&lt;&gt;""),_xlfn.CONCAT("date",C1653,"moving_time",C1644,"distance",Table2[[#This Row],[Appoggio]],"elevation",C1646,"type",C1647),"")</f>
        <v/>
      </c>
      <c r="M1643" t="str">
        <f>IF(Table2[[#This Row],[date_to_pivot]]&lt;&gt;"",C1647,"")</f>
        <v/>
      </c>
      <c r="N1643" t="str">
        <f>IF(Table2[[#This Row],[date_to_pivot]]&lt;&gt;"",Table2[[#This Row],[Appoggio]],"")</f>
        <v/>
      </c>
      <c r="O1643" t="str">
        <f>IF(Table2[[#This Row],[date_to_pivot]]&lt;&gt;"",C1646,"")</f>
        <v/>
      </c>
      <c r="P1643" t="str">
        <f>IF(Table2[[#This Row],[date_to_pivot]]&lt;&gt;"",C1644,"")</f>
        <v/>
      </c>
    </row>
    <row r="1644" spans="2:16" x14ac:dyDescent="0.2">
      <c r="B1644" t="s">
        <v>1</v>
      </c>
      <c r="C1644" t="str" cm="1">
        <f t="array" ref="C16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44" t="str">
        <f>IF(ISNUMBER(SEARCH("start_date_local",Table2[[#This Row],[JSON]])),MID(Table2[[#This Row],[JSON]],SEARCH("start_date_local",Table2[[#This Row],[JSON]])+LEN("start_date_local")+4,10), "")</f>
        <v/>
      </c>
      <c r="E16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4" s="5" t="str">
        <f>IF(Table2[[#This Row],[moving_time]]&lt;&gt;"",FLOOR((Table2[[#This Row],[moving_time]]-(60*60*Table2[[#This Row],[Appoggio_ore]]))-(60*Table2[[#This Row],[Appoggio_ minuti]]),1),"")</f>
        <v/>
      </c>
      <c r="I1644" s="5" t="str">
        <f>IF(Table2[[#This Row],[moving_time]]&lt;&gt;"",FLOOR((Table2[[#This Row],[moving_time]]-(60*60*Table2[[#This Row],[Appoggio_ore]]))/60,1),"")</f>
        <v/>
      </c>
      <c r="J1644" s="5" t="str">
        <f>IF(Table2[[#This Row],[moving_time]]&lt;&gt;"",FLOOR(Table2[[#This Row],[moving_time]]/(60*60),1),"")</f>
        <v/>
      </c>
      <c r="K16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4" t="str">
        <f>IF(AND(Table2[[#This Row],[Appoggio]]&lt;&gt;"",C1654&lt;&gt;""),_xlfn.CONCAT("date",C1654,"moving_time",C1645,"distance",Table2[[#This Row],[Appoggio]],"elevation",C1647,"type",C1648),"")</f>
        <v/>
      </c>
      <c r="M1644" t="str">
        <f>IF(Table2[[#This Row],[date_to_pivot]]&lt;&gt;"",C1648,"")</f>
        <v/>
      </c>
      <c r="N1644" t="str">
        <f>IF(Table2[[#This Row],[date_to_pivot]]&lt;&gt;"",Table2[[#This Row],[Appoggio]],"")</f>
        <v/>
      </c>
      <c r="O1644" t="str">
        <f>IF(Table2[[#This Row],[date_to_pivot]]&lt;&gt;"",C1647,"")</f>
        <v/>
      </c>
      <c r="P1644" t="str">
        <f>IF(Table2[[#This Row],[date_to_pivot]]&lt;&gt;"",C1645,"")</f>
        <v/>
      </c>
    </row>
    <row r="1645" spans="2:16" x14ac:dyDescent="0.2">
      <c r="B1645" t="s">
        <v>2</v>
      </c>
      <c r="C1645" t="str" cm="1">
        <f t="array" ref="C16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45" t="str">
        <f>IF(ISNUMBER(SEARCH("start_date_local",Table2[[#This Row],[JSON]])),MID(Table2[[#This Row],[JSON]],SEARCH("start_date_local",Table2[[#This Row],[JSON]])+LEN("start_date_local")+4,10), "")</f>
        <v/>
      </c>
      <c r="E16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5" s="5" t="str">
        <f>IF(Table2[[#This Row],[moving_time]]&lt;&gt;"",FLOOR((Table2[[#This Row],[moving_time]]-(60*60*Table2[[#This Row],[Appoggio_ore]]))-(60*Table2[[#This Row],[Appoggio_ minuti]]),1),"")</f>
        <v/>
      </c>
      <c r="I1645" s="5" t="str">
        <f>IF(Table2[[#This Row],[moving_time]]&lt;&gt;"",FLOOR((Table2[[#This Row],[moving_time]]-(60*60*Table2[[#This Row],[Appoggio_ore]]))/60,1),"")</f>
        <v/>
      </c>
      <c r="J1645" s="5" t="str">
        <f>IF(Table2[[#This Row],[moving_time]]&lt;&gt;"",FLOOR(Table2[[#This Row],[moving_time]]/(60*60),1),"")</f>
        <v/>
      </c>
      <c r="K16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5" t="str">
        <f>IF(AND(Table2[[#This Row],[Appoggio]]&lt;&gt;"",C1655&lt;&gt;""),_xlfn.CONCAT("date",C1655,"moving_time",C1646,"distance",Table2[[#This Row],[Appoggio]],"elevation",C1648,"type",C1649),"")</f>
        <v/>
      </c>
      <c r="M1645" t="str">
        <f>IF(Table2[[#This Row],[date_to_pivot]]&lt;&gt;"",C1649,"")</f>
        <v/>
      </c>
      <c r="N1645" t="str">
        <f>IF(Table2[[#This Row],[date_to_pivot]]&lt;&gt;"",Table2[[#This Row],[Appoggio]],"")</f>
        <v/>
      </c>
      <c r="O1645" t="str">
        <f>IF(Table2[[#This Row],[date_to_pivot]]&lt;&gt;"",C1648,"")</f>
        <v/>
      </c>
      <c r="P1645" t="str">
        <f>IF(Table2[[#This Row],[date_to_pivot]]&lt;&gt;"",C1646,"")</f>
        <v/>
      </c>
    </row>
    <row r="1646" spans="2:16" x14ac:dyDescent="0.2">
      <c r="B1646" t="s">
        <v>3</v>
      </c>
      <c r="C1646" t="str" cm="1">
        <f t="array" ref="C16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46" t="str">
        <f>IF(ISNUMBER(SEARCH("start_date_local",Table2[[#This Row],[JSON]])),MID(Table2[[#This Row],[JSON]],SEARCH("start_date_local",Table2[[#This Row],[JSON]])+LEN("start_date_local")+4,10), "")</f>
        <v/>
      </c>
      <c r="E16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6" s="5" t="str">
        <f>IF(Table2[[#This Row],[moving_time]]&lt;&gt;"",FLOOR((Table2[[#This Row],[moving_time]]-(60*60*Table2[[#This Row],[Appoggio_ore]]))-(60*Table2[[#This Row],[Appoggio_ minuti]]),1),"")</f>
        <v/>
      </c>
      <c r="I1646" s="5" t="str">
        <f>IF(Table2[[#This Row],[moving_time]]&lt;&gt;"",FLOOR((Table2[[#This Row],[moving_time]]-(60*60*Table2[[#This Row],[Appoggio_ore]]))/60,1),"")</f>
        <v/>
      </c>
      <c r="J1646" s="5" t="str">
        <f>IF(Table2[[#This Row],[moving_time]]&lt;&gt;"",FLOOR(Table2[[#This Row],[moving_time]]/(60*60),1),"")</f>
        <v/>
      </c>
      <c r="K16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6" t="str">
        <f>IF(AND(Table2[[#This Row],[Appoggio]]&lt;&gt;"",C1656&lt;&gt;""),_xlfn.CONCAT("date",C1656,"moving_time",C1647,"distance",Table2[[#This Row],[Appoggio]],"elevation",C1649,"type",C1650),"")</f>
        <v/>
      </c>
      <c r="M1646" t="str">
        <f>IF(Table2[[#This Row],[date_to_pivot]]&lt;&gt;"",C1650,"")</f>
        <v/>
      </c>
      <c r="N1646" t="str">
        <f>IF(Table2[[#This Row],[date_to_pivot]]&lt;&gt;"",Table2[[#This Row],[Appoggio]],"")</f>
        <v/>
      </c>
      <c r="O1646" t="str">
        <f>IF(Table2[[#This Row],[date_to_pivot]]&lt;&gt;"",C1649,"")</f>
        <v/>
      </c>
      <c r="P1646" t="str">
        <f>IF(Table2[[#This Row],[date_to_pivot]]&lt;&gt;"",C1647,"")</f>
        <v/>
      </c>
    </row>
    <row r="1647" spans="2:16" x14ac:dyDescent="0.2">
      <c r="B1647" t="s">
        <v>4</v>
      </c>
      <c r="C1647" t="str" cm="1">
        <f t="array" ref="C16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47" t="str">
        <f>IF(ISNUMBER(SEARCH("start_date_local",Table2[[#This Row],[JSON]])),MID(Table2[[#This Row],[JSON]],SEARCH("start_date_local",Table2[[#This Row],[JSON]])+LEN("start_date_local")+4,10), "")</f>
        <v/>
      </c>
      <c r="E16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7" s="5" t="str">
        <f>IF(Table2[[#This Row],[moving_time]]&lt;&gt;"",FLOOR((Table2[[#This Row],[moving_time]]-(60*60*Table2[[#This Row],[Appoggio_ore]]))-(60*Table2[[#This Row],[Appoggio_ minuti]]),1),"")</f>
        <v/>
      </c>
      <c r="I1647" s="5" t="str">
        <f>IF(Table2[[#This Row],[moving_time]]&lt;&gt;"",FLOOR((Table2[[#This Row],[moving_time]]-(60*60*Table2[[#This Row],[Appoggio_ore]]))/60,1),"")</f>
        <v/>
      </c>
      <c r="J1647" s="5" t="str">
        <f>IF(Table2[[#This Row],[moving_time]]&lt;&gt;"",FLOOR(Table2[[#This Row],[moving_time]]/(60*60),1),"")</f>
        <v/>
      </c>
      <c r="K16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7" t="str">
        <f>IF(AND(Table2[[#This Row],[Appoggio]]&lt;&gt;"",C1657&lt;&gt;""),_xlfn.CONCAT("date",C1657,"moving_time",C1648,"distance",Table2[[#This Row],[Appoggio]],"elevation",C1650,"type",C1651),"")</f>
        <v/>
      </c>
      <c r="M1647" t="str">
        <f>IF(Table2[[#This Row],[date_to_pivot]]&lt;&gt;"",C1651,"")</f>
        <v/>
      </c>
      <c r="N1647" t="str">
        <f>IF(Table2[[#This Row],[date_to_pivot]]&lt;&gt;"",Table2[[#This Row],[Appoggio]],"")</f>
        <v/>
      </c>
      <c r="O1647" t="str">
        <f>IF(Table2[[#This Row],[date_to_pivot]]&lt;&gt;"",C1650,"")</f>
        <v/>
      </c>
      <c r="P1647" t="str">
        <f>IF(Table2[[#This Row],[date_to_pivot]]&lt;&gt;"",C1648,"")</f>
        <v/>
      </c>
    </row>
    <row r="1648" spans="2:16" x14ac:dyDescent="0.2">
      <c r="B1648" t="s">
        <v>5</v>
      </c>
      <c r="C1648" t="str" cm="1">
        <f t="array" ref="C16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48" t="str">
        <f>IF(ISNUMBER(SEARCH("start_date_local",Table2[[#This Row],[JSON]])),MID(Table2[[#This Row],[JSON]],SEARCH("start_date_local",Table2[[#This Row],[JSON]])+LEN("start_date_local")+4,10), "")</f>
        <v/>
      </c>
      <c r="E16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8" s="5" t="str">
        <f>IF(Table2[[#This Row],[moving_time]]&lt;&gt;"",FLOOR((Table2[[#This Row],[moving_time]]-(60*60*Table2[[#This Row],[Appoggio_ore]]))-(60*Table2[[#This Row],[Appoggio_ minuti]]),1),"")</f>
        <v/>
      </c>
      <c r="I1648" s="5" t="str">
        <f>IF(Table2[[#This Row],[moving_time]]&lt;&gt;"",FLOOR((Table2[[#This Row],[moving_time]]-(60*60*Table2[[#This Row],[Appoggio_ore]]))/60,1),"")</f>
        <v/>
      </c>
      <c r="J1648" s="5" t="str">
        <f>IF(Table2[[#This Row],[moving_time]]&lt;&gt;"",FLOOR(Table2[[#This Row],[moving_time]]/(60*60),1),"")</f>
        <v/>
      </c>
      <c r="K16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8" t="str">
        <f>IF(AND(Table2[[#This Row],[Appoggio]]&lt;&gt;"",C1658&lt;&gt;""),_xlfn.CONCAT("date",C1658,"moving_time",C1649,"distance",Table2[[#This Row],[Appoggio]],"elevation",C1651,"type",C1652),"")</f>
        <v/>
      </c>
      <c r="M1648" t="str">
        <f>IF(Table2[[#This Row],[date_to_pivot]]&lt;&gt;"",C1652,"")</f>
        <v/>
      </c>
      <c r="N1648" t="str">
        <f>IF(Table2[[#This Row],[date_to_pivot]]&lt;&gt;"",Table2[[#This Row],[Appoggio]],"")</f>
        <v/>
      </c>
      <c r="O1648" t="str">
        <f>IF(Table2[[#This Row],[date_to_pivot]]&lt;&gt;"",C1651,"")</f>
        <v/>
      </c>
      <c r="P1648" t="str">
        <f>IF(Table2[[#This Row],[date_to_pivot]]&lt;&gt;"",C1649,"")</f>
        <v/>
      </c>
    </row>
    <row r="1649" spans="2:16" x14ac:dyDescent="0.2">
      <c r="B1649" t="s">
        <v>6</v>
      </c>
      <c r="C1649" t="str" cm="1">
        <f t="array" ref="C16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49" t="str">
        <f>IF(ISNUMBER(SEARCH("start_date_local",Table2[[#This Row],[JSON]])),MID(Table2[[#This Row],[JSON]],SEARCH("start_date_local",Table2[[#This Row],[JSON]])+LEN("start_date_local")+4,10), "")</f>
        <v/>
      </c>
      <c r="E16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49" s="5" t="str">
        <f>IF(Table2[[#This Row],[moving_time]]&lt;&gt;"",FLOOR((Table2[[#This Row],[moving_time]]-(60*60*Table2[[#This Row],[Appoggio_ore]]))-(60*Table2[[#This Row],[Appoggio_ minuti]]),1),"")</f>
        <v/>
      </c>
      <c r="I1649" s="5" t="str">
        <f>IF(Table2[[#This Row],[moving_time]]&lt;&gt;"",FLOOR((Table2[[#This Row],[moving_time]]-(60*60*Table2[[#This Row],[Appoggio_ore]]))/60,1),"")</f>
        <v/>
      </c>
      <c r="J1649" s="5" t="str">
        <f>IF(Table2[[#This Row],[moving_time]]&lt;&gt;"",FLOOR(Table2[[#This Row],[moving_time]]/(60*60),1),"")</f>
        <v/>
      </c>
      <c r="K16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49" t="str">
        <f>IF(AND(Table2[[#This Row],[Appoggio]]&lt;&gt;"",C1659&lt;&gt;""),_xlfn.CONCAT("date",C1659,"moving_time",C1650,"distance",Table2[[#This Row],[Appoggio]],"elevation",C1652,"type",C1653),"")</f>
        <v/>
      </c>
      <c r="M1649" t="str">
        <f>IF(Table2[[#This Row],[date_to_pivot]]&lt;&gt;"",C1653,"")</f>
        <v/>
      </c>
      <c r="N1649" t="str">
        <f>IF(Table2[[#This Row],[date_to_pivot]]&lt;&gt;"",Table2[[#This Row],[Appoggio]],"")</f>
        <v/>
      </c>
      <c r="O1649" t="str">
        <f>IF(Table2[[#This Row],[date_to_pivot]]&lt;&gt;"",C1652,"")</f>
        <v/>
      </c>
      <c r="P1649" t="str">
        <f>IF(Table2[[#This Row],[date_to_pivot]]&lt;&gt;"",C1650,"")</f>
        <v/>
      </c>
    </row>
    <row r="1650" spans="2:16" x14ac:dyDescent="0.2">
      <c r="B1650" t="s">
        <v>673</v>
      </c>
      <c r="C1650" t="str" cm="1">
        <f t="array" ref="C16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50" t="str">
        <f>IF(ISNUMBER(SEARCH("start_date_local",Table2[[#This Row],[JSON]])),MID(Table2[[#This Row],[JSON]],SEARCH("start_date_local",Table2[[#This Row],[JSON]])+LEN("start_date_local")+4,10), "")</f>
        <v/>
      </c>
      <c r="E16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0" s="5" t="str">
        <f>IF(Table2[[#This Row],[moving_time]]&lt;&gt;"",FLOOR((Table2[[#This Row],[moving_time]]-(60*60*Table2[[#This Row],[Appoggio_ore]]))-(60*Table2[[#This Row],[Appoggio_ minuti]]),1),"")</f>
        <v/>
      </c>
      <c r="I1650" s="5" t="str">
        <f>IF(Table2[[#This Row],[moving_time]]&lt;&gt;"",FLOOR((Table2[[#This Row],[moving_time]]-(60*60*Table2[[#This Row],[Appoggio_ore]]))/60,1),"")</f>
        <v/>
      </c>
      <c r="J1650" s="5" t="str">
        <f>IF(Table2[[#This Row],[moving_time]]&lt;&gt;"",FLOOR(Table2[[#This Row],[moving_time]]/(60*60),1),"")</f>
        <v/>
      </c>
      <c r="K16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0" t="str">
        <f>IF(AND(Table2[[#This Row],[Appoggio]]&lt;&gt;"",C1660&lt;&gt;""),_xlfn.CONCAT("date",C1660,"moving_time",C1651,"distance",Table2[[#This Row],[Appoggio]],"elevation",C1653,"type",C1654),"")</f>
        <v/>
      </c>
      <c r="M1650" t="str">
        <f>IF(Table2[[#This Row],[date_to_pivot]]&lt;&gt;"",C1654,"")</f>
        <v/>
      </c>
      <c r="N1650" t="str">
        <f>IF(Table2[[#This Row],[date_to_pivot]]&lt;&gt;"",Table2[[#This Row],[Appoggio]],"")</f>
        <v/>
      </c>
      <c r="O1650" t="str">
        <f>IF(Table2[[#This Row],[date_to_pivot]]&lt;&gt;"",C1653,"")</f>
        <v/>
      </c>
      <c r="P1650" t="str">
        <f>IF(Table2[[#This Row],[date_to_pivot]]&lt;&gt;"",C1651,"")</f>
        <v/>
      </c>
    </row>
    <row r="1651" spans="2:16" x14ac:dyDescent="0.2">
      <c r="B1651" t="s">
        <v>674</v>
      </c>
      <c r="C1651" t="str" cm="1">
        <f t="array" ref="C16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158093.0</v>
      </c>
      <c r="D1651" t="str">
        <f>IF(ISNUMBER(SEARCH("start_date_local",Table2[[#This Row],[JSON]])),MID(Table2[[#This Row],[JSON]],SEARCH("start_date_local",Table2[[#This Row],[JSON]])+LEN("start_date_local")+4,10), "")</f>
        <v/>
      </c>
      <c r="E16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158093.0</v>
      </c>
      <c r="G16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1" s="5" t="str">
        <f>IF(Table2[[#This Row],[moving_time]]&lt;&gt;"",FLOOR((Table2[[#This Row],[moving_time]]-(60*60*Table2[[#This Row],[Appoggio_ore]]))-(60*Table2[[#This Row],[Appoggio_ minuti]]),1),"")</f>
        <v/>
      </c>
      <c r="I1651" s="5" t="str">
        <f>IF(Table2[[#This Row],[moving_time]]&lt;&gt;"",FLOOR((Table2[[#This Row],[moving_time]]-(60*60*Table2[[#This Row],[Appoggio_ore]]))/60,1),"")</f>
        <v/>
      </c>
      <c r="J1651" s="5" t="str">
        <f>IF(Table2[[#This Row],[moving_time]]&lt;&gt;"",FLOOR(Table2[[#This Row],[moving_time]]/(60*60),1),"")</f>
        <v/>
      </c>
      <c r="K16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1" t="str">
        <f>IF(AND(Table2[[#This Row],[Appoggio]]&lt;&gt;"",C1661&lt;&gt;""),_xlfn.CONCAT("date",C1661,"moving_time",C1652,"distance",Table2[[#This Row],[Appoggio]],"elevation",C1654,"type",C1655),"")</f>
        <v>date2020-05-23moving_time06:24:58distance158093.0elevation3709.0typeRide</v>
      </c>
      <c r="M1651" t="str">
        <f>IF(Table2[[#This Row],[date_to_pivot]]&lt;&gt;"",C1655,"")</f>
        <v>Ride</v>
      </c>
      <c r="N1651" t="str">
        <f>IF(Table2[[#This Row],[date_to_pivot]]&lt;&gt;"",Table2[[#This Row],[Appoggio]],"")</f>
        <v>158093.0</v>
      </c>
      <c r="O1651" t="str">
        <f>IF(Table2[[#This Row],[date_to_pivot]]&lt;&gt;"",C1654,"")</f>
        <v>3709.0</v>
      </c>
      <c r="P1651" t="str">
        <f>IF(Table2[[#This Row],[date_to_pivot]]&lt;&gt;"",C1652,"")</f>
        <v>06:24:58</v>
      </c>
    </row>
    <row r="1652" spans="2:16" x14ac:dyDescent="0.2">
      <c r="B1652" t="s">
        <v>675</v>
      </c>
      <c r="C1652" t="str" cm="1">
        <f t="array" ref="C16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06:24:58</v>
      </c>
      <c r="D1652" t="str">
        <f>IF(ISNUMBER(SEARCH("start_date_local",Table2[[#This Row],[JSON]])),MID(Table2[[#This Row],[JSON]],SEARCH("start_date_local",Table2[[#This Row],[JSON]])+LEN("start_date_local")+4,10), "")</f>
        <v/>
      </c>
      <c r="E16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23098</v>
      </c>
      <c r="H1652" s="5">
        <f>IF(Table2[[#This Row],[moving_time]]&lt;&gt;"",FLOOR((Table2[[#This Row],[moving_time]]-(60*60*Table2[[#This Row],[Appoggio_ore]]))-(60*Table2[[#This Row],[Appoggio_ minuti]]),1),"")</f>
        <v>58</v>
      </c>
      <c r="I1652" s="5">
        <f>IF(Table2[[#This Row],[moving_time]]&lt;&gt;"",FLOOR((Table2[[#This Row],[moving_time]]-(60*60*Table2[[#This Row],[Appoggio_ore]]))/60,1),"")</f>
        <v>24</v>
      </c>
      <c r="J1652" s="5">
        <f>IF(Table2[[#This Row],[moving_time]]&lt;&gt;"",FLOOR(Table2[[#This Row],[moving_time]]/(60*60),1),"")</f>
        <v>6</v>
      </c>
      <c r="K16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2" t="str">
        <f>IF(AND(Table2[[#This Row],[Appoggio]]&lt;&gt;"",C1662&lt;&gt;""),_xlfn.CONCAT("date",C1662,"moving_time",C1653,"distance",Table2[[#This Row],[Appoggio]],"elevation",C1655,"type",C1656),"")</f>
        <v/>
      </c>
      <c r="M1652" t="str">
        <f>IF(Table2[[#This Row],[date_to_pivot]]&lt;&gt;"",C1656,"")</f>
        <v/>
      </c>
      <c r="N1652" t="str">
        <f>IF(Table2[[#This Row],[date_to_pivot]]&lt;&gt;"",Table2[[#This Row],[Appoggio]],"")</f>
        <v/>
      </c>
      <c r="O1652" t="str">
        <f>IF(Table2[[#This Row],[date_to_pivot]]&lt;&gt;"",C1655,"")</f>
        <v/>
      </c>
      <c r="P1652" t="str">
        <f>IF(Table2[[#This Row],[date_to_pivot]]&lt;&gt;"",C1653,"")</f>
        <v/>
      </c>
    </row>
    <row r="1653" spans="2:16" x14ac:dyDescent="0.2">
      <c r="B1653" t="s">
        <v>676</v>
      </c>
      <c r="C1653" t="str" cm="1">
        <f t="array" ref="C16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53" t="str">
        <f>IF(ISNUMBER(SEARCH("start_date_local",Table2[[#This Row],[JSON]])),MID(Table2[[#This Row],[JSON]],SEARCH("start_date_local",Table2[[#This Row],[JSON]])+LEN("start_date_local")+4,10), "")</f>
        <v/>
      </c>
      <c r="E16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3" s="5" t="str">
        <f>IF(Table2[[#This Row],[moving_time]]&lt;&gt;"",FLOOR((Table2[[#This Row],[moving_time]]-(60*60*Table2[[#This Row],[Appoggio_ore]]))-(60*Table2[[#This Row],[Appoggio_ minuti]]),1),"")</f>
        <v/>
      </c>
      <c r="I1653" s="5" t="str">
        <f>IF(Table2[[#This Row],[moving_time]]&lt;&gt;"",FLOOR((Table2[[#This Row],[moving_time]]-(60*60*Table2[[#This Row],[Appoggio_ore]]))/60,1),"")</f>
        <v/>
      </c>
      <c r="J1653" s="5" t="str">
        <f>IF(Table2[[#This Row],[moving_time]]&lt;&gt;"",FLOOR(Table2[[#This Row],[moving_time]]/(60*60),1),"")</f>
        <v/>
      </c>
      <c r="K16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3" t="str">
        <f>IF(AND(Table2[[#This Row],[Appoggio]]&lt;&gt;"",C1663&lt;&gt;""),_xlfn.CONCAT("date",C1663,"moving_time",C1654,"distance",Table2[[#This Row],[Appoggio]],"elevation",C1656,"type",C1657),"")</f>
        <v/>
      </c>
      <c r="M1653" t="str">
        <f>IF(Table2[[#This Row],[date_to_pivot]]&lt;&gt;"",C1657,"")</f>
        <v/>
      </c>
      <c r="N1653" t="str">
        <f>IF(Table2[[#This Row],[date_to_pivot]]&lt;&gt;"",Table2[[#This Row],[Appoggio]],"")</f>
        <v/>
      </c>
      <c r="O1653" t="str">
        <f>IF(Table2[[#This Row],[date_to_pivot]]&lt;&gt;"",C1656,"")</f>
        <v/>
      </c>
      <c r="P1653" t="str">
        <f>IF(Table2[[#This Row],[date_to_pivot]]&lt;&gt;"",C1654,"")</f>
        <v/>
      </c>
    </row>
    <row r="1654" spans="2:16" x14ac:dyDescent="0.2">
      <c r="B1654" t="s">
        <v>677</v>
      </c>
      <c r="C1654" t="str" cm="1">
        <f t="array" ref="C16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3709.0</v>
      </c>
      <c r="D1654" t="str">
        <f>IF(ISNUMBER(SEARCH("start_date_local",Table2[[#This Row],[JSON]])),MID(Table2[[#This Row],[JSON]],SEARCH("start_date_local",Table2[[#This Row],[JSON]])+LEN("start_date_local")+4,10), "")</f>
        <v/>
      </c>
      <c r="E16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4" s="5" t="str">
        <f>IF(Table2[[#This Row],[moving_time]]&lt;&gt;"",FLOOR((Table2[[#This Row],[moving_time]]-(60*60*Table2[[#This Row],[Appoggio_ore]]))-(60*Table2[[#This Row],[Appoggio_ minuti]]),1),"")</f>
        <v/>
      </c>
      <c r="I1654" s="5" t="str">
        <f>IF(Table2[[#This Row],[moving_time]]&lt;&gt;"",FLOOR((Table2[[#This Row],[moving_time]]-(60*60*Table2[[#This Row],[Appoggio_ore]]))/60,1),"")</f>
        <v/>
      </c>
      <c r="J1654" s="5" t="str">
        <f>IF(Table2[[#This Row],[moving_time]]&lt;&gt;"",FLOOR(Table2[[#This Row],[moving_time]]/(60*60),1),"")</f>
        <v/>
      </c>
      <c r="K16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3709.0</v>
      </c>
      <c r="L1654" t="str">
        <f>IF(AND(Table2[[#This Row],[Appoggio]]&lt;&gt;"",C1664&lt;&gt;""),_xlfn.CONCAT("date",C1664,"moving_time",C1655,"distance",Table2[[#This Row],[Appoggio]],"elevation",C1657,"type",C1658),"")</f>
        <v/>
      </c>
      <c r="M1654" t="str">
        <f>IF(Table2[[#This Row],[date_to_pivot]]&lt;&gt;"",C1658,"")</f>
        <v/>
      </c>
      <c r="N1654" t="str">
        <f>IF(Table2[[#This Row],[date_to_pivot]]&lt;&gt;"",Table2[[#This Row],[Appoggio]],"")</f>
        <v/>
      </c>
      <c r="O1654" t="str">
        <f>IF(Table2[[#This Row],[date_to_pivot]]&lt;&gt;"",C1657,"")</f>
        <v/>
      </c>
      <c r="P1654" t="str">
        <f>IF(Table2[[#This Row],[date_to_pivot]]&lt;&gt;"",C1655,"")</f>
        <v/>
      </c>
    </row>
    <row r="1655" spans="2:16" x14ac:dyDescent="0.2">
      <c r="B1655" t="s">
        <v>12</v>
      </c>
      <c r="C1655" t="str" cm="1">
        <f t="array" ref="C16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1655" t="str">
        <f>IF(ISNUMBER(SEARCH("start_date_local",Table2[[#This Row],[JSON]])),MID(Table2[[#This Row],[JSON]],SEARCH("start_date_local",Table2[[#This Row],[JSON]])+LEN("start_date_local")+4,10), "")</f>
        <v/>
      </c>
      <c r="E16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6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5" s="5" t="str">
        <f>IF(Table2[[#This Row],[moving_time]]&lt;&gt;"",FLOOR((Table2[[#This Row],[moving_time]]-(60*60*Table2[[#This Row],[Appoggio_ore]]))-(60*Table2[[#This Row],[Appoggio_ minuti]]),1),"")</f>
        <v/>
      </c>
      <c r="I1655" s="5" t="str">
        <f>IF(Table2[[#This Row],[moving_time]]&lt;&gt;"",FLOOR((Table2[[#This Row],[moving_time]]-(60*60*Table2[[#This Row],[Appoggio_ore]]))/60,1),"")</f>
        <v/>
      </c>
      <c r="J1655" s="5" t="str">
        <f>IF(Table2[[#This Row],[moving_time]]&lt;&gt;"",FLOOR(Table2[[#This Row],[moving_time]]/(60*60),1),"")</f>
        <v/>
      </c>
      <c r="K16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5" t="str">
        <f>IF(AND(Table2[[#This Row],[Appoggio]]&lt;&gt;"",C1665&lt;&gt;""),_xlfn.CONCAT("date",C1665,"moving_time",C1656,"distance",Table2[[#This Row],[Appoggio]],"elevation",C1658,"type",C1659),"")</f>
        <v/>
      </c>
      <c r="M1655" t="str">
        <f>IF(Table2[[#This Row],[date_to_pivot]]&lt;&gt;"",C1659,"")</f>
        <v/>
      </c>
      <c r="N1655" t="str">
        <f>IF(Table2[[#This Row],[date_to_pivot]]&lt;&gt;"",Table2[[#This Row],[Appoggio]],"")</f>
        <v/>
      </c>
      <c r="O1655" t="str">
        <f>IF(Table2[[#This Row],[date_to_pivot]]&lt;&gt;"",C1658,"")</f>
        <v/>
      </c>
      <c r="P1655" t="str">
        <f>IF(Table2[[#This Row],[date_to_pivot]]&lt;&gt;"",C1656,"")</f>
        <v/>
      </c>
    </row>
    <row r="1656" spans="2:16" x14ac:dyDescent="0.2">
      <c r="B1656" t="s">
        <v>13</v>
      </c>
      <c r="C1656" t="str" cm="1">
        <f t="array" ref="C16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56" t="str">
        <f>IF(ISNUMBER(SEARCH("start_date_local",Table2[[#This Row],[JSON]])),MID(Table2[[#This Row],[JSON]],SEARCH("start_date_local",Table2[[#This Row],[JSON]])+LEN("start_date_local")+4,10), "")</f>
        <v/>
      </c>
      <c r="E16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6" s="5" t="str">
        <f>IF(Table2[[#This Row],[moving_time]]&lt;&gt;"",FLOOR((Table2[[#This Row],[moving_time]]-(60*60*Table2[[#This Row],[Appoggio_ore]]))-(60*Table2[[#This Row],[Appoggio_ minuti]]),1),"")</f>
        <v/>
      </c>
      <c r="I1656" s="5" t="str">
        <f>IF(Table2[[#This Row],[moving_time]]&lt;&gt;"",FLOOR((Table2[[#This Row],[moving_time]]-(60*60*Table2[[#This Row],[Appoggio_ore]]))/60,1),"")</f>
        <v/>
      </c>
      <c r="J1656" s="5" t="str">
        <f>IF(Table2[[#This Row],[moving_time]]&lt;&gt;"",FLOOR(Table2[[#This Row],[moving_time]]/(60*60),1),"")</f>
        <v/>
      </c>
      <c r="K16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6" t="str">
        <f>IF(AND(Table2[[#This Row],[Appoggio]]&lt;&gt;"",C1666&lt;&gt;""),_xlfn.CONCAT("date",C1666,"moving_time",C1657,"distance",Table2[[#This Row],[Appoggio]],"elevation",C1659,"type",C1660),"")</f>
        <v/>
      </c>
      <c r="M1656" t="str">
        <f>IF(Table2[[#This Row],[date_to_pivot]]&lt;&gt;"",C1660,"")</f>
        <v/>
      </c>
      <c r="N1656" t="str">
        <f>IF(Table2[[#This Row],[date_to_pivot]]&lt;&gt;"",Table2[[#This Row],[Appoggio]],"")</f>
        <v/>
      </c>
      <c r="O1656" t="str">
        <f>IF(Table2[[#This Row],[date_to_pivot]]&lt;&gt;"",C1659,"")</f>
        <v/>
      </c>
      <c r="P1656" t="str">
        <f>IF(Table2[[#This Row],[date_to_pivot]]&lt;&gt;"",C1657,"")</f>
        <v/>
      </c>
    </row>
    <row r="1657" spans="2:16" x14ac:dyDescent="0.2">
      <c r="B1657" t="s">
        <v>678</v>
      </c>
      <c r="C1657" t="str" cm="1">
        <f t="array" ref="C16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57" t="str">
        <f>IF(ISNUMBER(SEARCH("start_date_local",Table2[[#This Row],[JSON]])),MID(Table2[[#This Row],[JSON]],SEARCH("start_date_local",Table2[[#This Row],[JSON]])+LEN("start_date_local")+4,10), "")</f>
        <v/>
      </c>
      <c r="E16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7" s="5" t="str">
        <f>IF(Table2[[#This Row],[moving_time]]&lt;&gt;"",FLOOR((Table2[[#This Row],[moving_time]]-(60*60*Table2[[#This Row],[Appoggio_ore]]))-(60*Table2[[#This Row],[Appoggio_ minuti]]),1),"")</f>
        <v/>
      </c>
      <c r="I1657" s="5" t="str">
        <f>IF(Table2[[#This Row],[moving_time]]&lt;&gt;"",FLOOR((Table2[[#This Row],[moving_time]]-(60*60*Table2[[#This Row],[Appoggio_ore]]))/60,1),"")</f>
        <v/>
      </c>
      <c r="J1657" s="5" t="str">
        <f>IF(Table2[[#This Row],[moving_time]]&lt;&gt;"",FLOOR(Table2[[#This Row],[moving_time]]/(60*60),1),"")</f>
        <v/>
      </c>
      <c r="K16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7" t="str">
        <f>IF(AND(Table2[[#This Row],[Appoggio]]&lt;&gt;"",C1667&lt;&gt;""),_xlfn.CONCAT("date",C1667,"moving_time",C1658,"distance",Table2[[#This Row],[Appoggio]],"elevation",C1660,"type",C1661),"")</f>
        <v/>
      </c>
      <c r="M1657" t="str">
        <f>IF(Table2[[#This Row],[date_to_pivot]]&lt;&gt;"",C1661,"")</f>
        <v/>
      </c>
      <c r="N1657" t="str">
        <f>IF(Table2[[#This Row],[date_to_pivot]]&lt;&gt;"",Table2[[#This Row],[Appoggio]],"")</f>
        <v/>
      </c>
      <c r="O1657" t="str">
        <f>IF(Table2[[#This Row],[date_to_pivot]]&lt;&gt;"",C1660,"")</f>
        <v/>
      </c>
      <c r="P1657" t="str">
        <f>IF(Table2[[#This Row],[date_to_pivot]]&lt;&gt;"",C1658,"")</f>
        <v/>
      </c>
    </row>
    <row r="1658" spans="2:16" x14ac:dyDescent="0.2">
      <c r="B1658" t="s">
        <v>679</v>
      </c>
      <c r="C1658" t="str" cm="1">
        <f t="array" ref="C16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58" t="str">
        <f>IF(ISNUMBER(SEARCH("start_date_local",Table2[[#This Row],[JSON]])),MID(Table2[[#This Row],[JSON]],SEARCH("start_date_local",Table2[[#This Row],[JSON]])+LEN("start_date_local")+4,10), "")</f>
        <v/>
      </c>
      <c r="E16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8" s="5" t="str">
        <f>IF(Table2[[#This Row],[moving_time]]&lt;&gt;"",FLOOR((Table2[[#This Row],[moving_time]]-(60*60*Table2[[#This Row],[Appoggio_ore]]))-(60*Table2[[#This Row],[Appoggio_ minuti]]),1),"")</f>
        <v/>
      </c>
      <c r="I1658" s="5" t="str">
        <f>IF(Table2[[#This Row],[moving_time]]&lt;&gt;"",FLOOR((Table2[[#This Row],[moving_time]]-(60*60*Table2[[#This Row],[Appoggio_ore]]))/60,1),"")</f>
        <v/>
      </c>
      <c r="J1658" s="5" t="str">
        <f>IF(Table2[[#This Row],[moving_time]]&lt;&gt;"",FLOOR(Table2[[#This Row],[moving_time]]/(60*60),1),"")</f>
        <v/>
      </c>
      <c r="K16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8" t="str">
        <f>IF(AND(Table2[[#This Row],[Appoggio]]&lt;&gt;"",C1668&lt;&gt;""),_xlfn.CONCAT("date",C1668,"moving_time",C1659,"distance",Table2[[#This Row],[Appoggio]],"elevation",C1661,"type",C1662),"")</f>
        <v/>
      </c>
      <c r="M1658" t="str">
        <f>IF(Table2[[#This Row],[date_to_pivot]]&lt;&gt;"",C1662,"")</f>
        <v/>
      </c>
      <c r="N1658" t="str">
        <f>IF(Table2[[#This Row],[date_to_pivot]]&lt;&gt;"",Table2[[#This Row],[Appoggio]],"")</f>
        <v/>
      </c>
      <c r="O1658" t="str">
        <f>IF(Table2[[#This Row],[date_to_pivot]]&lt;&gt;"",C1661,"")</f>
        <v/>
      </c>
      <c r="P1658" t="str">
        <f>IF(Table2[[#This Row],[date_to_pivot]]&lt;&gt;"",C1659,"")</f>
        <v/>
      </c>
    </row>
    <row r="1659" spans="2:16" x14ac:dyDescent="0.2">
      <c r="B1659" t="s">
        <v>680</v>
      </c>
      <c r="C1659" t="str" cm="1">
        <f t="array" ref="C16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59" t="str">
        <f>IF(ISNUMBER(SEARCH("start_date_local",Table2[[#This Row],[JSON]])),MID(Table2[[#This Row],[JSON]],SEARCH("start_date_local",Table2[[#This Row],[JSON]])+LEN("start_date_local")+4,10), "")</f>
        <v/>
      </c>
      <c r="E16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59" s="5" t="str">
        <f>IF(Table2[[#This Row],[moving_time]]&lt;&gt;"",FLOOR((Table2[[#This Row],[moving_time]]-(60*60*Table2[[#This Row],[Appoggio_ore]]))-(60*Table2[[#This Row],[Appoggio_ minuti]]),1),"")</f>
        <v/>
      </c>
      <c r="I1659" s="5" t="str">
        <f>IF(Table2[[#This Row],[moving_time]]&lt;&gt;"",FLOOR((Table2[[#This Row],[moving_time]]-(60*60*Table2[[#This Row],[Appoggio_ore]]))/60,1),"")</f>
        <v/>
      </c>
      <c r="J1659" s="5" t="str">
        <f>IF(Table2[[#This Row],[moving_time]]&lt;&gt;"",FLOOR(Table2[[#This Row],[moving_time]]/(60*60),1),"")</f>
        <v/>
      </c>
      <c r="K16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59" t="str">
        <f>IF(AND(Table2[[#This Row],[Appoggio]]&lt;&gt;"",C1669&lt;&gt;""),_xlfn.CONCAT("date",C1669,"moving_time",C1660,"distance",Table2[[#This Row],[Appoggio]],"elevation",C1662,"type",C1663),"")</f>
        <v/>
      </c>
      <c r="M1659" t="str">
        <f>IF(Table2[[#This Row],[date_to_pivot]]&lt;&gt;"",C1663,"")</f>
        <v/>
      </c>
      <c r="N1659" t="str">
        <f>IF(Table2[[#This Row],[date_to_pivot]]&lt;&gt;"",Table2[[#This Row],[Appoggio]],"")</f>
        <v/>
      </c>
      <c r="O1659" t="str">
        <f>IF(Table2[[#This Row],[date_to_pivot]]&lt;&gt;"",C1662,"")</f>
        <v/>
      </c>
      <c r="P1659" t="str">
        <f>IF(Table2[[#This Row],[date_to_pivot]]&lt;&gt;"",C1660,"")</f>
        <v/>
      </c>
    </row>
    <row r="1660" spans="2:16" x14ac:dyDescent="0.2">
      <c r="B1660" t="s">
        <v>681</v>
      </c>
      <c r="C1660" t="str" cm="1">
        <f t="array" ref="C16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60" t="str">
        <f>IF(ISNUMBER(SEARCH("start_date_local",Table2[[#This Row],[JSON]])),MID(Table2[[#This Row],[JSON]],SEARCH("start_date_local",Table2[[#This Row],[JSON]])+LEN("start_date_local")+4,10), "")</f>
        <v/>
      </c>
      <c r="E16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0" s="5" t="str">
        <f>IF(Table2[[#This Row],[moving_time]]&lt;&gt;"",FLOOR((Table2[[#This Row],[moving_time]]-(60*60*Table2[[#This Row],[Appoggio_ore]]))-(60*Table2[[#This Row],[Appoggio_ minuti]]),1),"")</f>
        <v/>
      </c>
      <c r="I1660" s="5" t="str">
        <f>IF(Table2[[#This Row],[moving_time]]&lt;&gt;"",FLOOR((Table2[[#This Row],[moving_time]]-(60*60*Table2[[#This Row],[Appoggio_ore]]))/60,1),"")</f>
        <v/>
      </c>
      <c r="J1660" s="5" t="str">
        <f>IF(Table2[[#This Row],[moving_time]]&lt;&gt;"",FLOOR(Table2[[#This Row],[moving_time]]/(60*60),1),"")</f>
        <v/>
      </c>
      <c r="K16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0" t="str">
        <f>IF(AND(Table2[[#This Row],[Appoggio]]&lt;&gt;"",C1670&lt;&gt;""),_xlfn.CONCAT("date",C1670,"moving_time",C1661,"distance",Table2[[#This Row],[Appoggio]],"elevation",C1663,"type",C1664),"")</f>
        <v/>
      </c>
      <c r="M1660" t="str">
        <f>IF(Table2[[#This Row],[date_to_pivot]]&lt;&gt;"",C1664,"")</f>
        <v/>
      </c>
      <c r="N1660" t="str">
        <f>IF(Table2[[#This Row],[date_to_pivot]]&lt;&gt;"",Table2[[#This Row],[Appoggio]],"")</f>
        <v/>
      </c>
      <c r="O1660" t="str">
        <f>IF(Table2[[#This Row],[date_to_pivot]]&lt;&gt;"",C1663,"")</f>
        <v/>
      </c>
      <c r="P1660" t="str">
        <f>IF(Table2[[#This Row],[date_to_pivot]]&lt;&gt;"",C1661,"")</f>
        <v/>
      </c>
    </row>
    <row r="1661" spans="2:16" x14ac:dyDescent="0.2">
      <c r="B1661" t="s">
        <v>682</v>
      </c>
      <c r="C1661" t="str" cm="1">
        <f t="array" ref="C16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2020-05-23</v>
      </c>
      <c r="D1661" t="str">
        <f>IF(ISNUMBER(SEARCH("start_date_local",Table2[[#This Row],[JSON]])),MID(Table2[[#This Row],[JSON]],SEARCH("start_date_local",Table2[[#This Row],[JSON]])+LEN("start_date_local")+4,10), "")</f>
        <v>2020-05-23</v>
      </c>
      <c r="E16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1" s="5" t="str">
        <f>IF(Table2[[#This Row],[moving_time]]&lt;&gt;"",FLOOR((Table2[[#This Row],[moving_time]]-(60*60*Table2[[#This Row],[Appoggio_ore]]))-(60*Table2[[#This Row],[Appoggio_ minuti]]),1),"")</f>
        <v/>
      </c>
      <c r="I1661" s="5" t="str">
        <f>IF(Table2[[#This Row],[moving_time]]&lt;&gt;"",FLOOR((Table2[[#This Row],[moving_time]]-(60*60*Table2[[#This Row],[Appoggio_ore]]))/60,1),"")</f>
        <v/>
      </c>
      <c r="J1661" s="5" t="str">
        <f>IF(Table2[[#This Row],[moving_time]]&lt;&gt;"",FLOOR(Table2[[#This Row],[moving_time]]/(60*60),1),"")</f>
        <v/>
      </c>
      <c r="K16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1" t="str">
        <f>IF(AND(Table2[[#This Row],[Appoggio]]&lt;&gt;"",C1671&lt;&gt;""),_xlfn.CONCAT("date",C1671,"moving_time",C1662,"distance",Table2[[#This Row],[Appoggio]],"elevation",C1664,"type",C1665),"")</f>
        <v/>
      </c>
      <c r="M1661" t="str">
        <f>IF(Table2[[#This Row],[date_to_pivot]]&lt;&gt;"",C1665,"")</f>
        <v/>
      </c>
      <c r="N1661" t="str">
        <f>IF(Table2[[#This Row],[date_to_pivot]]&lt;&gt;"",Table2[[#This Row],[Appoggio]],"")</f>
        <v/>
      </c>
      <c r="O1661" t="str">
        <f>IF(Table2[[#This Row],[date_to_pivot]]&lt;&gt;"",C1664,"")</f>
        <v/>
      </c>
      <c r="P1661" t="str">
        <f>IF(Table2[[#This Row],[date_to_pivot]]&lt;&gt;"",C1662,"")</f>
        <v/>
      </c>
    </row>
    <row r="1662" spans="2:16" x14ac:dyDescent="0.2">
      <c r="B1662" t="s">
        <v>19</v>
      </c>
      <c r="C1662" t="str" cm="1">
        <f t="array" ref="C16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62" t="str">
        <f>IF(ISNUMBER(SEARCH("start_date_local",Table2[[#This Row],[JSON]])),MID(Table2[[#This Row],[JSON]],SEARCH("start_date_local",Table2[[#This Row],[JSON]])+LEN("start_date_local")+4,10), "")</f>
        <v/>
      </c>
      <c r="E16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2" s="5" t="str">
        <f>IF(Table2[[#This Row],[moving_time]]&lt;&gt;"",FLOOR((Table2[[#This Row],[moving_time]]-(60*60*Table2[[#This Row],[Appoggio_ore]]))-(60*Table2[[#This Row],[Appoggio_ minuti]]),1),"")</f>
        <v/>
      </c>
      <c r="I1662" s="5" t="str">
        <f>IF(Table2[[#This Row],[moving_time]]&lt;&gt;"",FLOOR((Table2[[#This Row],[moving_time]]-(60*60*Table2[[#This Row],[Appoggio_ore]]))/60,1),"")</f>
        <v/>
      </c>
      <c r="J1662" s="5" t="str">
        <f>IF(Table2[[#This Row],[moving_time]]&lt;&gt;"",FLOOR(Table2[[#This Row],[moving_time]]/(60*60),1),"")</f>
        <v/>
      </c>
      <c r="K16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2" t="str">
        <f>IF(AND(Table2[[#This Row],[Appoggio]]&lt;&gt;"",C1672&lt;&gt;""),_xlfn.CONCAT("date",C1672,"moving_time",C1663,"distance",Table2[[#This Row],[Appoggio]],"elevation",C1665,"type",C1666),"")</f>
        <v/>
      </c>
      <c r="M1662" t="str">
        <f>IF(Table2[[#This Row],[date_to_pivot]]&lt;&gt;"",C1666,"")</f>
        <v/>
      </c>
      <c r="N1662" t="str">
        <f>IF(Table2[[#This Row],[date_to_pivot]]&lt;&gt;"",Table2[[#This Row],[Appoggio]],"")</f>
        <v/>
      </c>
      <c r="O1662" t="str">
        <f>IF(Table2[[#This Row],[date_to_pivot]]&lt;&gt;"",C1665,"")</f>
        <v/>
      </c>
      <c r="P1662" t="str">
        <f>IF(Table2[[#This Row],[date_to_pivot]]&lt;&gt;"",C1663,"")</f>
        <v/>
      </c>
    </row>
    <row r="1663" spans="2:16" x14ac:dyDescent="0.2">
      <c r="B1663" t="s">
        <v>20</v>
      </c>
      <c r="C1663" t="str" cm="1">
        <f t="array" ref="C16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63" t="str">
        <f>IF(ISNUMBER(SEARCH("start_date_local",Table2[[#This Row],[JSON]])),MID(Table2[[#This Row],[JSON]],SEARCH("start_date_local",Table2[[#This Row],[JSON]])+LEN("start_date_local")+4,10), "")</f>
        <v/>
      </c>
      <c r="E16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3" s="5" t="str">
        <f>IF(Table2[[#This Row],[moving_time]]&lt;&gt;"",FLOOR((Table2[[#This Row],[moving_time]]-(60*60*Table2[[#This Row],[Appoggio_ore]]))-(60*Table2[[#This Row],[Appoggio_ minuti]]),1),"")</f>
        <v/>
      </c>
      <c r="I1663" s="5" t="str">
        <f>IF(Table2[[#This Row],[moving_time]]&lt;&gt;"",FLOOR((Table2[[#This Row],[moving_time]]-(60*60*Table2[[#This Row],[Appoggio_ore]]))/60,1),"")</f>
        <v/>
      </c>
      <c r="J1663" s="5" t="str">
        <f>IF(Table2[[#This Row],[moving_time]]&lt;&gt;"",FLOOR(Table2[[#This Row],[moving_time]]/(60*60),1),"")</f>
        <v/>
      </c>
      <c r="K16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3" t="str">
        <f>IF(AND(Table2[[#This Row],[Appoggio]]&lt;&gt;"",C1673&lt;&gt;""),_xlfn.CONCAT("date",C1673,"moving_time",C1664,"distance",Table2[[#This Row],[Appoggio]],"elevation",C1666,"type",C1667),"")</f>
        <v/>
      </c>
      <c r="M1663" t="str">
        <f>IF(Table2[[#This Row],[date_to_pivot]]&lt;&gt;"",C1667,"")</f>
        <v/>
      </c>
      <c r="N1663" t="str">
        <f>IF(Table2[[#This Row],[date_to_pivot]]&lt;&gt;"",Table2[[#This Row],[Appoggio]],"")</f>
        <v/>
      </c>
      <c r="O1663" t="str">
        <f>IF(Table2[[#This Row],[date_to_pivot]]&lt;&gt;"",C1666,"")</f>
        <v/>
      </c>
      <c r="P1663" t="str">
        <f>IF(Table2[[#This Row],[date_to_pivot]]&lt;&gt;"",C1664,"")</f>
        <v/>
      </c>
    </row>
    <row r="1664" spans="2:16" x14ac:dyDescent="0.2">
      <c r="B1664" t="s">
        <v>21</v>
      </c>
      <c r="C1664" t="str" cm="1">
        <f t="array" ref="C16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64" t="str">
        <f>IF(ISNUMBER(SEARCH("start_date_local",Table2[[#This Row],[JSON]])),MID(Table2[[#This Row],[JSON]],SEARCH("start_date_local",Table2[[#This Row],[JSON]])+LEN("start_date_local")+4,10), "")</f>
        <v/>
      </c>
      <c r="E16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4" s="5" t="str">
        <f>IF(Table2[[#This Row],[moving_time]]&lt;&gt;"",FLOOR((Table2[[#This Row],[moving_time]]-(60*60*Table2[[#This Row],[Appoggio_ore]]))-(60*Table2[[#This Row],[Appoggio_ minuti]]),1),"")</f>
        <v/>
      </c>
      <c r="I1664" s="5" t="str">
        <f>IF(Table2[[#This Row],[moving_time]]&lt;&gt;"",FLOOR((Table2[[#This Row],[moving_time]]-(60*60*Table2[[#This Row],[Appoggio_ore]]))/60,1),"")</f>
        <v/>
      </c>
      <c r="J1664" s="5" t="str">
        <f>IF(Table2[[#This Row],[moving_time]]&lt;&gt;"",FLOOR(Table2[[#This Row],[moving_time]]/(60*60),1),"")</f>
        <v/>
      </c>
      <c r="K16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4" t="str">
        <f>IF(AND(Table2[[#This Row],[Appoggio]]&lt;&gt;"",C1674&lt;&gt;""),_xlfn.CONCAT("date",C1674,"moving_time",C1665,"distance",Table2[[#This Row],[Appoggio]],"elevation",C1667,"type",C1668),"")</f>
        <v/>
      </c>
      <c r="M1664" t="str">
        <f>IF(Table2[[#This Row],[date_to_pivot]]&lt;&gt;"",C1668,"")</f>
        <v/>
      </c>
      <c r="N1664" t="str">
        <f>IF(Table2[[#This Row],[date_to_pivot]]&lt;&gt;"",Table2[[#This Row],[Appoggio]],"")</f>
        <v/>
      </c>
      <c r="O1664" t="str">
        <f>IF(Table2[[#This Row],[date_to_pivot]]&lt;&gt;"",C1667,"")</f>
        <v/>
      </c>
      <c r="P1664" t="str">
        <f>IF(Table2[[#This Row],[date_to_pivot]]&lt;&gt;"",C1665,"")</f>
        <v/>
      </c>
    </row>
    <row r="1665" spans="2:16" x14ac:dyDescent="0.2">
      <c r="B1665" s="1">
        <v>45541419</v>
      </c>
      <c r="C1665" s="1" t="str" cm="1">
        <f t="array" ref="C16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65" t="str">
        <f>IF(ISNUMBER(SEARCH("start_date_local",Table2[[#This Row],[JSON]])),MID(Table2[[#This Row],[JSON]],SEARCH("start_date_local",Table2[[#This Row],[JSON]])+LEN("start_date_local")+4,10), "")</f>
        <v/>
      </c>
      <c r="E16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5" s="5" t="str">
        <f>IF(Table2[[#This Row],[moving_time]]&lt;&gt;"",FLOOR((Table2[[#This Row],[moving_time]]-(60*60*Table2[[#This Row],[Appoggio_ore]]))-(60*Table2[[#This Row],[Appoggio_ minuti]]),1),"")</f>
        <v/>
      </c>
      <c r="I1665" s="5" t="str">
        <f>IF(Table2[[#This Row],[moving_time]]&lt;&gt;"",FLOOR((Table2[[#This Row],[moving_time]]-(60*60*Table2[[#This Row],[Appoggio_ore]]))/60,1),"")</f>
        <v/>
      </c>
      <c r="J1665" s="5" t="str">
        <f>IF(Table2[[#This Row],[moving_time]]&lt;&gt;"",FLOOR(Table2[[#This Row],[moving_time]]/(60*60),1),"")</f>
        <v/>
      </c>
      <c r="K16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5" t="str">
        <f>IF(AND(Table2[[#This Row],[Appoggio]]&lt;&gt;"",C1675&lt;&gt;""),_xlfn.CONCAT("date",C1675,"moving_time",C1666,"distance",Table2[[#This Row],[Appoggio]],"elevation",C1668,"type",C1669),"")</f>
        <v/>
      </c>
      <c r="M1665" t="str">
        <f>IF(Table2[[#This Row],[date_to_pivot]]&lt;&gt;"",C1669,"")</f>
        <v/>
      </c>
      <c r="N1665" t="str">
        <f>IF(Table2[[#This Row],[date_to_pivot]]&lt;&gt;"",Table2[[#This Row],[Appoggio]],"")</f>
        <v/>
      </c>
      <c r="O1665" t="str">
        <f>IF(Table2[[#This Row],[date_to_pivot]]&lt;&gt;"",C1668,"")</f>
        <v/>
      </c>
      <c r="P1665" t="str">
        <f>IF(Table2[[#This Row],[date_to_pivot]]&lt;&gt;"",C1666,"")</f>
        <v/>
      </c>
    </row>
    <row r="1666" spans="2:16" x14ac:dyDescent="0.2">
      <c r="B1666" s="2">
        <v>10881652</v>
      </c>
      <c r="C1666" s="2" t="str" cm="1">
        <f t="array" ref="C16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66" t="str">
        <f>IF(ISNUMBER(SEARCH("start_date_local",Table2[[#This Row],[JSON]])),MID(Table2[[#This Row],[JSON]],SEARCH("start_date_local",Table2[[#This Row],[JSON]])+LEN("start_date_local")+4,10), "")</f>
        <v/>
      </c>
      <c r="E16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6" s="5" t="str">
        <f>IF(Table2[[#This Row],[moving_time]]&lt;&gt;"",FLOOR((Table2[[#This Row],[moving_time]]-(60*60*Table2[[#This Row],[Appoggio_ore]]))-(60*Table2[[#This Row],[Appoggio_ minuti]]),1),"")</f>
        <v/>
      </c>
      <c r="I1666" s="5" t="str">
        <f>IF(Table2[[#This Row],[moving_time]]&lt;&gt;"",FLOOR((Table2[[#This Row],[moving_time]]-(60*60*Table2[[#This Row],[Appoggio_ore]]))/60,1),"")</f>
        <v/>
      </c>
      <c r="J1666" s="5" t="str">
        <f>IF(Table2[[#This Row],[moving_time]]&lt;&gt;"",FLOOR(Table2[[#This Row],[moving_time]]/(60*60),1),"")</f>
        <v/>
      </c>
      <c r="K16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6" t="str">
        <f>IF(AND(Table2[[#This Row],[Appoggio]]&lt;&gt;"",C1676&lt;&gt;""),_xlfn.CONCAT("date",C1676,"moving_time",C1667,"distance",Table2[[#This Row],[Appoggio]],"elevation",C1669,"type",C1670),"")</f>
        <v/>
      </c>
      <c r="M1666" t="str">
        <f>IF(Table2[[#This Row],[date_to_pivot]]&lt;&gt;"",C1670,"")</f>
        <v/>
      </c>
      <c r="N1666" t="str">
        <f>IF(Table2[[#This Row],[date_to_pivot]]&lt;&gt;"",Table2[[#This Row],[Appoggio]],"")</f>
        <v/>
      </c>
      <c r="O1666" t="str">
        <f>IF(Table2[[#This Row],[date_to_pivot]]&lt;&gt;"",C1669,"")</f>
        <v/>
      </c>
      <c r="P1666" t="str">
        <f>IF(Table2[[#This Row],[date_to_pivot]]&lt;&gt;"",C1667,"")</f>
        <v/>
      </c>
    </row>
    <row r="1667" spans="2:16" x14ac:dyDescent="0.2">
      <c r="B1667" t="s">
        <v>22</v>
      </c>
      <c r="C1667" t="str" cm="1">
        <f t="array" ref="C16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67" t="str">
        <f>IF(ISNUMBER(SEARCH("start_date_local",Table2[[#This Row],[JSON]])),MID(Table2[[#This Row],[JSON]],SEARCH("start_date_local",Table2[[#This Row],[JSON]])+LEN("start_date_local")+4,10), "")</f>
        <v/>
      </c>
      <c r="E16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7" s="5" t="str">
        <f>IF(Table2[[#This Row],[moving_time]]&lt;&gt;"",FLOOR((Table2[[#This Row],[moving_time]]-(60*60*Table2[[#This Row],[Appoggio_ore]]))-(60*Table2[[#This Row],[Appoggio_ minuti]]),1),"")</f>
        <v/>
      </c>
      <c r="I1667" s="5" t="str">
        <f>IF(Table2[[#This Row],[moving_time]]&lt;&gt;"",FLOOR((Table2[[#This Row],[moving_time]]-(60*60*Table2[[#This Row],[Appoggio_ore]]))/60,1),"")</f>
        <v/>
      </c>
      <c r="J1667" s="5" t="str">
        <f>IF(Table2[[#This Row],[moving_time]]&lt;&gt;"",FLOOR(Table2[[#This Row],[moving_time]]/(60*60),1),"")</f>
        <v/>
      </c>
      <c r="K16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7" t="str">
        <f>IF(AND(Table2[[#This Row],[Appoggio]]&lt;&gt;"",C1677&lt;&gt;""),_xlfn.CONCAT("date",C1677,"moving_time",C1668,"distance",Table2[[#This Row],[Appoggio]],"elevation",C1670,"type",C1671),"")</f>
        <v/>
      </c>
      <c r="M1667" t="str">
        <f>IF(Table2[[#This Row],[date_to_pivot]]&lt;&gt;"",C1671,"")</f>
        <v/>
      </c>
      <c r="N1667" t="str">
        <f>IF(Table2[[#This Row],[date_to_pivot]]&lt;&gt;"",Table2[[#This Row],[Appoggio]],"")</f>
        <v/>
      </c>
      <c r="O1667" t="str">
        <f>IF(Table2[[#This Row],[date_to_pivot]]&lt;&gt;"",C1670,"")</f>
        <v/>
      </c>
      <c r="P1667" t="str">
        <f>IF(Table2[[#This Row],[date_to_pivot]]&lt;&gt;"",C1668,"")</f>
        <v/>
      </c>
    </row>
    <row r="1668" spans="2:16" x14ac:dyDescent="0.2">
      <c r="B1668" t="s">
        <v>23</v>
      </c>
      <c r="C1668" t="str" cm="1">
        <f t="array" ref="C16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68" t="str">
        <f>IF(ISNUMBER(SEARCH("start_date_local",Table2[[#This Row],[JSON]])),MID(Table2[[#This Row],[JSON]],SEARCH("start_date_local",Table2[[#This Row],[JSON]])+LEN("start_date_local")+4,10), "")</f>
        <v/>
      </c>
      <c r="E16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8" s="5" t="str">
        <f>IF(Table2[[#This Row],[moving_time]]&lt;&gt;"",FLOOR((Table2[[#This Row],[moving_time]]-(60*60*Table2[[#This Row],[Appoggio_ore]]))-(60*Table2[[#This Row],[Appoggio_ minuti]]),1),"")</f>
        <v/>
      </c>
      <c r="I1668" s="5" t="str">
        <f>IF(Table2[[#This Row],[moving_time]]&lt;&gt;"",FLOOR((Table2[[#This Row],[moving_time]]-(60*60*Table2[[#This Row],[Appoggio_ore]]))/60,1),"")</f>
        <v/>
      </c>
      <c r="J1668" s="5" t="str">
        <f>IF(Table2[[#This Row],[moving_time]]&lt;&gt;"",FLOOR(Table2[[#This Row],[moving_time]]/(60*60),1),"")</f>
        <v/>
      </c>
      <c r="K16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8" t="str">
        <f>IF(AND(Table2[[#This Row],[Appoggio]]&lt;&gt;"",C1678&lt;&gt;""),_xlfn.CONCAT("date",C1678,"moving_time",C1669,"distance",Table2[[#This Row],[Appoggio]],"elevation",C1671,"type",C1672),"")</f>
        <v/>
      </c>
      <c r="M1668" t="str">
        <f>IF(Table2[[#This Row],[date_to_pivot]]&lt;&gt;"",C1672,"")</f>
        <v/>
      </c>
      <c r="N1668" t="str">
        <f>IF(Table2[[#This Row],[date_to_pivot]]&lt;&gt;"",Table2[[#This Row],[Appoggio]],"")</f>
        <v/>
      </c>
      <c r="O1668" t="str">
        <f>IF(Table2[[#This Row],[date_to_pivot]]&lt;&gt;"",C1671,"")</f>
        <v/>
      </c>
      <c r="P1668" t="str">
        <f>IF(Table2[[#This Row],[date_to_pivot]]&lt;&gt;"",C1669,"")</f>
        <v/>
      </c>
    </row>
    <row r="1669" spans="2:16" x14ac:dyDescent="0.2">
      <c r="B1669" s="1">
        <v>4554151</v>
      </c>
      <c r="C1669" s="1" t="str" cm="1">
        <f t="array" ref="C16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69" t="str">
        <f>IF(ISNUMBER(SEARCH("start_date_local",Table2[[#This Row],[JSON]])),MID(Table2[[#This Row],[JSON]],SEARCH("start_date_local",Table2[[#This Row],[JSON]])+LEN("start_date_local")+4,10), "")</f>
        <v/>
      </c>
      <c r="E16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69" s="5" t="str">
        <f>IF(Table2[[#This Row],[moving_time]]&lt;&gt;"",FLOOR((Table2[[#This Row],[moving_time]]-(60*60*Table2[[#This Row],[Appoggio_ore]]))-(60*Table2[[#This Row],[Appoggio_ minuti]]),1),"")</f>
        <v/>
      </c>
      <c r="I1669" s="5" t="str">
        <f>IF(Table2[[#This Row],[moving_time]]&lt;&gt;"",FLOOR((Table2[[#This Row],[moving_time]]-(60*60*Table2[[#This Row],[Appoggio_ore]]))/60,1),"")</f>
        <v/>
      </c>
      <c r="J1669" s="5" t="str">
        <f>IF(Table2[[#This Row],[moving_time]]&lt;&gt;"",FLOOR(Table2[[#This Row],[moving_time]]/(60*60),1),"")</f>
        <v/>
      </c>
      <c r="K16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69" t="str">
        <f>IF(AND(Table2[[#This Row],[Appoggio]]&lt;&gt;"",C1679&lt;&gt;""),_xlfn.CONCAT("date",C1679,"moving_time",C1670,"distance",Table2[[#This Row],[Appoggio]],"elevation",C1672,"type",C1673),"")</f>
        <v/>
      </c>
      <c r="M1669" t="str">
        <f>IF(Table2[[#This Row],[date_to_pivot]]&lt;&gt;"",C1673,"")</f>
        <v/>
      </c>
      <c r="N1669" t="str">
        <f>IF(Table2[[#This Row],[date_to_pivot]]&lt;&gt;"",Table2[[#This Row],[Appoggio]],"")</f>
        <v/>
      </c>
      <c r="O1669" t="str">
        <f>IF(Table2[[#This Row],[date_to_pivot]]&lt;&gt;"",C1672,"")</f>
        <v/>
      </c>
      <c r="P1669" t="str">
        <f>IF(Table2[[#This Row],[date_to_pivot]]&lt;&gt;"",C1670,"")</f>
        <v/>
      </c>
    </row>
    <row r="1670" spans="2:16" x14ac:dyDescent="0.2">
      <c r="B1670" s="2">
        <v>10881407</v>
      </c>
      <c r="C1670" s="2" t="str" cm="1">
        <f t="array" ref="C16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70" t="str">
        <f>IF(ISNUMBER(SEARCH("start_date_local",Table2[[#This Row],[JSON]])),MID(Table2[[#This Row],[JSON]],SEARCH("start_date_local",Table2[[#This Row],[JSON]])+LEN("start_date_local")+4,10), "")</f>
        <v/>
      </c>
      <c r="E16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0" s="5" t="str">
        <f>IF(Table2[[#This Row],[moving_time]]&lt;&gt;"",FLOOR((Table2[[#This Row],[moving_time]]-(60*60*Table2[[#This Row],[Appoggio_ore]]))-(60*Table2[[#This Row],[Appoggio_ minuti]]),1),"")</f>
        <v/>
      </c>
      <c r="I1670" s="5" t="str">
        <f>IF(Table2[[#This Row],[moving_time]]&lt;&gt;"",FLOOR((Table2[[#This Row],[moving_time]]-(60*60*Table2[[#This Row],[Appoggio_ore]]))/60,1),"")</f>
        <v/>
      </c>
      <c r="J1670" s="5" t="str">
        <f>IF(Table2[[#This Row],[moving_time]]&lt;&gt;"",FLOOR(Table2[[#This Row],[moving_time]]/(60*60),1),"")</f>
        <v/>
      </c>
      <c r="K16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0" t="str">
        <f>IF(AND(Table2[[#This Row],[Appoggio]]&lt;&gt;"",C1680&lt;&gt;""),_xlfn.CONCAT("date",C1680,"moving_time",C1671,"distance",Table2[[#This Row],[Appoggio]],"elevation",C1673,"type",C1674),"")</f>
        <v/>
      </c>
      <c r="M1670" t="str">
        <f>IF(Table2[[#This Row],[date_to_pivot]]&lt;&gt;"",C1674,"")</f>
        <v/>
      </c>
      <c r="N1670" t="str">
        <f>IF(Table2[[#This Row],[date_to_pivot]]&lt;&gt;"",Table2[[#This Row],[Appoggio]],"")</f>
        <v/>
      </c>
      <c r="O1670" t="str">
        <f>IF(Table2[[#This Row],[date_to_pivot]]&lt;&gt;"",C1673,"")</f>
        <v/>
      </c>
      <c r="P1670" t="str">
        <f>IF(Table2[[#This Row],[date_to_pivot]]&lt;&gt;"",C1671,"")</f>
        <v/>
      </c>
    </row>
    <row r="1671" spans="2:16" x14ac:dyDescent="0.2">
      <c r="B1671" t="s">
        <v>22</v>
      </c>
      <c r="C1671" t="str" cm="1">
        <f t="array" ref="C16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71" t="str">
        <f>IF(ISNUMBER(SEARCH("start_date_local",Table2[[#This Row],[JSON]])),MID(Table2[[#This Row],[JSON]],SEARCH("start_date_local",Table2[[#This Row],[JSON]])+LEN("start_date_local")+4,10), "")</f>
        <v/>
      </c>
      <c r="E16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1" s="5" t="str">
        <f>IF(Table2[[#This Row],[moving_time]]&lt;&gt;"",FLOOR((Table2[[#This Row],[moving_time]]-(60*60*Table2[[#This Row],[Appoggio_ore]]))-(60*Table2[[#This Row],[Appoggio_ minuti]]),1),"")</f>
        <v/>
      </c>
      <c r="I1671" s="5" t="str">
        <f>IF(Table2[[#This Row],[moving_time]]&lt;&gt;"",FLOOR((Table2[[#This Row],[moving_time]]-(60*60*Table2[[#This Row],[Appoggio_ore]]))/60,1),"")</f>
        <v/>
      </c>
      <c r="J1671" s="5" t="str">
        <f>IF(Table2[[#This Row],[moving_time]]&lt;&gt;"",FLOOR(Table2[[#This Row],[moving_time]]/(60*60),1),"")</f>
        <v/>
      </c>
      <c r="K16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1" t="str">
        <f>IF(AND(Table2[[#This Row],[Appoggio]]&lt;&gt;"",C1681&lt;&gt;""),_xlfn.CONCAT("date",C1681,"moving_time",C1672,"distance",Table2[[#This Row],[Appoggio]],"elevation",C1674,"type",C1675),"")</f>
        <v/>
      </c>
      <c r="M1671" t="str">
        <f>IF(Table2[[#This Row],[date_to_pivot]]&lt;&gt;"",C1675,"")</f>
        <v/>
      </c>
      <c r="N1671" t="str">
        <f>IF(Table2[[#This Row],[date_to_pivot]]&lt;&gt;"",Table2[[#This Row],[Appoggio]],"")</f>
        <v/>
      </c>
      <c r="O1671" t="str">
        <f>IF(Table2[[#This Row],[date_to_pivot]]&lt;&gt;"",C1674,"")</f>
        <v/>
      </c>
      <c r="P1671" t="str">
        <f>IF(Table2[[#This Row],[date_to_pivot]]&lt;&gt;"",C1672,"")</f>
        <v/>
      </c>
    </row>
    <row r="1672" spans="2:16" x14ac:dyDescent="0.2">
      <c r="B1672" t="s">
        <v>24</v>
      </c>
      <c r="C1672" t="str" cm="1">
        <f t="array" ref="C16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72" t="str">
        <f>IF(ISNUMBER(SEARCH("start_date_local",Table2[[#This Row],[JSON]])),MID(Table2[[#This Row],[JSON]],SEARCH("start_date_local",Table2[[#This Row],[JSON]])+LEN("start_date_local")+4,10), "")</f>
        <v/>
      </c>
      <c r="E16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2" s="5" t="str">
        <f>IF(Table2[[#This Row],[moving_time]]&lt;&gt;"",FLOOR((Table2[[#This Row],[moving_time]]-(60*60*Table2[[#This Row],[Appoggio_ore]]))-(60*Table2[[#This Row],[Appoggio_ minuti]]),1),"")</f>
        <v/>
      </c>
      <c r="I1672" s="5" t="str">
        <f>IF(Table2[[#This Row],[moving_time]]&lt;&gt;"",FLOOR((Table2[[#This Row],[moving_time]]-(60*60*Table2[[#This Row],[Appoggio_ore]]))/60,1),"")</f>
        <v/>
      </c>
      <c r="J1672" s="5" t="str">
        <f>IF(Table2[[#This Row],[moving_time]]&lt;&gt;"",FLOOR(Table2[[#This Row],[moving_time]]/(60*60),1),"")</f>
        <v/>
      </c>
      <c r="K16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2" t="str">
        <f>IF(AND(Table2[[#This Row],[Appoggio]]&lt;&gt;"",C1682&lt;&gt;""),_xlfn.CONCAT("date",C1682,"moving_time",C1673,"distance",Table2[[#This Row],[Appoggio]],"elevation",C1675,"type",C1676),"")</f>
        <v/>
      </c>
      <c r="M1672" t="str">
        <f>IF(Table2[[#This Row],[date_to_pivot]]&lt;&gt;"",C1676,"")</f>
        <v/>
      </c>
      <c r="N1672" t="str">
        <f>IF(Table2[[#This Row],[date_to_pivot]]&lt;&gt;"",Table2[[#This Row],[Appoggio]],"")</f>
        <v/>
      </c>
      <c r="O1672" t="str">
        <f>IF(Table2[[#This Row],[date_to_pivot]]&lt;&gt;"",C1675,"")</f>
        <v/>
      </c>
      <c r="P1672" t="str">
        <f>IF(Table2[[#This Row],[date_to_pivot]]&lt;&gt;"",C1673,"")</f>
        <v/>
      </c>
    </row>
    <row r="1673" spans="2:16" x14ac:dyDescent="0.2">
      <c r="B1673" t="s">
        <v>25</v>
      </c>
      <c r="C1673" t="str" cm="1">
        <f t="array" ref="C16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73" t="str">
        <f>IF(ISNUMBER(SEARCH("start_date_local",Table2[[#This Row],[JSON]])),MID(Table2[[#This Row],[JSON]],SEARCH("start_date_local",Table2[[#This Row],[JSON]])+LEN("start_date_local")+4,10), "")</f>
        <v/>
      </c>
      <c r="E16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3" s="5" t="str">
        <f>IF(Table2[[#This Row],[moving_time]]&lt;&gt;"",FLOOR((Table2[[#This Row],[moving_time]]-(60*60*Table2[[#This Row],[Appoggio_ore]]))-(60*Table2[[#This Row],[Appoggio_ minuti]]),1),"")</f>
        <v/>
      </c>
      <c r="I1673" s="5" t="str">
        <f>IF(Table2[[#This Row],[moving_time]]&lt;&gt;"",FLOOR((Table2[[#This Row],[moving_time]]-(60*60*Table2[[#This Row],[Appoggio_ore]]))/60,1),"")</f>
        <v/>
      </c>
      <c r="J1673" s="5" t="str">
        <f>IF(Table2[[#This Row],[moving_time]]&lt;&gt;"",FLOOR(Table2[[#This Row],[moving_time]]/(60*60),1),"")</f>
        <v/>
      </c>
      <c r="K16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3" t="str">
        <f>IF(AND(Table2[[#This Row],[Appoggio]]&lt;&gt;"",C1683&lt;&gt;""),_xlfn.CONCAT("date",C1683,"moving_time",C1674,"distance",Table2[[#This Row],[Appoggio]],"elevation",C1676,"type",C1677),"")</f>
        <v/>
      </c>
      <c r="M1673" t="str">
        <f>IF(Table2[[#This Row],[date_to_pivot]]&lt;&gt;"",C1677,"")</f>
        <v/>
      </c>
      <c r="N1673" t="str">
        <f>IF(Table2[[#This Row],[date_to_pivot]]&lt;&gt;"",Table2[[#This Row],[Appoggio]],"")</f>
        <v/>
      </c>
      <c r="O1673" t="str">
        <f>IF(Table2[[#This Row],[date_to_pivot]]&lt;&gt;"",C1676,"")</f>
        <v/>
      </c>
      <c r="P1673" t="str">
        <f>IF(Table2[[#This Row],[date_to_pivot]]&lt;&gt;"",C1674,"")</f>
        <v/>
      </c>
    </row>
    <row r="1674" spans="2:16" x14ac:dyDescent="0.2">
      <c r="B1674" t="s">
        <v>26</v>
      </c>
      <c r="C1674" t="str" cm="1">
        <f t="array" ref="C16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74" t="str">
        <f>IF(ISNUMBER(SEARCH("start_date_local",Table2[[#This Row],[JSON]])),MID(Table2[[#This Row],[JSON]],SEARCH("start_date_local",Table2[[#This Row],[JSON]])+LEN("start_date_local")+4,10), "")</f>
        <v/>
      </c>
      <c r="E16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4" s="5" t="str">
        <f>IF(Table2[[#This Row],[moving_time]]&lt;&gt;"",FLOOR((Table2[[#This Row],[moving_time]]-(60*60*Table2[[#This Row],[Appoggio_ore]]))-(60*Table2[[#This Row],[Appoggio_ minuti]]),1),"")</f>
        <v/>
      </c>
      <c r="I1674" s="5" t="str">
        <f>IF(Table2[[#This Row],[moving_time]]&lt;&gt;"",FLOOR((Table2[[#This Row],[moving_time]]-(60*60*Table2[[#This Row],[Appoggio_ore]]))/60,1),"")</f>
        <v/>
      </c>
      <c r="J1674" s="5" t="str">
        <f>IF(Table2[[#This Row],[moving_time]]&lt;&gt;"",FLOOR(Table2[[#This Row],[moving_time]]/(60*60),1),"")</f>
        <v/>
      </c>
      <c r="K16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4" t="str">
        <f>IF(AND(Table2[[#This Row],[Appoggio]]&lt;&gt;"",C1684&lt;&gt;""),_xlfn.CONCAT("date",C1684,"moving_time",C1675,"distance",Table2[[#This Row],[Appoggio]],"elevation",C1677,"type",C1678),"")</f>
        <v/>
      </c>
      <c r="M1674" t="str">
        <f>IF(Table2[[#This Row],[date_to_pivot]]&lt;&gt;"",C1678,"")</f>
        <v/>
      </c>
      <c r="N1674" t="str">
        <f>IF(Table2[[#This Row],[date_to_pivot]]&lt;&gt;"",Table2[[#This Row],[Appoggio]],"")</f>
        <v/>
      </c>
      <c r="O1674" t="str">
        <f>IF(Table2[[#This Row],[date_to_pivot]]&lt;&gt;"",C1677,"")</f>
        <v/>
      </c>
      <c r="P1674" t="str">
        <f>IF(Table2[[#This Row],[date_to_pivot]]&lt;&gt;"",C1675,"")</f>
        <v/>
      </c>
    </row>
    <row r="1675" spans="2:16" x14ac:dyDescent="0.2">
      <c r="B1675" t="s">
        <v>683</v>
      </c>
      <c r="C1675" t="str" cm="1">
        <f t="array" ref="C16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75" t="str">
        <f>IF(ISNUMBER(SEARCH("start_date_local",Table2[[#This Row],[JSON]])),MID(Table2[[#This Row],[JSON]],SEARCH("start_date_local",Table2[[#This Row],[JSON]])+LEN("start_date_local")+4,10), "")</f>
        <v/>
      </c>
      <c r="E16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5" s="5" t="str">
        <f>IF(Table2[[#This Row],[moving_time]]&lt;&gt;"",FLOOR((Table2[[#This Row],[moving_time]]-(60*60*Table2[[#This Row],[Appoggio_ore]]))-(60*Table2[[#This Row],[Appoggio_ minuti]]),1),"")</f>
        <v/>
      </c>
      <c r="I1675" s="5" t="str">
        <f>IF(Table2[[#This Row],[moving_time]]&lt;&gt;"",FLOOR((Table2[[#This Row],[moving_time]]-(60*60*Table2[[#This Row],[Appoggio_ore]]))/60,1),"")</f>
        <v/>
      </c>
      <c r="J1675" s="5" t="str">
        <f>IF(Table2[[#This Row],[moving_time]]&lt;&gt;"",FLOOR(Table2[[#This Row],[moving_time]]/(60*60),1),"")</f>
        <v/>
      </c>
      <c r="K16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5" t="str">
        <f>IF(AND(Table2[[#This Row],[Appoggio]]&lt;&gt;"",C1685&lt;&gt;""),_xlfn.CONCAT("date",C1685,"moving_time",C1676,"distance",Table2[[#This Row],[Appoggio]],"elevation",C1678,"type",C1679),"")</f>
        <v/>
      </c>
      <c r="M1675" t="str">
        <f>IF(Table2[[#This Row],[date_to_pivot]]&lt;&gt;"",C1679,"")</f>
        <v/>
      </c>
      <c r="N1675" t="str">
        <f>IF(Table2[[#This Row],[date_to_pivot]]&lt;&gt;"",Table2[[#This Row],[Appoggio]],"")</f>
        <v/>
      </c>
      <c r="O1675" t="str">
        <f>IF(Table2[[#This Row],[date_to_pivot]]&lt;&gt;"",C1678,"")</f>
        <v/>
      </c>
      <c r="P1675" t="str">
        <f>IF(Table2[[#This Row],[date_to_pivot]]&lt;&gt;"",C1676,"")</f>
        <v/>
      </c>
    </row>
    <row r="1676" spans="2:16" x14ac:dyDescent="0.2">
      <c r="B1676" t="s">
        <v>684</v>
      </c>
      <c r="C1676" t="str" cm="1">
        <f t="array" ref="C16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76" t="str">
        <f>IF(ISNUMBER(SEARCH("start_date_local",Table2[[#This Row],[JSON]])),MID(Table2[[#This Row],[JSON]],SEARCH("start_date_local",Table2[[#This Row],[JSON]])+LEN("start_date_local")+4,10), "")</f>
        <v/>
      </c>
      <c r="E16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6" s="5" t="str">
        <f>IF(Table2[[#This Row],[moving_time]]&lt;&gt;"",FLOOR((Table2[[#This Row],[moving_time]]-(60*60*Table2[[#This Row],[Appoggio_ore]]))-(60*Table2[[#This Row],[Appoggio_ minuti]]),1),"")</f>
        <v/>
      </c>
      <c r="I1676" s="5" t="str">
        <f>IF(Table2[[#This Row],[moving_time]]&lt;&gt;"",FLOOR((Table2[[#This Row],[moving_time]]-(60*60*Table2[[#This Row],[Appoggio_ore]]))/60,1),"")</f>
        <v/>
      </c>
      <c r="J1676" s="5" t="str">
        <f>IF(Table2[[#This Row],[moving_time]]&lt;&gt;"",FLOOR(Table2[[#This Row],[moving_time]]/(60*60),1),"")</f>
        <v/>
      </c>
      <c r="K16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6" t="str">
        <f>IF(AND(Table2[[#This Row],[Appoggio]]&lt;&gt;"",C1686&lt;&gt;""),_xlfn.CONCAT("date",C1686,"moving_time",C1677,"distance",Table2[[#This Row],[Appoggio]],"elevation",C1679,"type",C1680),"")</f>
        <v/>
      </c>
      <c r="M1676" t="str">
        <f>IF(Table2[[#This Row],[date_to_pivot]]&lt;&gt;"",C1680,"")</f>
        <v/>
      </c>
      <c r="N1676" t="str">
        <f>IF(Table2[[#This Row],[date_to_pivot]]&lt;&gt;"",Table2[[#This Row],[Appoggio]],"")</f>
        <v/>
      </c>
      <c r="O1676" t="str">
        <f>IF(Table2[[#This Row],[date_to_pivot]]&lt;&gt;"",C1679,"")</f>
        <v/>
      </c>
      <c r="P1676" t="str">
        <f>IF(Table2[[#This Row],[date_to_pivot]]&lt;&gt;"",C1677,"")</f>
        <v/>
      </c>
    </row>
    <row r="1677" spans="2:16" x14ac:dyDescent="0.2">
      <c r="B1677" t="s">
        <v>685</v>
      </c>
      <c r="C1677" t="str" cm="1">
        <f t="array" ref="C16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77" t="str">
        <f>IF(ISNUMBER(SEARCH("start_date_local",Table2[[#This Row],[JSON]])),MID(Table2[[#This Row],[JSON]],SEARCH("start_date_local",Table2[[#This Row],[JSON]])+LEN("start_date_local")+4,10), "")</f>
        <v/>
      </c>
      <c r="E16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7" s="5" t="str">
        <f>IF(Table2[[#This Row],[moving_time]]&lt;&gt;"",FLOOR((Table2[[#This Row],[moving_time]]-(60*60*Table2[[#This Row],[Appoggio_ore]]))-(60*Table2[[#This Row],[Appoggio_ minuti]]),1),"")</f>
        <v/>
      </c>
      <c r="I1677" s="5" t="str">
        <f>IF(Table2[[#This Row],[moving_time]]&lt;&gt;"",FLOOR((Table2[[#This Row],[moving_time]]-(60*60*Table2[[#This Row],[Appoggio_ore]]))/60,1),"")</f>
        <v/>
      </c>
      <c r="J1677" s="5" t="str">
        <f>IF(Table2[[#This Row],[moving_time]]&lt;&gt;"",FLOOR(Table2[[#This Row],[moving_time]]/(60*60),1),"")</f>
        <v/>
      </c>
      <c r="K16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7" t="str">
        <f>IF(AND(Table2[[#This Row],[Appoggio]]&lt;&gt;"",C1687&lt;&gt;""),_xlfn.CONCAT("date",C1687,"moving_time",C1678,"distance",Table2[[#This Row],[Appoggio]],"elevation",C1680,"type",C1681),"")</f>
        <v/>
      </c>
      <c r="M1677" t="str">
        <f>IF(Table2[[#This Row],[date_to_pivot]]&lt;&gt;"",C1681,"")</f>
        <v/>
      </c>
      <c r="N1677" t="str">
        <f>IF(Table2[[#This Row],[date_to_pivot]]&lt;&gt;"",Table2[[#This Row],[Appoggio]],"")</f>
        <v/>
      </c>
      <c r="O1677" t="str">
        <f>IF(Table2[[#This Row],[date_to_pivot]]&lt;&gt;"",C1680,"")</f>
        <v/>
      </c>
      <c r="P1677" t="str">
        <f>IF(Table2[[#This Row],[date_to_pivot]]&lt;&gt;"",C1678,"")</f>
        <v/>
      </c>
    </row>
    <row r="1678" spans="2:16" x14ac:dyDescent="0.2">
      <c r="B1678" t="s">
        <v>686</v>
      </c>
      <c r="C1678" t="str" cm="1">
        <f t="array" ref="C16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78" t="str">
        <f>IF(ISNUMBER(SEARCH("start_date_local",Table2[[#This Row],[JSON]])),MID(Table2[[#This Row],[JSON]],SEARCH("start_date_local",Table2[[#This Row],[JSON]])+LEN("start_date_local")+4,10), "")</f>
        <v/>
      </c>
      <c r="E16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8" s="5" t="str">
        <f>IF(Table2[[#This Row],[moving_time]]&lt;&gt;"",FLOOR((Table2[[#This Row],[moving_time]]-(60*60*Table2[[#This Row],[Appoggio_ore]]))-(60*Table2[[#This Row],[Appoggio_ minuti]]),1),"")</f>
        <v/>
      </c>
      <c r="I1678" s="5" t="str">
        <f>IF(Table2[[#This Row],[moving_time]]&lt;&gt;"",FLOOR((Table2[[#This Row],[moving_time]]-(60*60*Table2[[#This Row],[Appoggio_ore]]))/60,1),"")</f>
        <v/>
      </c>
      <c r="J1678" s="5" t="str">
        <f>IF(Table2[[#This Row],[moving_time]]&lt;&gt;"",FLOOR(Table2[[#This Row],[moving_time]]/(60*60),1),"")</f>
        <v/>
      </c>
      <c r="K16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8" t="str">
        <f>IF(AND(Table2[[#This Row],[Appoggio]]&lt;&gt;"",C1688&lt;&gt;""),_xlfn.CONCAT("date",C1688,"moving_time",C1679,"distance",Table2[[#This Row],[Appoggio]],"elevation",C1681,"type",C1682),"")</f>
        <v/>
      </c>
      <c r="M1678" t="str">
        <f>IF(Table2[[#This Row],[date_to_pivot]]&lt;&gt;"",C1682,"")</f>
        <v/>
      </c>
      <c r="N1678" t="str">
        <f>IF(Table2[[#This Row],[date_to_pivot]]&lt;&gt;"",Table2[[#This Row],[Appoggio]],"")</f>
        <v/>
      </c>
      <c r="O1678" t="str">
        <f>IF(Table2[[#This Row],[date_to_pivot]]&lt;&gt;"",C1681,"")</f>
        <v/>
      </c>
      <c r="P1678" t="str">
        <f>IF(Table2[[#This Row],[date_to_pivot]]&lt;&gt;"",C1679,"")</f>
        <v/>
      </c>
    </row>
    <row r="1679" spans="2:16" x14ac:dyDescent="0.2">
      <c r="B1679" t="s">
        <v>84</v>
      </c>
      <c r="C1679" t="str" cm="1">
        <f t="array" ref="C16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79" t="str">
        <f>IF(ISNUMBER(SEARCH("start_date_local",Table2[[#This Row],[JSON]])),MID(Table2[[#This Row],[JSON]],SEARCH("start_date_local",Table2[[#This Row],[JSON]])+LEN("start_date_local")+4,10), "")</f>
        <v/>
      </c>
      <c r="E16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79" s="5" t="str">
        <f>IF(Table2[[#This Row],[moving_time]]&lt;&gt;"",FLOOR((Table2[[#This Row],[moving_time]]-(60*60*Table2[[#This Row],[Appoggio_ore]]))-(60*Table2[[#This Row],[Appoggio_ minuti]]),1),"")</f>
        <v/>
      </c>
      <c r="I1679" s="5" t="str">
        <f>IF(Table2[[#This Row],[moving_time]]&lt;&gt;"",FLOOR((Table2[[#This Row],[moving_time]]-(60*60*Table2[[#This Row],[Appoggio_ore]]))/60,1),"")</f>
        <v/>
      </c>
      <c r="J1679" s="5" t="str">
        <f>IF(Table2[[#This Row],[moving_time]]&lt;&gt;"",FLOOR(Table2[[#This Row],[moving_time]]/(60*60),1),"")</f>
        <v/>
      </c>
      <c r="K16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79" t="str">
        <f>IF(AND(Table2[[#This Row],[Appoggio]]&lt;&gt;"",C1689&lt;&gt;""),_xlfn.CONCAT("date",C1689,"moving_time",C1680,"distance",Table2[[#This Row],[Appoggio]],"elevation",C1682,"type",C1683),"")</f>
        <v/>
      </c>
      <c r="M1679" t="str">
        <f>IF(Table2[[#This Row],[date_to_pivot]]&lt;&gt;"",C1683,"")</f>
        <v/>
      </c>
      <c r="N1679" t="str">
        <f>IF(Table2[[#This Row],[date_to_pivot]]&lt;&gt;"",Table2[[#This Row],[Appoggio]],"")</f>
        <v/>
      </c>
      <c r="O1679" t="str">
        <f>IF(Table2[[#This Row],[date_to_pivot]]&lt;&gt;"",C1682,"")</f>
        <v/>
      </c>
      <c r="P1679" t="str">
        <f>IF(Table2[[#This Row],[date_to_pivot]]&lt;&gt;"",C1680,"")</f>
        <v/>
      </c>
    </row>
    <row r="1680" spans="2:16" x14ac:dyDescent="0.2">
      <c r="B1680" t="s">
        <v>32</v>
      </c>
      <c r="C1680" t="str" cm="1">
        <f t="array" ref="C16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80" t="str">
        <f>IF(ISNUMBER(SEARCH("start_date_local",Table2[[#This Row],[JSON]])),MID(Table2[[#This Row],[JSON]],SEARCH("start_date_local",Table2[[#This Row],[JSON]])+LEN("start_date_local")+4,10), "")</f>
        <v/>
      </c>
      <c r="E16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0" s="5" t="str">
        <f>IF(Table2[[#This Row],[moving_time]]&lt;&gt;"",FLOOR((Table2[[#This Row],[moving_time]]-(60*60*Table2[[#This Row],[Appoggio_ore]]))-(60*Table2[[#This Row],[Appoggio_ minuti]]),1),"")</f>
        <v/>
      </c>
      <c r="I1680" s="5" t="str">
        <f>IF(Table2[[#This Row],[moving_time]]&lt;&gt;"",FLOOR((Table2[[#This Row],[moving_time]]-(60*60*Table2[[#This Row],[Appoggio_ore]]))/60,1),"")</f>
        <v/>
      </c>
      <c r="J1680" s="5" t="str">
        <f>IF(Table2[[#This Row],[moving_time]]&lt;&gt;"",FLOOR(Table2[[#This Row],[moving_time]]/(60*60),1),"")</f>
        <v/>
      </c>
      <c r="K16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0" t="str">
        <f>IF(AND(Table2[[#This Row],[Appoggio]]&lt;&gt;"",C1690&lt;&gt;""),_xlfn.CONCAT("date",C1690,"moving_time",C1681,"distance",Table2[[#This Row],[Appoggio]],"elevation",C1683,"type",C1684),"")</f>
        <v/>
      </c>
      <c r="M1680" t="str">
        <f>IF(Table2[[#This Row],[date_to_pivot]]&lt;&gt;"",C1684,"")</f>
        <v/>
      </c>
      <c r="N1680" t="str">
        <f>IF(Table2[[#This Row],[date_to_pivot]]&lt;&gt;"",Table2[[#This Row],[Appoggio]],"")</f>
        <v/>
      </c>
      <c r="O1680" t="str">
        <f>IF(Table2[[#This Row],[date_to_pivot]]&lt;&gt;"",C1683,"")</f>
        <v/>
      </c>
      <c r="P1680" t="str">
        <f>IF(Table2[[#This Row],[date_to_pivot]]&lt;&gt;"",C1681,"")</f>
        <v/>
      </c>
    </row>
    <row r="1681" spans="2:16" x14ac:dyDescent="0.2">
      <c r="B1681" t="s">
        <v>33</v>
      </c>
      <c r="C1681" t="str" cm="1">
        <f t="array" ref="C16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81" t="str">
        <f>IF(ISNUMBER(SEARCH("start_date_local",Table2[[#This Row],[JSON]])),MID(Table2[[#This Row],[JSON]],SEARCH("start_date_local",Table2[[#This Row],[JSON]])+LEN("start_date_local")+4,10), "")</f>
        <v/>
      </c>
      <c r="E16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1" s="5" t="str">
        <f>IF(Table2[[#This Row],[moving_time]]&lt;&gt;"",FLOOR((Table2[[#This Row],[moving_time]]-(60*60*Table2[[#This Row],[Appoggio_ore]]))-(60*Table2[[#This Row],[Appoggio_ minuti]]),1),"")</f>
        <v/>
      </c>
      <c r="I1681" s="5" t="str">
        <f>IF(Table2[[#This Row],[moving_time]]&lt;&gt;"",FLOOR((Table2[[#This Row],[moving_time]]-(60*60*Table2[[#This Row],[Appoggio_ore]]))/60,1),"")</f>
        <v/>
      </c>
      <c r="J1681" s="5" t="str">
        <f>IF(Table2[[#This Row],[moving_time]]&lt;&gt;"",FLOOR(Table2[[#This Row],[moving_time]]/(60*60),1),"")</f>
        <v/>
      </c>
      <c r="K16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1" t="str">
        <f>IF(AND(Table2[[#This Row],[Appoggio]]&lt;&gt;"",C1691&lt;&gt;""),_xlfn.CONCAT("date",C1691,"moving_time",C1682,"distance",Table2[[#This Row],[Appoggio]],"elevation",C1684,"type",C1685),"")</f>
        <v/>
      </c>
      <c r="M1681" t="str">
        <f>IF(Table2[[#This Row],[date_to_pivot]]&lt;&gt;"",C1685,"")</f>
        <v/>
      </c>
      <c r="N1681" t="str">
        <f>IF(Table2[[#This Row],[date_to_pivot]]&lt;&gt;"",Table2[[#This Row],[Appoggio]],"")</f>
        <v/>
      </c>
      <c r="O1681" t="str">
        <f>IF(Table2[[#This Row],[date_to_pivot]]&lt;&gt;"",C1684,"")</f>
        <v/>
      </c>
      <c r="P1681" t="str">
        <f>IF(Table2[[#This Row],[date_to_pivot]]&lt;&gt;"",C1682,"")</f>
        <v/>
      </c>
    </row>
    <row r="1682" spans="2:16" x14ac:dyDescent="0.2">
      <c r="B1682" t="s">
        <v>34</v>
      </c>
      <c r="C1682" t="str" cm="1">
        <f t="array" ref="C16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82" t="str">
        <f>IF(ISNUMBER(SEARCH("start_date_local",Table2[[#This Row],[JSON]])),MID(Table2[[#This Row],[JSON]],SEARCH("start_date_local",Table2[[#This Row],[JSON]])+LEN("start_date_local")+4,10), "")</f>
        <v/>
      </c>
      <c r="E16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2" s="5" t="str">
        <f>IF(Table2[[#This Row],[moving_time]]&lt;&gt;"",FLOOR((Table2[[#This Row],[moving_time]]-(60*60*Table2[[#This Row],[Appoggio_ore]]))-(60*Table2[[#This Row],[Appoggio_ minuti]]),1),"")</f>
        <v/>
      </c>
      <c r="I1682" s="5" t="str">
        <f>IF(Table2[[#This Row],[moving_time]]&lt;&gt;"",FLOOR((Table2[[#This Row],[moving_time]]-(60*60*Table2[[#This Row],[Appoggio_ore]]))/60,1),"")</f>
        <v/>
      </c>
      <c r="J1682" s="5" t="str">
        <f>IF(Table2[[#This Row],[moving_time]]&lt;&gt;"",FLOOR(Table2[[#This Row],[moving_time]]/(60*60),1),"")</f>
        <v/>
      </c>
      <c r="K16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2" t="str">
        <f>IF(AND(Table2[[#This Row],[Appoggio]]&lt;&gt;"",C1692&lt;&gt;""),_xlfn.CONCAT("date",C1692,"moving_time",C1683,"distance",Table2[[#This Row],[Appoggio]],"elevation",C1685,"type",C1686),"")</f>
        <v/>
      </c>
      <c r="M1682" t="str">
        <f>IF(Table2[[#This Row],[date_to_pivot]]&lt;&gt;"",C1686,"")</f>
        <v/>
      </c>
      <c r="N1682" t="str">
        <f>IF(Table2[[#This Row],[date_to_pivot]]&lt;&gt;"",Table2[[#This Row],[Appoggio]],"")</f>
        <v/>
      </c>
      <c r="O1682" t="str">
        <f>IF(Table2[[#This Row],[date_to_pivot]]&lt;&gt;"",C1685,"")</f>
        <v/>
      </c>
      <c r="P1682" t="str">
        <f>IF(Table2[[#This Row],[date_to_pivot]]&lt;&gt;"",C1683,"")</f>
        <v/>
      </c>
    </row>
    <row r="1683" spans="2:16" x14ac:dyDescent="0.2">
      <c r="B1683" t="s">
        <v>687</v>
      </c>
      <c r="C1683" t="str" cm="1">
        <f t="array" ref="C16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83" t="str">
        <f>IF(ISNUMBER(SEARCH("start_date_local",Table2[[#This Row],[JSON]])),MID(Table2[[#This Row],[JSON]],SEARCH("start_date_local",Table2[[#This Row],[JSON]])+LEN("start_date_local")+4,10), "")</f>
        <v/>
      </c>
      <c r="E16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3" s="5" t="str">
        <f>IF(Table2[[#This Row],[moving_time]]&lt;&gt;"",FLOOR((Table2[[#This Row],[moving_time]]-(60*60*Table2[[#This Row],[Appoggio_ore]]))-(60*Table2[[#This Row],[Appoggio_ minuti]]),1),"")</f>
        <v/>
      </c>
      <c r="I1683" s="5" t="str">
        <f>IF(Table2[[#This Row],[moving_time]]&lt;&gt;"",FLOOR((Table2[[#This Row],[moving_time]]-(60*60*Table2[[#This Row],[Appoggio_ore]]))/60,1),"")</f>
        <v/>
      </c>
      <c r="J1683" s="5" t="str">
        <f>IF(Table2[[#This Row],[moving_time]]&lt;&gt;"",FLOOR(Table2[[#This Row],[moving_time]]/(60*60),1),"")</f>
        <v/>
      </c>
      <c r="K16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3" t="str">
        <f>IF(AND(Table2[[#This Row],[Appoggio]]&lt;&gt;"",C1693&lt;&gt;""),_xlfn.CONCAT("date",C1693,"moving_time",C1684,"distance",Table2[[#This Row],[Appoggio]],"elevation",C1686,"type",C1687),"")</f>
        <v/>
      </c>
      <c r="M1683" t="str">
        <f>IF(Table2[[#This Row],[date_to_pivot]]&lt;&gt;"",C1687,"")</f>
        <v/>
      </c>
      <c r="N1683" t="str">
        <f>IF(Table2[[#This Row],[date_to_pivot]]&lt;&gt;"",Table2[[#This Row],[Appoggio]],"")</f>
        <v/>
      </c>
      <c r="O1683" t="str">
        <f>IF(Table2[[#This Row],[date_to_pivot]]&lt;&gt;"",C1686,"")</f>
        <v/>
      </c>
      <c r="P1683" t="str">
        <f>IF(Table2[[#This Row],[date_to_pivot]]&lt;&gt;"",C1684,"")</f>
        <v/>
      </c>
    </row>
    <row r="1684" spans="2:16" x14ac:dyDescent="0.2">
      <c r="B1684" t="s">
        <v>688</v>
      </c>
      <c r="C1684" t="str" cm="1">
        <f t="array" ref="C16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84" t="str">
        <f>IF(ISNUMBER(SEARCH("start_date_local",Table2[[#This Row],[JSON]])),MID(Table2[[#This Row],[JSON]],SEARCH("start_date_local",Table2[[#This Row],[JSON]])+LEN("start_date_local")+4,10), "")</f>
        <v/>
      </c>
      <c r="E16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4" s="5" t="str">
        <f>IF(Table2[[#This Row],[moving_time]]&lt;&gt;"",FLOOR((Table2[[#This Row],[moving_time]]-(60*60*Table2[[#This Row],[Appoggio_ore]]))-(60*Table2[[#This Row],[Appoggio_ minuti]]),1),"")</f>
        <v/>
      </c>
      <c r="I1684" s="5" t="str">
        <f>IF(Table2[[#This Row],[moving_time]]&lt;&gt;"",FLOOR((Table2[[#This Row],[moving_time]]-(60*60*Table2[[#This Row],[Appoggio_ore]]))/60,1),"")</f>
        <v/>
      </c>
      <c r="J1684" s="5" t="str">
        <f>IF(Table2[[#This Row],[moving_time]]&lt;&gt;"",FLOOR(Table2[[#This Row],[moving_time]]/(60*60),1),"")</f>
        <v/>
      </c>
      <c r="K16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4" t="str">
        <f>IF(AND(Table2[[#This Row],[Appoggio]]&lt;&gt;"",C1694&lt;&gt;""),_xlfn.CONCAT("date",C1694,"moving_time",C1685,"distance",Table2[[#This Row],[Appoggio]],"elevation",C1687,"type",C1688),"")</f>
        <v/>
      </c>
      <c r="M1684" t="str">
        <f>IF(Table2[[#This Row],[date_to_pivot]]&lt;&gt;"",C1688,"")</f>
        <v/>
      </c>
      <c r="N1684" t="str">
        <f>IF(Table2[[#This Row],[date_to_pivot]]&lt;&gt;"",Table2[[#This Row],[Appoggio]],"")</f>
        <v/>
      </c>
      <c r="O1684" t="str">
        <f>IF(Table2[[#This Row],[date_to_pivot]]&lt;&gt;"",C1687,"")</f>
        <v/>
      </c>
      <c r="P1684" t="str">
        <f>IF(Table2[[#This Row],[date_to_pivot]]&lt;&gt;"",C1685,"")</f>
        <v/>
      </c>
    </row>
    <row r="1685" spans="2:16" x14ac:dyDescent="0.2">
      <c r="B1685" t="s">
        <v>37</v>
      </c>
      <c r="C1685" t="str" cm="1">
        <f t="array" ref="C16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85" t="str">
        <f>IF(ISNUMBER(SEARCH("start_date_local",Table2[[#This Row],[JSON]])),MID(Table2[[#This Row],[JSON]],SEARCH("start_date_local",Table2[[#This Row],[JSON]])+LEN("start_date_local")+4,10), "")</f>
        <v/>
      </c>
      <c r="E16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5" s="5" t="str">
        <f>IF(Table2[[#This Row],[moving_time]]&lt;&gt;"",FLOOR((Table2[[#This Row],[moving_time]]-(60*60*Table2[[#This Row],[Appoggio_ore]]))-(60*Table2[[#This Row],[Appoggio_ minuti]]),1),"")</f>
        <v/>
      </c>
      <c r="I1685" s="5" t="str">
        <f>IF(Table2[[#This Row],[moving_time]]&lt;&gt;"",FLOOR((Table2[[#This Row],[moving_time]]-(60*60*Table2[[#This Row],[Appoggio_ore]]))/60,1),"")</f>
        <v/>
      </c>
      <c r="J1685" s="5" t="str">
        <f>IF(Table2[[#This Row],[moving_time]]&lt;&gt;"",FLOOR(Table2[[#This Row],[moving_time]]/(60*60),1),"")</f>
        <v/>
      </c>
      <c r="K16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5" t="str">
        <f>IF(AND(Table2[[#This Row],[Appoggio]]&lt;&gt;"",C1695&lt;&gt;""),_xlfn.CONCAT("date",C1695,"moving_time",C1686,"distance",Table2[[#This Row],[Appoggio]],"elevation",C1688,"type",C1689),"")</f>
        <v/>
      </c>
      <c r="M1685" t="str">
        <f>IF(Table2[[#This Row],[date_to_pivot]]&lt;&gt;"",C1689,"")</f>
        <v/>
      </c>
      <c r="N1685" t="str">
        <f>IF(Table2[[#This Row],[date_to_pivot]]&lt;&gt;"",Table2[[#This Row],[Appoggio]],"")</f>
        <v/>
      </c>
      <c r="O1685" t="str">
        <f>IF(Table2[[#This Row],[date_to_pivot]]&lt;&gt;"",C1688,"")</f>
        <v/>
      </c>
      <c r="P1685" t="str">
        <f>IF(Table2[[#This Row],[date_to_pivot]]&lt;&gt;"",C1686,"")</f>
        <v/>
      </c>
    </row>
    <row r="1686" spans="2:16" x14ac:dyDescent="0.2">
      <c r="B1686" t="s">
        <v>6</v>
      </c>
      <c r="C1686" t="str" cm="1">
        <f t="array" ref="C16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86" t="str">
        <f>IF(ISNUMBER(SEARCH("start_date_local",Table2[[#This Row],[JSON]])),MID(Table2[[#This Row],[JSON]],SEARCH("start_date_local",Table2[[#This Row],[JSON]])+LEN("start_date_local")+4,10), "")</f>
        <v/>
      </c>
      <c r="E16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6" s="5" t="str">
        <f>IF(Table2[[#This Row],[moving_time]]&lt;&gt;"",FLOOR((Table2[[#This Row],[moving_time]]-(60*60*Table2[[#This Row],[Appoggio_ore]]))-(60*Table2[[#This Row],[Appoggio_ minuti]]),1),"")</f>
        <v/>
      </c>
      <c r="I1686" s="5" t="str">
        <f>IF(Table2[[#This Row],[moving_time]]&lt;&gt;"",FLOOR((Table2[[#This Row],[moving_time]]-(60*60*Table2[[#This Row],[Appoggio_ore]]))/60,1),"")</f>
        <v/>
      </c>
      <c r="J1686" s="5" t="str">
        <f>IF(Table2[[#This Row],[moving_time]]&lt;&gt;"",FLOOR(Table2[[#This Row],[moving_time]]/(60*60),1),"")</f>
        <v/>
      </c>
      <c r="K16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6" t="str">
        <f>IF(AND(Table2[[#This Row],[Appoggio]]&lt;&gt;"",C1696&lt;&gt;""),_xlfn.CONCAT("date",C1696,"moving_time",C1687,"distance",Table2[[#This Row],[Appoggio]],"elevation",C1689,"type",C1690),"")</f>
        <v/>
      </c>
      <c r="M1686" t="str">
        <f>IF(Table2[[#This Row],[date_to_pivot]]&lt;&gt;"",C1690,"")</f>
        <v/>
      </c>
      <c r="N1686" t="str">
        <f>IF(Table2[[#This Row],[date_to_pivot]]&lt;&gt;"",Table2[[#This Row],[Appoggio]],"")</f>
        <v/>
      </c>
      <c r="O1686" t="str">
        <f>IF(Table2[[#This Row],[date_to_pivot]]&lt;&gt;"",C1689,"")</f>
        <v/>
      </c>
      <c r="P1686" t="str">
        <f>IF(Table2[[#This Row],[date_to_pivot]]&lt;&gt;"",C1687,"")</f>
        <v/>
      </c>
    </row>
    <row r="1687" spans="2:16" x14ac:dyDescent="0.2">
      <c r="B1687" t="s">
        <v>38</v>
      </c>
      <c r="C1687" t="str" cm="1">
        <f t="array" ref="C16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87" t="str">
        <f>IF(ISNUMBER(SEARCH("start_date_local",Table2[[#This Row],[JSON]])),MID(Table2[[#This Row],[JSON]],SEARCH("start_date_local",Table2[[#This Row],[JSON]])+LEN("start_date_local")+4,10), "")</f>
        <v/>
      </c>
      <c r="E16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7" s="5" t="str">
        <f>IF(Table2[[#This Row],[moving_time]]&lt;&gt;"",FLOOR((Table2[[#This Row],[moving_time]]-(60*60*Table2[[#This Row],[Appoggio_ore]]))-(60*Table2[[#This Row],[Appoggio_ minuti]]),1),"")</f>
        <v/>
      </c>
      <c r="I1687" s="5" t="str">
        <f>IF(Table2[[#This Row],[moving_time]]&lt;&gt;"",FLOOR((Table2[[#This Row],[moving_time]]-(60*60*Table2[[#This Row],[Appoggio_ore]]))/60,1),"")</f>
        <v/>
      </c>
      <c r="J1687" s="5" t="str">
        <f>IF(Table2[[#This Row],[moving_time]]&lt;&gt;"",FLOOR(Table2[[#This Row],[moving_time]]/(60*60),1),"")</f>
        <v/>
      </c>
      <c r="K16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7" t="str">
        <f>IF(AND(Table2[[#This Row],[Appoggio]]&lt;&gt;"",C1697&lt;&gt;""),_xlfn.CONCAT("date",C1697,"moving_time",C1688,"distance",Table2[[#This Row],[Appoggio]],"elevation",C1690,"type",C1691),"")</f>
        <v/>
      </c>
      <c r="M1687" t="str">
        <f>IF(Table2[[#This Row],[date_to_pivot]]&lt;&gt;"",C1691,"")</f>
        <v/>
      </c>
      <c r="N1687" t="str">
        <f>IF(Table2[[#This Row],[date_to_pivot]]&lt;&gt;"",Table2[[#This Row],[Appoggio]],"")</f>
        <v/>
      </c>
      <c r="O1687" t="str">
        <f>IF(Table2[[#This Row],[date_to_pivot]]&lt;&gt;"",C1690,"")</f>
        <v/>
      </c>
      <c r="P1687" t="str">
        <f>IF(Table2[[#This Row],[date_to_pivot]]&lt;&gt;"",C1688,"")</f>
        <v/>
      </c>
    </row>
    <row r="1688" spans="2:16" x14ac:dyDescent="0.2">
      <c r="B1688" t="s">
        <v>39</v>
      </c>
      <c r="C1688" t="str" cm="1">
        <f t="array" ref="C16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88" t="str">
        <f>IF(ISNUMBER(SEARCH("start_date_local",Table2[[#This Row],[JSON]])),MID(Table2[[#This Row],[JSON]],SEARCH("start_date_local",Table2[[#This Row],[JSON]])+LEN("start_date_local")+4,10), "")</f>
        <v/>
      </c>
      <c r="E16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8" s="5" t="str">
        <f>IF(Table2[[#This Row],[moving_time]]&lt;&gt;"",FLOOR((Table2[[#This Row],[moving_time]]-(60*60*Table2[[#This Row],[Appoggio_ore]]))-(60*Table2[[#This Row],[Appoggio_ minuti]]),1),"")</f>
        <v/>
      </c>
      <c r="I1688" s="5" t="str">
        <f>IF(Table2[[#This Row],[moving_time]]&lt;&gt;"",FLOOR((Table2[[#This Row],[moving_time]]-(60*60*Table2[[#This Row],[Appoggio_ore]]))/60,1),"")</f>
        <v/>
      </c>
      <c r="J1688" s="5" t="str">
        <f>IF(Table2[[#This Row],[moving_time]]&lt;&gt;"",FLOOR(Table2[[#This Row],[moving_time]]/(60*60),1),"")</f>
        <v/>
      </c>
      <c r="K16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8" t="str">
        <f>IF(AND(Table2[[#This Row],[Appoggio]]&lt;&gt;"",C1698&lt;&gt;""),_xlfn.CONCAT("date",C1698,"moving_time",C1689,"distance",Table2[[#This Row],[Appoggio]],"elevation",C1691,"type",C1692),"")</f>
        <v/>
      </c>
      <c r="M1688" t="str">
        <f>IF(Table2[[#This Row],[date_to_pivot]]&lt;&gt;"",C1692,"")</f>
        <v/>
      </c>
      <c r="N1688" t="str">
        <f>IF(Table2[[#This Row],[date_to_pivot]]&lt;&gt;"",Table2[[#This Row],[Appoggio]],"")</f>
        <v/>
      </c>
      <c r="O1688" t="str">
        <f>IF(Table2[[#This Row],[date_to_pivot]]&lt;&gt;"",C1691,"")</f>
        <v/>
      </c>
      <c r="P1688" t="str">
        <f>IF(Table2[[#This Row],[date_to_pivot]]&lt;&gt;"",C1689,"")</f>
        <v/>
      </c>
    </row>
    <row r="1689" spans="2:16" x14ac:dyDescent="0.2">
      <c r="B1689" t="s">
        <v>40</v>
      </c>
      <c r="C1689" t="str" cm="1">
        <f t="array" ref="C16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89" t="str">
        <f>IF(ISNUMBER(SEARCH("start_date_local",Table2[[#This Row],[JSON]])),MID(Table2[[#This Row],[JSON]],SEARCH("start_date_local",Table2[[#This Row],[JSON]])+LEN("start_date_local")+4,10), "")</f>
        <v/>
      </c>
      <c r="E16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89" s="5" t="str">
        <f>IF(Table2[[#This Row],[moving_time]]&lt;&gt;"",FLOOR((Table2[[#This Row],[moving_time]]-(60*60*Table2[[#This Row],[Appoggio_ore]]))-(60*Table2[[#This Row],[Appoggio_ minuti]]),1),"")</f>
        <v/>
      </c>
      <c r="I1689" s="5" t="str">
        <f>IF(Table2[[#This Row],[moving_time]]&lt;&gt;"",FLOOR((Table2[[#This Row],[moving_time]]-(60*60*Table2[[#This Row],[Appoggio_ore]]))/60,1),"")</f>
        <v/>
      </c>
      <c r="J1689" s="5" t="str">
        <f>IF(Table2[[#This Row],[moving_time]]&lt;&gt;"",FLOOR(Table2[[#This Row],[moving_time]]/(60*60),1),"")</f>
        <v/>
      </c>
      <c r="K16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89" t="str">
        <f>IF(AND(Table2[[#This Row],[Appoggio]]&lt;&gt;"",C1699&lt;&gt;""),_xlfn.CONCAT("date",C1699,"moving_time",C1690,"distance",Table2[[#This Row],[Appoggio]],"elevation",C1692,"type",C1693),"")</f>
        <v/>
      </c>
      <c r="M1689" t="str">
        <f>IF(Table2[[#This Row],[date_to_pivot]]&lt;&gt;"",C1693,"")</f>
        <v/>
      </c>
      <c r="N1689" t="str">
        <f>IF(Table2[[#This Row],[date_to_pivot]]&lt;&gt;"",Table2[[#This Row],[Appoggio]],"")</f>
        <v/>
      </c>
      <c r="O1689" t="str">
        <f>IF(Table2[[#This Row],[date_to_pivot]]&lt;&gt;"",C1692,"")</f>
        <v/>
      </c>
      <c r="P1689" t="str">
        <f>IF(Table2[[#This Row],[date_to_pivot]]&lt;&gt;"",C1690,"")</f>
        <v/>
      </c>
    </row>
    <row r="1690" spans="2:16" x14ac:dyDescent="0.2">
      <c r="B1690" t="s">
        <v>41</v>
      </c>
      <c r="C1690" t="str" cm="1">
        <f t="array" ref="C16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90" t="str">
        <f>IF(ISNUMBER(SEARCH("start_date_local",Table2[[#This Row],[JSON]])),MID(Table2[[#This Row],[JSON]],SEARCH("start_date_local",Table2[[#This Row],[JSON]])+LEN("start_date_local")+4,10), "")</f>
        <v/>
      </c>
      <c r="E16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0" s="5" t="str">
        <f>IF(Table2[[#This Row],[moving_time]]&lt;&gt;"",FLOOR((Table2[[#This Row],[moving_time]]-(60*60*Table2[[#This Row],[Appoggio_ore]]))-(60*Table2[[#This Row],[Appoggio_ minuti]]),1),"")</f>
        <v/>
      </c>
      <c r="I1690" s="5" t="str">
        <f>IF(Table2[[#This Row],[moving_time]]&lt;&gt;"",FLOOR((Table2[[#This Row],[moving_time]]-(60*60*Table2[[#This Row],[Appoggio_ore]]))/60,1),"")</f>
        <v/>
      </c>
      <c r="J1690" s="5" t="str">
        <f>IF(Table2[[#This Row],[moving_time]]&lt;&gt;"",FLOOR(Table2[[#This Row],[moving_time]]/(60*60),1),"")</f>
        <v/>
      </c>
      <c r="K16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0" t="str">
        <f>IF(AND(Table2[[#This Row],[Appoggio]]&lt;&gt;"",C1700&lt;&gt;""),_xlfn.CONCAT("date",C1700,"moving_time",C1691,"distance",Table2[[#This Row],[Appoggio]],"elevation",C1693,"type",C1694),"")</f>
        <v/>
      </c>
      <c r="M1690" t="str">
        <f>IF(Table2[[#This Row],[date_to_pivot]]&lt;&gt;"",C1694,"")</f>
        <v/>
      </c>
      <c r="N1690" t="str">
        <f>IF(Table2[[#This Row],[date_to_pivot]]&lt;&gt;"",Table2[[#This Row],[Appoggio]],"")</f>
        <v/>
      </c>
      <c r="O1690" t="str">
        <f>IF(Table2[[#This Row],[date_to_pivot]]&lt;&gt;"",C1693,"")</f>
        <v/>
      </c>
      <c r="P1690" t="str">
        <f>IF(Table2[[#This Row],[date_to_pivot]]&lt;&gt;"",C1691,"")</f>
        <v/>
      </c>
    </row>
    <row r="1691" spans="2:16" x14ac:dyDescent="0.2">
      <c r="B1691" t="s">
        <v>42</v>
      </c>
      <c r="C1691" t="str" cm="1">
        <f t="array" ref="C16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91" t="str">
        <f>IF(ISNUMBER(SEARCH("start_date_local",Table2[[#This Row],[JSON]])),MID(Table2[[#This Row],[JSON]],SEARCH("start_date_local",Table2[[#This Row],[JSON]])+LEN("start_date_local")+4,10), "")</f>
        <v/>
      </c>
      <c r="E16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1" s="5" t="str">
        <f>IF(Table2[[#This Row],[moving_time]]&lt;&gt;"",FLOOR((Table2[[#This Row],[moving_time]]-(60*60*Table2[[#This Row],[Appoggio_ore]]))-(60*Table2[[#This Row],[Appoggio_ minuti]]),1),"")</f>
        <v/>
      </c>
      <c r="I1691" s="5" t="str">
        <f>IF(Table2[[#This Row],[moving_time]]&lt;&gt;"",FLOOR((Table2[[#This Row],[moving_time]]-(60*60*Table2[[#This Row],[Appoggio_ore]]))/60,1),"")</f>
        <v/>
      </c>
      <c r="J1691" s="5" t="str">
        <f>IF(Table2[[#This Row],[moving_time]]&lt;&gt;"",FLOOR(Table2[[#This Row],[moving_time]]/(60*60),1),"")</f>
        <v/>
      </c>
      <c r="K16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1" t="str">
        <f>IF(AND(Table2[[#This Row],[Appoggio]]&lt;&gt;"",C1701&lt;&gt;""),_xlfn.CONCAT("date",C1701,"moving_time",C1692,"distance",Table2[[#This Row],[Appoggio]],"elevation",C1694,"type",C1695),"")</f>
        <v/>
      </c>
      <c r="M1691" t="str">
        <f>IF(Table2[[#This Row],[date_to_pivot]]&lt;&gt;"",C1695,"")</f>
        <v/>
      </c>
      <c r="N1691" t="str">
        <f>IF(Table2[[#This Row],[date_to_pivot]]&lt;&gt;"",Table2[[#This Row],[Appoggio]],"")</f>
        <v/>
      </c>
      <c r="O1691" t="str">
        <f>IF(Table2[[#This Row],[date_to_pivot]]&lt;&gt;"",C1694,"")</f>
        <v/>
      </c>
      <c r="P1691" t="str">
        <f>IF(Table2[[#This Row],[date_to_pivot]]&lt;&gt;"",C1692,"")</f>
        <v/>
      </c>
    </row>
    <row r="1692" spans="2:16" x14ac:dyDescent="0.2">
      <c r="B1692" t="s">
        <v>43</v>
      </c>
      <c r="C1692" t="str" cm="1">
        <f t="array" ref="C16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92" t="str">
        <f>IF(ISNUMBER(SEARCH("start_date_local",Table2[[#This Row],[JSON]])),MID(Table2[[#This Row],[JSON]],SEARCH("start_date_local",Table2[[#This Row],[JSON]])+LEN("start_date_local")+4,10), "")</f>
        <v/>
      </c>
      <c r="E16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2" s="5" t="str">
        <f>IF(Table2[[#This Row],[moving_time]]&lt;&gt;"",FLOOR((Table2[[#This Row],[moving_time]]-(60*60*Table2[[#This Row],[Appoggio_ore]]))-(60*Table2[[#This Row],[Appoggio_ minuti]]),1),"")</f>
        <v/>
      </c>
      <c r="I1692" s="5" t="str">
        <f>IF(Table2[[#This Row],[moving_time]]&lt;&gt;"",FLOOR((Table2[[#This Row],[moving_time]]-(60*60*Table2[[#This Row],[Appoggio_ore]]))/60,1),"")</f>
        <v/>
      </c>
      <c r="J1692" s="5" t="str">
        <f>IF(Table2[[#This Row],[moving_time]]&lt;&gt;"",FLOOR(Table2[[#This Row],[moving_time]]/(60*60),1),"")</f>
        <v/>
      </c>
      <c r="K16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2" t="str">
        <f>IF(AND(Table2[[#This Row],[Appoggio]]&lt;&gt;"",C1702&lt;&gt;""),_xlfn.CONCAT("date",C1702,"moving_time",C1693,"distance",Table2[[#This Row],[Appoggio]],"elevation",C1695,"type",C1696),"")</f>
        <v/>
      </c>
      <c r="M1692" t="str">
        <f>IF(Table2[[#This Row],[date_to_pivot]]&lt;&gt;"",C1696,"")</f>
        <v/>
      </c>
      <c r="N1692" t="str">
        <f>IF(Table2[[#This Row],[date_to_pivot]]&lt;&gt;"",Table2[[#This Row],[Appoggio]],"")</f>
        <v/>
      </c>
      <c r="O1692" t="str">
        <f>IF(Table2[[#This Row],[date_to_pivot]]&lt;&gt;"",C1695,"")</f>
        <v/>
      </c>
      <c r="P1692" t="str">
        <f>IF(Table2[[#This Row],[date_to_pivot]]&lt;&gt;"",C1693,"")</f>
        <v/>
      </c>
    </row>
    <row r="1693" spans="2:16" x14ac:dyDescent="0.2">
      <c r="B1693" t="s">
        <v>44</v>
      </c>
      <c r="C1693" t="str" cm="1">
        <f t="array" ref="C16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93" t="str">
        <f>IF(ISNUMBER(SEARCH("start_date_local",Table2[[#This Row],[JSON]])),MID(Table2[[#This Row],[JSON]],SEARCH("start_date_local",Table2[[#This Row],[JSON]])+LEN("start_date_local")+4,10), "")</f>
        <v/>
      </c>
      <c r="E16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3" s="5" t="str">
        <f>IF(Table2[[#This Row],[moving_time]]&lt;&gt;"",FLOOR((Table2[[#This Row],[moving_time]]-(60*60*Table2[[#This Row],[Appoggio_ore]]))-(60*Table2[[#This Row],[Appoggio_ minuti]]),1),"")</f>
        <v/>
      </c>
      <c r="I1693" s="5" t="str">
        <f>IF(Table2[[#This Row],[moving_time]]&lt;&gt;"",FLOOR((Table2[[#This Row],[moving_time]]-(60*60*Table2[[#This Row],[Appoggio_ore]]))/60,1),"")</f>
        <v/>
      </c>
      <c r="J1693" s="5" t="str">
        <f>IF(Table2[[#This Row],[moving_time]]&lt;&gt;"",FLOOR(Table2[[#This Row],[moving_time]]/(60*60),1),"")</f>
        <v/>
      </c>
      <c r="K16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3" t="str">
        <f>IF(AND(Table2[[#This Row],[Appoggio]]&lt;&gt;"",C1703&lt;&gt;""),_xlfn.CONCAT("date",C1703,"moving_time",C1694,"distance",Table2[[#This Row],[Appoggio]],"elevation",C1696,"type",C1697),"")</f>
        <v/>
      </c>
      <c r="M1693" t="str">
        <f>IF(Table2[[#This Row],[date_to_pivot]]&lt;&gt;"",C1697,"")</f>
        <v/>
      </c>
      <c r="N1693" t="str">
        <f>IF(Table2[[#This Row],[date_to_pivot]]&lt;&gt;"",Table2[[#This Row],[Appoggio]],"")</f>
        <v/>
      </c>
      <c r="O1693" t="str">
        <f>IF(Table2[[#This Row],[date_to_pivot]]&lt;&gt;"",C1696,"")</f>
        <v/>
      </c>
      <c r="P1693" t="str">
        <f>IF(Table2[[#This Row],[date_to_pivot]]&lt;&gt;"",C1694,"")</f>
        <v/>
      </c>
    </row>
    <row r="1694" spans="2:16" x14ac:dyDescent="0.2">
      <c r="B1694" t="s">
        <v>45</v>
      </c>
      <c r="C1694" t="str" cm="1">
        <f t="array" ref="C16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94" t="str">
        <f>IF(ISNUMBER(SEARCH("start_date_local",Table2[[#This Row],[JSON]])),MID(Table2[[#This Row],[JSON]],SEARCH("start_date_local",Table2[[#This Row],[JSON]])+LEN("start_date_local")+4,10), "")</f>
        <v/>
      </c>
      <c r="E16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4" s="5" t="str">
        <f>IF(Table2[[#This Row],[moving_time]]&lt;&gt;"",FLOOR((Table2[[#This Row],[moving_time]]-(60*60*Table2[[#This Row],[Appoggio_ore]]))-(60*Table2[[#This Row],[Appoggio_ minuti]]),1),"")</f>
        <v/>
      </c>
      <c r="I1694" s="5" t="str">
        <f>IF(Table2[[#This Row],[moving_time]]&lt;&gt;"",FLOOR((Table2[[#This Row],[moving_time]]-(60*60*Table2[[#This Row],[Appoggio_ore]]))/60,1),"")</f>
        <v/>
      </c>
      <c r="J1694" s="5" t="str">
        <f>IF(Table2[[#This Row],[moving_time]]&lt;&gt;"",FLOOR(Table2[[#This Row],[moving_time]]/(60*60),1),"")</f>
        <v/>
      </c>
      <c r="K16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4" t="str">
        <f>IF(AND(Table2[[#This Row],[Appoggio]]&lt;&gt;"",C1704&lt;&gt;""),_xlfn.CONCAT("date",C1704,"moving_time",C1695,"distance",Table2[[#This Row],[Appoggio]],"elevation",C1697,"type",C1698),"")</f>
        <v/>
      </c>
      <c r="M1694" t="str">
        <f>IF(Table2[[#This Row],[date_to_pivot]]&lt;&gt;"",C1698,"")</f>
        <v/>
      </c>
      <c r="N1694" t="str">
        <f>IF(Table2[[#This Row],[date_to_pivot]]&lt;&gt;"",Table2[[#This Row],[Appoggio]],"")</f>
        <v/>
      </c>
      <c r="O1694" t="str">
        <f>IF(Table2[[#This Row],[date_to_pivot]]&lt;&gt;"",C1697,"")</f>
        <v/>
      </c>
      <c r="P1694" t="str">
        <f>IF(Table2[[#This Row],[date_to_pivot]]&lt;&gt;"",C1695,"")</f>
        <v/>
      </c>
    </row>
    <row r="1695" spans="2:16" x14ac:dyDescent="0.2">
      <c r="B1695" t="s">
        <v>689</v>
      </c>
      <c r="C1695" t="str" cm="1">
        <f t="array" ref="C16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95" t="str">
        <f>IF(ISNUMBER(SEARCH("start_date_local",Table2[[#This Row],[JSON]])),MID(Table2[[#This Row],[JSON]],SEARCH("start_date_local",Table2[[#This Row],[JSON]])+LEN("start_date_local")+4,10), "")</f>
        <v/>
      </c>
      <c r="E16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5" s="5" t="str">
        <f>IF(Table2[[#This Row],[moving_time]]&lt;&gt;"",FLOOR((Table2[[#This Row],[moving_time]]-(60*60*Table2[[#This Row],[Appoggio_ore]]))-(60*Table2[[#This Row],[Appoggio_ minuti]]),1),"")</f>
        <v/>
      </c>
      <c r="I1695" s="5" t="str">
        <f>IF(Table2[[#This Row],[moving_time]]&lt;&gt;"",FLOOR((Table2[[#This Row],[moving_time]]-(60*60*Table2[[#This Row],[Appoggio_ore]]))/60,1),"")</f>
        <v/>
      </c>
      <c r="J1695" s="5" t="str">
        <f>IF(Table2[[#This Row],[moving_time]]&lt;&gt;"",FLOOR(Table2[[#This Row],[moving_time]]/(60*60),1),"")</f>
        <v/>
      </c>
      <c r="K16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5" t="str">
        <f>IF(AND(Table2[[#This Row],[Appoggio]]&lt;&gt;"",C1705&lt;&gt;""),_xlfn.CONCAT("date",C1705,"moving_time",C1696,"distance",Table2[[#This Row],[Appoggio]],"elevation",C1698,"type",C1699),"")</f>
        <v/>
      </c>
      <c r="M1695" t="str">
        <f>IF(Table2[[#This Row],[date_to_pivot]]&lt;&gt;"",C1699,"")</f>
        <v/>
      </c>
      <c r="N1695" t="str">
        <f>IF(Table2[[#This Row],[date_to_pivot]]&lt;&gt;"",Table2[[#This Row],[Appoggio]],"")</f>
        <v/>
      </c>
      <c r="O1695" t="str">
        <f>IF(Table2[[#This Row],[date_to_pivot]]&lt;&gt;"",C1698,"")</f>
        <v/>
      </c>
      <c r="P1695" t="str">
        <f>IF(Table2[[#This Row],[date_to_pivot]]&lt;&gt;"",C1696,"")</f>
        <v/>
      </c>
    </row>
    <row r="1696" spans="2:16" x14ac:dyDescent="0.2">
      <c r="B1696" t="s">
        <v>690</v>
      </c>
      <c r="C1696" t="str" cm="1">
        <f t="array" ref="C16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96" t="str">
        <f>IF(ISNUMBER(SEARCH("start_date_local",Table2[[#This Row],[JSON]])),MID(Table2[[#This Row],[JSON]],SEARCH("start_date_local",Table2[[#This Row],[JSON]])+LEN("start_date_local")+4,10), "")</f>
        <v/>
      </c>
      <c r="E16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6" s="5" t="str">
        <f>IF(Table2[[#This Row],[moving_time]]&lt;&gt;"",FLOOR((Table2[[#This Row],[moving_time]]-(60*60*Table2[[#This Row],[Appoggio_ore]]))-(60*Table2[[#This Row],[Appoggio_ minuti]]),1),"")</f>
        <v/>
      </c>
      <c r="I1696" s="5" t="str">
        <f>IF(Table2[[#This Row],[moving_time]]&lt;&gt;"",FLOOR((Table2[[#This Row],[moving_time]]-(60*60*Table2[[#This Row],[Appoggio_ore]]))/60,1),"")</f>
        <v/>
      </c>
      <c r="J1696" s="5" t="str">
        <f>IF(Table2[[#This Row],[moving_time]]&lt;&gt;"",FLOOR(Table2[[#This Row],[moving_time]]/(60*60),1),"")</f>
        <v/>
      </c>
      <c r="K16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6" t="str">
        <f>IF(AND(Table2[[#This Row],[Appoggio]]&lt;&gt;"",C1706&lt;&gt;""),_xlfn.CONCAT("date",C1706,"moving_time",C1697,"distance",Table2[[#This Row],[Appoggio]],"elevation",C1699,"type",C1700),"")</f>
        <v/>
      </c>
      <c r="M1696" t="str">
        <f>IF(Table2[[#This Row],[date_to_pivot]]&lt;&gt;"",C1700,"")</f>
        <v/>
      </c>
      <c r="N1696" t="str">
        <f>IF(Table2[[#This Row],[date_to_pivot]]&lt;&gt;"",Table2[[#This Row],[Appoggio]],"")</f>
        <v/>
      </c>
      <c r="O1696" t="str">
        <f>IF(Table2[[#This Row],[date_to_pivot]]&lt;&gt;"",C1699,"")</f>
        <v/>
      </c>
      <c r="P1696" t="str">
        <f>IF(Table2[[#This Row],[date_to_pivot]]&lt;&gt;"",C1697,"")</f>
        <v/>
      </c>
    </row>
    <row r="1697" spans="2:16" x14ac:dyDescent="0.2">
      <c r="B1697" t="s">
        <v>178</v>
      </c>
      <c r="C1697" t="str" cm="1">
        <f t="array" ref="C16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97" t="str">
        <f>IF(ISNUMBER(SEARCH("start_date_local",Table2[[#This Row],[JSON]])),MID(Table2[[#This Row],[JSON]],SEARCH("start_date_local",Table2[[#This Row],[JSON]])+LEN("start_date_local")+4,10), "")</f>
        <v/>
      </c>
      <c r="E16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7" s="5" t="str">
        <f>IF(Table2[[#This Row],[moving_time]]&lt;&gt;"",FLOOR((Table2[[#This Row],[moving_time]]-(60*60*Table2[[#This Row],[Appoggio_ore]]))-(60*Table2[[#This Row],[Appoggio_ minuti]]),1),"")</f>
        <v/>
      </c>
      <c r="I1697" s="5" t="str">
        <f>IF(Table2[[#This Row],[moving_time]]&lt;&gt;"",FLOOR((Table2[[#This Row],[moving_time]]-(60*60*Table2[[#This Row],[Appoggio_ore]]))/60,1),"")</f>
        <v/>
      </c>
      <c r="J1697" s="5" t="str">
        <f>IF(Table2[[#This Row],[moving_time]]&lt;&gt;"",FLOOR(Table2[[#This Row],[moving_time]]/(60*60),1),"")</f>
        <v/>
      </c>
      <c r="K16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7" t="str">
        <f>IF(AND(Table2[[#This Row],[Appoggio]]&lt;&gt;"",C1707&lt;&gt;""),_xlfn.CONCAT("date",C1707,"moving_time",C1698,"distance",Table2[[#This Row],[Appoggio]],"elevation",C1700,"type",C1701),"")</f>
        <v/>
      </c>
      <c r="M1697" t="str">
        <f>IF(Table2[[#This Row],[date_to_pivot]]&lt;&gt;"",C1701,"")</f>
        <v/>
      </c>
      <c r="N1697" t="str">
        <f>IF(Table2[[#This Row],[date_to_pivot]]&lt;&gt;"",Table2[[#This Row],[Appoggio]],"")</f>
        <v/>
      </c>
      <c r="O1697" t="str">
        <f>IF(Table2[[#This Row],[date_to_pivot]]&lt;&gt;"",C1700,"")</f>
        <v/>
      </c>
      <c r="P1697" t="str">
        <f>IF(Table2[[#This Row],[date_to_pivot]]&lt;&gt;"",C1698,"")</f>
        <v/>
      </c>
    </row>
    <row r="1698" spans="2:16" x14ac:dyDescent="0.2">
      <c r="B1698" t="s">
        <v>691</v>
      </c>
      <c r="C1698" t="str" cm="1">
        <f t="array" ref="C16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98" t="str">
        <f>IF(ISNUMBER(SEARCH("start_date_local",Table2[[#This Row],[JSON]])),MID(Table2[[#This Row],[JSON]],SEARCH("start_date_local",Table2[[#This Row],[JSON]])+LEN("start_date_local")+4,10), "")</f>
        <v/>
      </c>
      <c r="E16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8" s="5" t="str">
        <f>IF(Table2[[#This Row],[moving_time]]&lt;&gt;"",FLOOR((Table2[[#This Row],[moving_time]]-(60*60*Table2[[#This Row],[Appoggio_ore]]))-(60*Table2[[#This Row],[Appoggio_ minuti]]),1),"")</f>
        <v/>
      </c>
      <c r="I1698" s="5" t="str">
        <f>IF(Table2[[#This Row],[moving_time]]&lt;&gt;"",FLOOR((Table2[[#This Row],[moving_time]]-(60*60*Table2[[#This Row],[Appoggio_ore]]))/60,1),"")</f>
        <v/>
      </c>
      <c r="J1698" s="5" t="str">
        <f>IF(Table2[[#This Row],[moving_time]]&lt;&gt;"",FLOOR(Table2[[#This Row],[moving_time]]/(60*60),1),"")</f>
        <v/>
      </c>
      <c r="K16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8" t="str">
        <f>IF(AND(Table2[[#This Row],[Appoggio]]&lt;&gt;"",C1708&lt;&gt;""),_xlfn.CONCAT("date",C1708,"moving_time",C1699,"distance",Table2[[#This Row],[Appoggio]],"elevation",C1701,"type",C1702),"")</f>
        <v/>
      </c>
      <c r="M1698" t="str">
        <f>IF(Table2[[#This Row],[date_to_pivot]]&lt;&gt;"",C1702,"")</f>
        <v/>
      </c>
      <c r="N1698" t="str">
        <f>IF(Table2[[#This Row],[date_to_pivot]]&lt;&gt;"",Table2[[#This Row],[Appoggio]],"")</f>
        <v/>
      </c>
      <c r="O1698" t="str">
        <f>IF(Table2[[#This Row],[date_to_pivot]]&lt;&gt;"",C1701,"")</f>
        <v/>
      </c>
      <c r="P1698" t="str">
        <f>IF(Table2[[#This Row],[date_to_pivot]]&lt;&gt;"",C1699,"")</f>
        <v/>
      </c>
    </row>
    <row r="1699" spans="2:16" x14ac:dyDescent="0.2">
      <c r="B1699" t="s">
        <v>397</v>
      </c>
      <c r="C1699" t="str" cm="1">
        <f t="array" ref="C16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699" t="str">
        <f>IF(ISNUMBER(SEARCH("start_date_local",Table2[[#This Row],[JSON]])),MID(Table2[[#This Row],[JSON]],SEARCH("start_date_local",Table2[[#This Row],[JSON]])+LEN("start_date_local")+4,10), "")</f>
        <v/>
      </c>
      <c r="E16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6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6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699" s="5" t="str">
        <f>IF(Table2[[#This Row],[moving_time]]&lt;&gt;"",FLOOR((Table2[[#This Row],[moving_time]]-(60*60*Table2[[#This Row],[Appoggio_ore]]))-(60*Table2[[#This Row],[Appoggio_ minuti]]),1),"")</f>
        <v/>
      </c>
      <c r="I1699" s="5" t="str">
        <f>IF(Table2[[#This Row],[moving_time]]&lt;&gt;"",FLOOR((Table2[[#This Row],[moving_time]]-(60*60*Table2[[#This Row],[Appoggio_ore]]))/60,1),"")</f>
        <v/>
      </c>
      <c r="J1699" s="5" t="str">
        <f>IF(Table2[[#This Row],[moving_time]]&lt;&gt;"",FLOOR(Table2[[#This Row],[moving_time]]/(60*60),1),"")</f>
        <v/>
      </c>
      <c r="K16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699" t="str">
        <f>IF(AND(Table2[[#This Row],[Appoggio]]&lt;&gt;"",C1709&lt;&gt;""),_xlfn.CONCAT("date",C1709,"moving_time",C1700,"distance",Table2[[#This Row],[Appoggio]],"elevation",C1702,"type",C1703),"")</f>
        <v/>
      </c>
      <c r="M1699" t="str">
        <f>IF(Table2[[#This Row],[date_to_pivot]]&lt;&gt;"",C1703,"")</f>
        <v/>
      </c>
      <c r="N1699" t="str">
        <f>IF(Table2[[#This Row],[date_to_pivot]]&lt;&gt;"",Table2[[#This Row],[Appoggio]],"")</f>
        <v/>
      </c>
      <c r="O1699" t="str">
        <f>IF(Table2[[#This Row],[date_to_pivot]]&lt;&gt;"",C1702,"")</f>
        <v/>
      </c>
      <c r="P1699" t="str">
        <f>IF(Table2[[#This Row],[date_to_pivot]]&lt;&gt;"",C1700,"")</f>
        <v/>
      </c>
    </row>
    <row r="1700" spans="2:16" x14ac:dyDescent="0.2">
      <c r="B1700" t="s">
        <v>692</v>
      </c>
      <c r="C1700" t="str" cm="1">
        <f t="array" ref="C17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00" t="str">
        <f>IF(ISNUMBER(SEARCH("start_date_local",Table2[[#This Row],[JSON]])),MID(Table2[[#This Row],[JSON]],SEARCH("start_date_local",Table2[[#This Row],[JSON]])+LEN("start_date_local")+4,10), "")</f>
        <v/>
      </c>
      <c r="E17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0" s="5" t="str">
        <f>IF(Table2[[#This Row],[moving_time]]&lt;&gt;"",FLOOR((Table2[[#This Row],[moving_time]]-(60*60*Table2[[#This Row],[Appoggio_ore]]))-(60*Table2[[#This Row],[Appoggio_ minuti]]),1),"")</f>
        <v/>
      </c>
      <c r="I1700" s="5" t="str">
        <f>IF(Table2[[#This Row],[moving_time]]&lt;&gt;"",FLOOR((Table2[[#This Row],[moving_time]]-(60*60*Table2[[#This Row],[Appoggio_ore]]))/60,1),"")</f>
        <v/>
      </c>
      <c r="J1700" s="5" t="str">
        <f>IF(Table2[[#This Row],[moving_time]]&lt;&gt;"",FLOOR(Table2[[#This Row],[moving_time]]/(60*60),1),"")</f>
        <v/>
      </c>
      <c r="K17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0" t="str">
        <f>IF(AND(Table2[[#This Row],[Appoggio]]&lt;&gt;"",C1710&lt;&gt;""),_xlfn.CONCAT("date",C1710,"moving_time",C1701,"distance",Table2[[#This Row],[Appoggio]],"elevation",C1703,"type",C1704),"")</f>
        <v/>
      </c>
      <c r="M1700" t="str">
        <f>IF(Table2[[#This Row],[date_to_pivot]]&lt;&gt;"",C1704,"")</f>
        <v/>
      </c>
      <c r="N1700" t="str">
        <f>IF(Table2[[#This Row],[date_to_pivot]]&lt;&gt;"",Table2[[#This Row],[Appoggio]],"")</f>
        <v/>
      </c>
      <c r="O1700" t="str">
        <f>IF(Table2[[#This Row],[date_to_pivot]]&lt;&gt;"",C1703,"")</f>
        <v/>
      </c>
      <c r="P1700" t="str">
        <f>IF(Table2[[#This Row],[date_to_pivot]]&lt;&gt;"",C1701,"")</f>
        <v/>
      </c>
    </row>
    <row r="1701" spans="2:16" x14ac:dyDescent="0.2">
      <c r="B1701" t="s">
        <v>563</v>
      </c>
      <c r="C1701" t="str" cm="1">
        <f t="array" ref="C17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01" t="str">
        <f>IF(ISNUMBER(SEARCH("start_date_local",Table2[[#This Row],[JSON]])),MID(Table2[[#This Row],[JSON]],SEARCH("start_date_local",Table2[[#This Row],[JSON]])+LEN("start_date_local")+4,10), "")</f>
        <v/>
      </c>
      <c r="E17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1" s="5" t="str">
        <f>IF(Table2[[#This Row],[moving_time]]&lt;&gt;"",FLOOR((Table2[[#This Row],[moving_time]]-(60*60*Table2[[#This Row],[Appoggio_ore]]))-(60*Table2[[#This Row],[Appoggio_ minuti]]),1),"")</f>
        <v/>
      </c>
      <c r="I1701" s="5" t="str">
        <f>IF(Table2[[#This Row],[moving_time]]&lt;&gt;"",FLOOR((Table2[[#This Row],[moving_time]]-(60*60*Table2[[#This Row],[Appoggio_ore]]))/60,1),"")</f>
        <v/>
      </c>
      <c r="J1701" s="5" t="str">
        <f>IF(Table2[[#This Row],[moving_time]]&lt;&gt;"",FLOOR(Table2[[#This Row],[moving_time]]/(60*60),1),"")</f>
        <v/>
      </c>
      <c r="K17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1" t="str">
        <f>IF(AND(Table2[[#This Row],[Appoggio]]&lt;&gt;"",C1711&lt;&gt;""),_xlfn.CONCAT("date",C1711,"moving_time",C1702,"distance",Table2[[#This Row],[Appoggio]],"elevation",C1704,"type",C1705),"")</f>
        <v/>
      </c>
      <c r="M1701" t="str">
        <f>IF(Table2[[#This Row],[date_to_pivot]]&lt;&gt;"",C1705,"")</f>
        <v/>
      </c>
      <c r="N1701" t="str">
        <f>IF(Table2[[#This Row],[date_to_pivot]]&lt;&gt;"",Table2[[#This Row],[Appoggio]],"")</f>
        <v/>
      </c>
      <c r="O1701" t="str">
        <f>IF(Table2[[#This Row],[date_to_pivot]]&lt;&gt;"",C1704,"")</f>
        <v/>
      </c>
      <c r="P1701" t="str">
        <f>IF(Table2[[#This Row],[date_to_pivot]]&lt;&gt;"",C1702,"")</f>
        <v/>
      </c>
    </row>
    <row r="1702" spans="2:16" x14ac:dyDescent="0.2">
      <c r="B1702" t="s">
        <v>693</v>
      </c>
      <c r="C1702" t="str" cm="1">
        <f t="array" ref="C17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02" t="str">
        <f>IF(ISNUMBER(SEARCH("start_date_local",Table2[[#This Row],[JSON]])),MID(Table2[[#This Row],[JSON]],SEARCH("start_date_local",Table2[[#This Row],[JSON]])+LEN("start_date_local")+4,10), "")</f>
        <v/>
      </c>
      <c r="E17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2" s="5" t="str">
        <f>IF(Table2[[#This Row],[moving_time]]&lt;&gt;"",FLOOR((Table2[[#This Row],[moving_time]]-(60*60*Table2[[#This Row],[Appoggio_ore]]))-(60*Table2[[#This Row],[Appoggio_ minuti]]),1),"")</f>
        <v/>
      </c>
      <c r="I1702" s="5" t="str">
        <f>IF(Table2[[#This Row],[moving_time]]&lt;&gt;"",FLOOR((Table2[[#This Row],[moving_time]]-(60*60*Table2[[#This Row],[Appoggio_ore]]))/60,1),"")</f>
        <v/>
      </c>
      <c r="J1702" s="5" t="str">
        <f>IF(Table2[[#This Row],[moving_time]]&lt;&gt;"",FLOOR(Table2[[#This Row],[moving_time]]/(60*60),1),"")</f>
        <v/>
      </c>
      <c r="K17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2" t="str">
        <f>IF(AND(Table2[[#This Row],[Appoggio]]&lt;&gt;"",C1712&lt;&gt;""),_xlfn.CONCAT("date",C1712,"moving_time",C1703,"distance",Table2[[#This Row],[Appoggio]],"elevation",C1705,"type",C1706),"")</f>
        <v/>
      </c>
      <c r="M1702" t="str">
        <f>IF(Table2[[#This Row],[date_to_pivot]]&lt;&gt;"",C1706,"")</f>
        <v/>
      </c>
      <c r="N1702" t="str">
        <f>IF(Table2[[#This Row],[date_to_pivot]]&lt;&gt;"",Table2[[#This Row],[Appoggio]],"")</f>
        <v/>
      </c>
      <c r="O1702" t="str">
        <f>IF(Table2[[#This Row],[date_to_pivot]]&lt;&gt;"",C1705,"")</f>
        <v/>
      </c>
      <c r="P1702" t="str">
        <f>IF(Table2[[#This Row],[date_to_pivot]]&lt;&gt;"",C1703,"")</f>
        <v/>
      </c>
    </row>
    <row r="1703" spans="2:16" x14ac:dyDescent="0.2">
      <c r="B1703" t="s">
        <v>54</v>
      </c>
      <c r="C1703" t="str" cm="1">
        <f t="array" ref="C17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03" t="str">
        <f>IF(ISNUMBER(SEARCH("start_date_local",Table2[[#This Row],[JSON]])),MID(Table2[[#This Row],[JSON]],SEARCH("start_date_local",Table2[[#This Row],[JSON]])+LEN("start_date_local")+4,10), "")</f>
        <v/>
      </c>
      <c r="E17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3" s="5" t="str">
        <f>IF(Table2[[#This Row],[moving_time]]&lt;&gt;"",FLOOR((Table2[[#This Row],[moving_time]]-(60*60*Table2[[#This Row],[Appoggio_ore]]))-(60*Table2[[#This Row],[Appoggio_ minuti]]),1),"")</f>
        <v/>
      </c>
      <c r="I1703" s="5" t="str">
        <f>IF(Table2[[#This Row],[moving_time]]&lt;&gt;"",FLOOR((Table2[[#This Row],[moving_time]]-(60*60*Table2[[#This Row],[Appoggio_ore]]))/60,1),"")</f>
        <v/>
      </c>
      <c r="J1703" s="5" t="str">
        <f>IF(Table2[[#This Row],[moving_time]]&lt;&gt;"",FLOOR(Table2[[#This Row],[moving_time]]/(60*60),1),"")</f>
        <v/>
      </c>
      <c r="K17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3" t="str">
        <f>IF(AND(Table2[[#This Row],[Appoggio]]&lt;&gt;"",C1713&lt;&gt;""),_xlfn.CONCAT("date",C1713,"moving_time",C1704,"distance",Table2[[#This Row],[Appoggio]],"elevation",C1706,"type",C1707),"")</f>
        <v/>
      </c>
      <c r="M1703" t="str">
        <f>IF(Table2[[#This Row],[date_to_pivot]]&lt;&gt;"",C1707,"")</f>
        <v/>
      </c>
      <c r="N1703" t="str">
        <f>IF(Table2[[#This Row],[date_to_pivot]]&lt;&gt;"",Table2[[#This Row],[Appoggio]],"")</f>
        <v/>
      </c>
      <c r="O1703" t="str">
        <f>IF(Table2[[#This Row],[date_to_pivot]]&lt;&gt;"",C1706,"")</f>
        <v/>
      </c>
      <c r="P1703" t="str">
        <f>IF(Table2[[#This Row],[date_to_pivot]]&lt;&gt;"",C1704,"")</f>
        <v/>
      </c>
    </row>
    <row r="1704" spans="2:16" x14ac:dyDescent="0.2">
      <c r="B1704" t="s">
        <v>55</v>
      </c>
      <c r="C1704" t="str" cm="1">
        <f t="array" ref="C17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04" t="str">
        <f>IF(ISNUMBER(SEARCH("start_date_local",Table2[[#This Row],[JSON]])),MID(Table2[[#This Row],[JSON]],SEARCH("start_date_local",Table2[[#This Row],[JSON]])+LEN("start_date_local")+4,10), "")</f>
        <v/>
      </c>
      <c r="E17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4" s="5" t="str">
        <f>IF(Table2[[#This Row],[moving_time]]&lt;&gt;"",FLOOR((Table2[[#This Row],[moving_time]]-(60*60*Table2[[#This Row],[Appoggio_ore]]))-(60*Table2[[#This Row],[Appoggio_ minuti]]),1),"")</f>
        <v/>
      </c>
      <c r="I1704" s="5" t="str">
        <f>IF(Table2[[#This Row],[moving_time]]&lt;&gt;"",FLOOR((Table2[[#This Row],[moving_time]]-(60*60*Table2[[#This Row],[Appoggio_ore]]))/60,1),"")</f>
        <v/>
      </c>
      <c r="J1704" s="5" t="str">
        <f>IF(Table2[[#This Row],[moving_time]]&lt;&gt;"",FLOOR(Table2[[#This Row],[moving_time]]/(60*60),1),"")</f>
        <v/>
      </c>
      <c r="K17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4" t="str">
        <f>IF(AND(Table2[[#This Row],[Appoggio]]&lt;&gt;"",C1714&lt;&gt;""),_xlfn.CONCAT("date",C1714,"moving_time",C1705,"distance",Table2[[#This Row],[Appoggio]],"elevation",C1707,"type",C1708),"")</f>
        <v/>
      </c>
      <c r="M1704" t="str">
        <f>IF(Table2[[#This Row],[date_to_pivot]]&lt;&gt;"",C1708,"")</f>
        <v/>
      </c>
      <c r="N1704" t="str">
        <f>IF(Table2[[#This Row],[date_to_pivot]]&lt;&gt;"",Table2[[#This Row],[Appoggio]],"")</f>
        <v/>
      </c>
      <c r="O1704" t="str">
        <f>IF(Table2[[#This Row],[date_to_pivot]]&lt;&gt;"",C1707,"")</f>
        <v/>
      </c>
      <c r="P1704" t="str">
        <f>IF(Table2[[#This Row],[date_to_pivot]]&lt;&gt;"",C1705,"")</f>
        <v/>
      </c>
    </row>
    <row r="1705" spans="2:16" x14ac:dyDescent="0.2">
      <c r="B1705" t="s">
        <v>694</v>
      </c>
      <c r="C1705" t="str" cm="1">
        <f t="array" ref="C17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05" t="str">
        <f>IF(ISNUMBER(SEARCH("start_date_local",Table2[[#This Row],[JSON]])),MID(Table2[[#This Row],[JSON]],SEARCH("start_date_local",Table2[[#This Row],[JSON]])+LEN("start_date_local")+4,10), "")</f>
        <v/>
      </c>
      <c r="E17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5" s="5" t="str">
        <f>IF(Table2[[#This Row],[moving_time]]&lt;&gt;"",FLOOR((Table2[[#This Row],[moving_time]]-(60*60*Table2[[#This Row],[Appoggio_ore]]))-(60*Table2[[#This Row],[Appoggio_ minuti]]),1),"")</f>
        <v/>
      </c>
      <c r="I1705" s="5" t="str">
        <f>IF(Table2[[#This Row],[moving_time]]&lt;&gt;"",FLOOR((Table2[[#This Row],[moving_time]]-(60*60*Table2[[#This Row],[Appoggio_ore]]))/60,1),"")</f>
        <v/>
      </c>
      <c r="J1705" s="5" t="str">
        <f>IF(Table2[[#This Row],[moving_time]]&lt;&gt;"",FLOOR(Table2[[#This Row],[moving_time]]/(60*60),1),"")</f>
        <v/>
      </c>
      <c r="K17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5" t="str">
        <f>IF(AND(Table2[[#This Row],[Appoggio]]&lt;&gt;"",C1715&lt;&gt;""),_xlfn.CONCAT("date",C1715,"moving_time",C1706,"distance",Table2[[#This Row],[Appoggio]],"elevation",C1708,"type",C1709),"")</f>
        <v/>
      </c>
      <c r="M1705" t="str">
        <f>IF(Table2[[#This Row],[date_to_pivot]]&lt;&gt;"",C1709,"")</f>
        <v/>
      </c>
      <c r="N1705" t="str">
        <f>IF(Table2[[#This Row],[date_to_pivot]]&lt;&gt;"",Table2[[#This Row],[Appoggio]],"")</f>
        <v/>
      </c>
      <c r="O1705" t="str">
        <f>IF(Table2[[#This Row],[date_to_pivot]]&lt;&gt;"",C1708,"")</f>
        <v/>
      </c>
      <c r="P1705" t="str">
        <f>IF(Table2[[#This Row],[date_to_pivot]]&lt;&gt;"",C1706,"")</f>
        <v/>
      </c>
    </row>
    <row r="1706" spans="2:16" x14ac:dyDescent="0.2">
      <c r="B1706" t="s">
        <v>695</v>
      </c>
      <c r="C1706" t="str" cm="1">
        <f t="array" ref="C17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06" t="str">
        <f>IF(ISNUMBER(SEARCH("start_date_local",Table2[[#This Row],[JSON]])),MID(Table2[[#This Row],[JSON]],SEARCH("start_date_local",Table2[[#This Row],[JSON]])+LEN("start_date_local")+4,10), "")</f>
        <v/>
      </c>
      <c r="E17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6" s="5" t="str">
        <f>IF(Table2[[#This Row],[moving_time]]&lt;&gt;"",FLOOR((Table2[[#This Row],[moving_time]]-(60*60*Table2[[#This Row],[Appoggio_ore]]))-(60*Table2[[#This Row],[Appoggio_ minuti]]),1),"")</f>
        <v/>
      </c>
      <c r="I1706" s="5" t="str">
        <f>IF(Table2[[#This Row],[moving_time]]&lt;&gt;"",FLOOR((Table2[[#This Row],[moving_time]]-(60*60*Table2[[#This Row],[Appoggio_ore]]))/60,1),"")</f>
        <v/>
      </c>
      <c r="J1706" s="5" t="str">
        <f>IF(Table2[[#This Row],[moving_time]]&lt;&gt;"",FLOOR(Table2[[#This Row],[moving_time]]/(60*60),1),"")</f>
        <v/>
      </c>
      <c r="K17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6" t="str">
        <f>IF(AND(Table2[[#This Row],[Appoggio]]&lt;&gt;"",C1716&lt;&gt;""),_xlfn.CONCAT("date",C1716,"moving_time",C1707,"distance",Table2[[#This Row],[Appoggio]],"elevation",C1709,"type",C1710),"")</f>
        <v/>
      </c>
      <c r="M1706" t="str">
        <f>IF(Table2[[#This Row],[date_to_pivot]]&lt;&gt;"",C1710,"")</f>
        <v/>
      </c>
      <c r="N1706" t="str">
        <f>IF(Table2[[#This Row],[date_to_pivot]]&lt;&gt;"",Table2[[#This Row],[Appoggio]],"")</f>
        <v/>
      </c>
      <c r="O1706" t="str">
        <f>IF(Table2[[#This Row],[date_to_pivot]]&lt;&gt;"",C1709,"")</f>
        <v/>
      </c>
      <c r="P1706" t="str">
        <f>IF(Table2[[#This Row],[date_to_pivot]]&lt;&gt;"",C1707,"")</f>
        <v/>
      </c>
    </row>
    <row r="1707" spans="2:16" x14ac:dyDescent="0.2">
      <c r="B1707" t="s">
        <v>58</v>
      </c>
      <c r="C1707" t="str" cm="1">
        <f t="array" ref="C17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07" t="str">
        <f>IF(ISNUMBER(SEARCH("start_date_local",Table2[[#This Row],[JSON]])),MID(Table2[[#This Row],[JSON]],SEARCH("start_date_local",Table2[[#This Row],[JSON]])+LEN("start_date_local")+4,10), "")</f>
        <v/>
      </c>
      <c r="E17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7" s="5" t="str">
        <f>IF(Table2[[#This Row],[moving_time]]&lt;&gt;"",FLOOR((Table2[[#This Row],[moving_time]]-(60*60*Table2[[#This Row],[Appoggio_ore]]))-(60*Table2[[#This Row],[Appoggio_ minuti]]),1),"")</f>
        <v/>
      </c>
      <c r="I1707" s="5" t="str">
        <f>IF(Table2[[#This Row],[moving_time]]&lt;&gt;"",FLOOR((Table2[[#This Row],[moving_time]]-(60*60*Table2[[#This Row],[Appoggio_ore]]))/60,1),"")</f>
        <v/>
      </c>
      <c r="J1707" s="5" t="str">
        <f>IF(Table2[[#This Row],[moving_time]]&lt;&gt;"",FLOOR(Table2[[#This Row],[moving_time]]/(60*60),1),"")</f>
        <v/>
      </c>
      <c r="K17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7" t="str">
        <f>IF(AND(Table2[[#This Row],[Appoggio]]&lt;&gt;"",C1717&lt;&gt;""),_xlfn.CONCAT("date",C1717,"moving_time",C1708,"distance",Table2[[#This Row],[Appoggio]],"elevation",C1710,"type",C1711),"")</f>
        <v/>
      </c>
      <c r="M1707" t="str">
        <f>IF(Table2[[#This Row],[date_to_pivot]]&lt;&gt;"",C1711,"")</f>
        <v/>
      </c>
      <c r="N1707" t="str">
        <f>IF(Table2[[#This Row],[date_to_pivot]]&lt;&gt;"",Table2[[#This Row],[Appoggio]],"")</f>
        <v/>
      </c>
      <c r="O1707" t="str">
        <f>IF(Table2[[#This Row],[date_to_pivot]]&lt;&gt;"",C1710,"")</f>
        <v/>
      </c>
      <c r="P1707" t="str">
        <f>IF(Table2[[#This Row],[date_to_pivot]]&lt;&gt;"",C1708,"")</f>
        <v/>
      </c>
    </row>
    <row r="1708" spans="2:16" x14ac:dyDescent="0.2">
      <c r="B1708" t="s">
        <v>59</v>
      </c>
      <c r="C1708" t="str" cm="1">
        <f t="array" ref="C17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08" t="str">
        <f>IF(ISNUMBER(SEARCH("start_date_local",Table2[[#This Row],[JSON]])),MID(Table2[[#This Row],[JSON]],SEARCH("start_date_local",Table2[[#This Row],[JSON]])+LEN("start_date_local")+4,10), "")</f>
        <v/>
      </c>
      <c r="E17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8" s="5" t="str">
        <f>IF(Table2[[#This Row],[moving_time]]&lt;&gt;"",FLOOR((Table2[[#This Row],[moving_time]]-(60*60*Table2[[#This Row],[Appoggio_ore]]))-(60*Table2[[#This Row],[Appoggio_ minuti]]),1),"")</f>
        <v/>
      </c>
      <c r="I1708" s="5" t="str">
        <f>IF(Table2[[#This Row],[moving_time]]&lt;&gt;"",FLOOR((Table2[[#This Row],[moving_time]]-(60*60*Table2[[#This Row],[Appoggio_ore]]))/60,1),"")</f>
        <v/>
      </c>
      <c r="J1708" s="5" t="str">
        <f>IF(Table2[[#This Row],[moving_time]]&lt;&gt;"",FLOOR(Table2[[#This Row],[moving_time]]/(60*60),1),"")</f>
        <v/>
      </c>
      <c r="K17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8" t="str">
        <f>IF(AND(Table2[[#This Row],[Appoggio]]&lt;&gt;"",C1718&lt;&gt;""),_xlfn.CONCAT("date",C1718,"moving_time",C1709,"distance",Table2[[#This Row],[Appoggio]],"elevation",C1711,"type",C1712),"")</f>
        <v/>
      </c>
      <c r="M1708" t="str">
        <f>IF(Table2[[#This Row],[date_to_pivot]]&lt;&gt;"",C1712,"")</f>
        <v/>
      </c>
      <c r="N1708" t="str">
        <f>IF(Table2[[#This Row],[date_to_pivot]]&lt;&gt;"",Table2[[#This Row],[Appoggio]],"")</f>
        <v/>
      </c>
      <c r="O1708" t="str">
        <f>IF(Table2[[#This Row],[date_to_pivot]]&lt;&gt;"",C1711,"")</f>
        <v/>
      </c>
      <c r="P1708" t="str">
        <f>IF(Table2[[#This Row],[date_to_pivot]]&lt;&gt;"",C1709,"")</f>
        <v/>
      </c>
    </row>
    <row r="1709" spans="2:16" x14ac:dyDescent="0.2">
      <c r="B1709" t="s">
        <v>696</v>
      </c>
      <c r="C1709" t="str" cm="1">
        <f t="array" ref="C17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09" t="str">
        <f>IF(ISNUMBER(SEARCH("start_date_local",Table2[[#This Row],[JSON]])),MID(Table2[[#This Row],[JSON]],SEARCH("start_date_local",Table2[[#This Row],[JSON]])+LEN("start_date_local")+4,10), "")</f>
        <v/>
      </c>
      <c r="E17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09" s="5" t="str">
        <f>IF(Table2[[#This Row],[moving_time]]&lt;&gt;"",FLOOR((Table2[[#This Row],[moving_time]]-(60*60*Table2[[#This Row],[Appoggio_ore]]))-(60*Table2[[#This Row],[Appoggio_ minuti]]),1),"")</f>
        <v/>
      </c>
      <c r="I1709" s="5" t="str">
        <f>IF(Table2[[#This Row],[moving_time]]&lt;&gt;"",FLOOR((Table2[[#This Row],[moving_time]]-(60*60*Table2[[#This Row],[Appoggio_ore]]))/60,1),"")</f>
        <v/>
      </c>
      <c r="J1709" s="5" t="str">
        <f>IF(Table2[[#This Row],[moving_time]]&lt;&gt;"",FLOOR(Table2[[#This Row],[moving_time]]/(60*60),1),"")</f>
        <v/>
      </c>
      <c r="K17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09" t="str">
        <f>IF(AND(Table2[[#This Row],[Appoggio]]&lt;&gt;"",C1719&lt;&gt;""),_xlfn.CONCAT("date",C1719,"moving_time",C1710,"distance",Table2[[#This Row],[Appoggio]],"elevation",C1712,"type",C1713),"")</f>
        <v/>
      </c>
      <c r="M1709" t="str">
        <f>IF(Table2[[#This Row],[date_to_pivot]]&lt;&gt;"",C1713,"")</f>
        <v/>
      </c>
      <c r="N1709" t="str">
        <f>IF(Table2[[#This Row],[date_to_pivot]]&lt;&gt;"",Table2[[#This Row],[Appoggio]],"")</f>
        <v/>
      </c>
      <c r="O1709" t="str">
        <f>IF(Table2[[#This Row],[date_to_pivot]]&lt;&gt;"",C1712,"")</f>
        <v/>
      </c>
      <c r="P1709" t="str">
        <f>IF(Table2[[#This Row],[date_to_pivot]]&lt;&gt;"",C1710,"")</f>
        <v/>
      </c>
    </row>
    <row r="1710" spans="2:16" x14ac:dyDescent="0.2">
      <c r="B1710" t="s">
        <v>697</v>
      </c>
      <c r="C1710" t="str" cm="1">
        <f t="array" ref="C17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10" t="str">
        <f>IF(ISNUMBER(SEARCH("start_date_local",Table2[[#This Row],[JSON]])),MID(Table2[[#This Row],[JSON]],SEARCH("start_date_local",Table2[[#This Row],[JSON]])+LEN("start_date_local")+4,10), "")</f>
        <v/>
      </c>
      <c r="E17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0" s="5" t="str">
        <f>IF(Table2[[#This Row],[moving_time]]&lt;&gt;"",FLOOR((Table2[[#This Row],[moving_time]]-(60*60*Table2[[#This Row],[Appoggio_ore]]))-(60*Table2[[#This Row],[Appoggio_ minuti]]),1),"")</f>
        <v/>
      </c>
      <c r="I1710" s="5" t="str">
        <f>IF(Table2[[#This Row],[moving_time]]&lt;&gt;"",FLOOR((Table2[[#This Row],[moving_time]]-(60*60*Table2[[#This Row],[Appoggio_ore]]))/60,1),"")</f>
        <v/>
      </c>
      <c r="J1710" s="5" t="str">
        <f>IF(Table2[[#This Row],[moving_time]]&lt;&gt;"",FLOOR(Table2[[#This Row],[moving_time]]/(60*60),1),"")</f>
        <v/>
      </c>
      <c r="K17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0" t="str">
        <f>IF(AND(Table2[[#This Row],[Appoggio]]&lt;&gt;"",C1720&lt;&gt;""),_xlfn.CONCAT("date",C1720,"moving_time",C1711,"distance",Table2[[#This Row],[Appoggio]],"elevation",C1713,"type",C1714),"")</f>
        <v/>
      </c>
      <c r="M1710" t="str">
        <f>IF(Table2[[#This Row],[date_to_pivot]]&lt;&gt;"",C1714,"")</f>
        <v/>
      </c>
      <c r="N1710" t="str">
        <f>IF(Table2[[#This Row],[date_to_pivot]]&lt;&gt;"",Table2[[#This Row],[Appoggio]],"")</f>
        <v/>
      </c>
      <c r="O1710" t="str">
        <f>IF(Table2[[#This Row],[date_to_pivot]]&lt;&gt;"",C1713,"")</f>
        <v/>
      </c>
      <c r="P1710" t="str">
        <f>IF(Table2[[#This Row],[date_to_pivot]]&lt;&gt;"",C1711,"")</f>
        <v/>
      </c>
    </row>
    <row r="1711" spans="2:16" x14ac:dyDescent="0.2">
      <c r="B1711" t="s">
        <v>698</v>
      </c>
      <c r="C1711" t="str" cm="1">
        <f t="array" ref="C17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11" t="str">
        <f>IF(ISNUMBER(SEARCH("start_date_local",Table2[[#This Row],[JSON]])),MID(Table2[[#This Row],[JSON]],SEARCH("start_date_local",Table2[[#This Row],[JSON]])+LEN("start_date_local")+4,10), "")</f>
        <v/>
      </c>
      <c r="E17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1" s="5" t="str">
        <f>IF(Table2[[#This Row],[moving_time]]&lt;&gt;"",FLOOR((Table2[[#This Row],[moving_time]]-(60*60*Table2[[#This Row],[Appoggio_ore]]))-(60*Table2[[#This Row],[Appoggio_ minuti]]),1),"")</f>
        <v/>
      </c>
      <c r="I1711" s="5" t="str">
        <f>IF(Table2[[#This Row],[moving_time]]&lt;&gt;"",FLOOR((Table2[[#This Row],[moving_time]]-(60*60*Table2[[#This Row],[Appoggio_ore]]))/60,1),"")</f>
        <v/>
      </c>
      <c r="J1711" s="5" t="str">
        <f>IF(Table2[[#This Row],[moving_time]]&lt;&gt;"",FLOOR(Table2[[#This Row],[moving_time]]/(60*60),1),"")</f>
        <v/>
      </c>
      <c r="K17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1" t="str">
        <f>IF(AND(Table2[[#This Row],[Appoggio]]&lt;&gt;"",C1721&lt;&gt;""),_xlfn.CONCAT("date",C1721,"moving_time",C1712,"distance",Table2[[#This Row],[Appoggio]],"elevation",C1714,"type",C1715),"")</f>
        <v/>
      </c>
      <c r="M1711" t="str">
        <f>IF(Table2[[#This Row],[date_to_pivot]]&lt;&gt;"",C1715,"")</f>
        <v/>
      </c>
      <c r="N1711" t="str">
        <f>IF(Table2[[#This Row],[date_to_pivot]]&lt;&gt;"",Table2[[#This Row],[Appoggio]],"")</f>
        <v/>
      </c>
      <c r="O1711" t="str">
        <f>IF(Table2[[#This Row],[date_to_pivot]]&lt;&gt;"",C1714,"")</f>
        <v/>
      </c>
      <c r="P1711" t="str">
        <f>IF(Table2[[#This Row],[date_to_pivot]]&lt;&gt;"",C1712,"")</f>
        <v/>
      </c>
    </row>
    <row r="1712" spans="2:16" x14ac:dyDescent="0.2">
      <c r="B1712" t="s">
        <v>63</v>
      </c>
      <c r="C1712" t="str" cm="1">
        <f t="array" ref="C17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12" t="str">
        <f>IF(ISNUMBER(SEARCH("start_date_local",Table2[[#This Row],[JSON]])),MID(Table2[[#This Row],[JSON]],SEARCH("start_date_local",Table2[[#This Row],[JSON]])+LEN("start_date_local")+4,10), "")</f>
        <v/>
      </c>
      <c r="E17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2" s="5" t="str">
        <f>IF(Table2[[#This Row],[moving_time]]&lt;&gt;"",FLOOR((Table2[[#This Row],[moving_time]]-(60*60*Table2[[#This Row],[Appoggio_ore]]))-(60*Table2[[#This Row],[Appoggio_ minuti]]),1),"")</f>
        <v/>
      </c>
      <c r="I1712" s="5" t="str">
        <f>IF(Table2[[#This Row],[moving_time]]&lt;&gt;"",FLOOR((Table2[[#This Row],[moving_time]]-(60*60*Table2[[#This Row],[Appoggio_ore]]))/60,1),"")</f>
        <v/>
      </c>
      <c r="J1712" s="5" t="str">
        <f>IF(Table2[[#This Row],[moving_time]]&lt;&gt;"",FLOOR(Table2[[#This Row],[moving_time]]/(60*60),1),"")</f>
        <v/>
      </c>
      <c r="K17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2" t="str">
        <f>IF(AND(Table2[[#This Row],[Appoggio]]&lt;&gt;"",C1722&lt;&gt;""),_xlfn.CONCAT("date",C1722,"moving_time",C1713,"distance",Table2[[#This Row],[Appoggio]],"elevation",C1715,"type",C1716),"")</f>
        <v/>
      </c>
      <c r="M1712" t="str">
        <f>IF(Table2[[#This Row],[date_to_pivot]]&lt;&gt;"",C1716,"")</f>
        <v/>
      </c>
      <c r="N1712" t="str">
        <f>IF(Table2[[#This Row],[date_to_pivot]]&lt;&gt;"",Table2[[#This Row],[Appoggio]],"")</f>
        <v/>
      </c>
      <c r="O1712" t="str">
        <f>IF(Table2[[#This Row],[date_to_pivot]]&lt;&gt;"",C1715,"")</f>
        <v/>
      </c>
      <c r="P1712" t="str">
        <f>IF(Table2[[#This Row],[date_to_pivot]]&lt;&gt;"",C1713,"")</f>
        <v/>
      </c>
    </row>
    <row r="1713" spans="2:16" x14ac:dyDescent="0.2">
      <c r="B1713" t="s">
        <v>406</v>
      </c>
      <c r="C1713" t="str" cm="1">
        <f t="array" ref="C17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13" t="str">
        <f>IF(ISNUMBER(SEARCH("start_date_local",Table2[[#This Row],[JSON]])),MID(Table2[[#This Row],[JSON]],SEARCH("start_date_local",Table2[[#This Row],[JSON]])+LEN("start_date_local")+4,10), "")</f>
        <v/>
      </c>
      <c r="E17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3" s="5" t="str">
        <f>IF(Table2[[#This Row],[moving_time]]&lt;&gt;"",FLOOR((Table2[[#This Row],[moving_time]]-(60*60*Table2[[#This Row],[Appoggio_ore]]))-(60*Table2[[#This Row],[Appoggio_ minuti]]),1),"")</f>
        <v/>
      </c>
      <c r="I1713" s="5" t="str">
        <f>IF(Table2[[#This Row],[moving_time]]&lt;&gt;"",FLOOR((Table2[[#This Row],[moving_time]]-(60*60*Table2[[#This Row],[Appoggio_ore]]))/60,1),"")</f>
        <v/>
      </c>
      <c r="J1713" s="5" t="str">
        <f>IF(Table2[[#This Row],[moving_time]]&lt;&gt;"",FLOOR(Table2[[#This Row],[moving_time]]/(60*60),1),"")</f>
        <v/>
      </c>
      <c r="K17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3" t="str">
        <f>IF(AND(Table2[[#This Row],[Appoggio]]&lt;&gt;"",C1723&lt;&gt;""),_xlfn.CONCAT("date",C1723,"moving_time",C1714,"distance",Table2[[#This Row],[Appoggio]],"elevation",C1716,"type",C1717),"")</f>
        <v/>
      </c>
      <c r="M1713" t="str">
        <f>IF(Table2[[#This Row],[date_to_pivot]]&lt;&gt;"",C1717,"")</f>
        <v/>
      </c>
      <c r="N1713" t="str">
        <f>IF(Table2[[#This Row],[date_to_pivot]]&lt;&gt;"",Table2[[#This Row],[Appoggio]],"")</f>
        <v/>
      </c>
      <c r="O1713" t="str">
        <f>IF(Table2[[#This Row],[date_to_pivot]]&lt;&gt;"",C1716,"")</f>
        <v/>
      </c>
      <c r="P1713" t="str">
        <f>IF(Table2[[#This Row],[date_to_pivot]]&lt;&gt;"",C1714,"")</f>
        <v/>
      </c>
    </row>
    <row r="1714" spans="2:16" x14ac:dyDescent="0.2">
      <c r="B1714" t="s">
        <v>65</v>
      </c>
      <c r="C1714" t="str" cm="1">
        <f t="array" ref="C17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14" t="str">
        <f>IF(ISNUMBER(SEARCH("start_date_local",Table2[[#This Row],[JSON]])),MID(Table2[[#This Row],[JSON]],SEARCH("start_date_local",Table2[[#This Row],[JSON]])+LEN("start_date_local")+4,10), "")</f>
        <v/>
      </c>
      <c r="E17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4" s="5" t="str">
        <f>IF(Table2[[#This Row],[moving_time]]&lt;&gt;"",FLOOR((Table2[[#This Row],[moving_time]]-(60*60*Table2[[#This Row],[Appoggio_ore]]))-(60*Table2[[#This Row],[Appoggio_ minuti]]),1),"")</f>
        <v/>
      </c>
      <c r="I1714" s="5" t="str">
        <f>IF(Table2[[#This Row],[moving_time]]&lt;&gt;"",FLOOR((Table2[[#This Row],[moving_time]]-(60*60*Table2[[#This Row],[Appoggio_ore]]))/60,1),"")</f>
        <v/>
      </c>
      <c r="J1714" s="5" t="str">
        <f>IF(Table2[[#This Row],[moving_time]]&lt;&gt;"",FLOOR(Table2[[#This Row],[moving_time]]/(60*60),1),"")</f>
        <v/>
      </c>
      <c r="K17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4" t="str">
        <f>IF(AND(Table2[[#This Row],[Appoggio]]&lt;&gt;"",C1724&lt;&gt;""),_xlfn.CONCAT("date",C1724,"moving_time",C1715,"distance",Table2[[#This Row],[Appoggio]],"elevation",C1717,"type",C1718),"")</f>
        <v/>
      </c>
      <c r="M1714" t="str">
        <f>IF(Table2[[#This Row],[date_to_pivot]]&lt;&gt;"",C1718,"")</f>
        <v/>
      </c>
      <c r="N1714" t="str">
        <f>IF(Table2[[#This Row],[date_to_pivot]]&lt;&gt;"",Table2[[#This Row],[Appoggio]],"")</f>
        <v/>
      </c>
      <c r="O1714" t="str">
        <f>IF(Table2[[#This Row],[date_to_pivot]]&lt;&gt;"",C1717,"")</f>
        <v/>
      </c>
      <c r="P1714" t="str">
        <f>IF(Table2[[#This Row],[date_to_pivot]]&lt;&gt;"",C1715,"")</f>
        <v/>
      </c>
    </row>
    <row r="1715" spans="2:16" x14ac:dyDescent="0.2">
      <c r="B1715" t="s">
        <v>699</v>
      </c>
      <c r="C1715" t="str" cm="1">
        <f t="array" ref="C17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15" t="str">
        <f>IF(ISNUMBER(SEARCH("start_date_local",Table2[[#This Row],[JSON]])),MID(Table2[[#This Row],[JSON]],SEARCH("start_date_local",Table2[[#This Row],[JSON]])+LEN("start_date_local")+4,10), "")</f>
        <v/>
      </c>
      <c r="E17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5" s="5" t="str">
        <f>IF(Table2[[#This Row],[moving_time]]&lt;&gt;"",FLOOR((Table2[[#This Row],[moving_time]]-(60*60*Table2[[#This Row],[Appoggio_ore]]))-(60*Table2[[#This Row],[Appoggio_ minuti]]),1),"")</f>
        <v/>
      </c>
      <c r="I1715" s="5" t="str">
        <f>IF(Table2[[#This Row],[moving_time]]&lt;&gt;"",FLOOR((Table2[[#This Row],[moving_time]]-(60*60*Table2[[#This Row],[Appoggio_ore]]))/60,1),"")</f>
        <v/>
      </c>
      <c r="J1715" s="5" t="str">
        <f>IF(Table2[[#This Row],[moving_time]]&lt;&gt;"",FLOOR(Table2[[#This Row],[moving_time]]/(60*60),1),"")</f>
        <v/>
      </c>
      <c r="K17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5" t="str">
        <f>IF(AND(Table2[[#This Row],[Appoggio]]&lt;&gt;"",C1725&lt;&gt;""),_xlfn.CONCAT("date",C1725,"moving_time",C1716,"distance",Table2[[#This Row],[Appoggio]],"elevation",C1718,"type",C1719),"")</f>
        <v/>
      </c>
      <c r="M1715" t="str">
        <f>IF(Table2[[#This Row],[date_to_pivot]]&lt;&gt;"",C1719,"")</f>
        <v/>
      </c>
      <c r="N1715" t="str">
        <f>IF(Table2[[#This Row],[date_to_pivot]]&lt;&gt;"",Table2[[#This Row],[Appoggio]],"")</f>
        <v/>
      </c>
      <c r="O1715" t="str">
        <f>IF(Table2[[#This Row],[date_to_pivot]]&lt;&gt;"",C1718,"")</f>
        <v/>
      </c>
      <c r="P1715" t="str">
        <f>IF(Table2[[#This Row],[date_to_pivot]]&lt;&gt;"",C1716,"")</f>
        <v/>
      </c>
    </row>
    <row r="1716" spans="2:16" x14ac:dyDescent="0.2">
      <c r="B1716" t="s">
        <v>67</v>
      </c>
      <c r="C1716" t="str" cm="1">
        <f t="array" ref="C17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16" t="str">
        <f>IF(ISNUMBER(SEARCH("start_date_local",Table2[[#This Row],[JSON]])),MID(Table2[[#This Row],[JSON]],SEARCH("start_date_local",Table2[[#This Row],[JSON]])+LEN("start_date_local")+4,10), "")</f>
        <v/>
      </c>
      <c r="E17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6" s="5" t="str">
        <f>IF(Table2[[#This Row],[moving_time]]&lt;&gt;"",FLOOR((Table2[[#This Row],[moving_time]]-(60*60*Table2[[#This Row],[Appoggio_ore]]))-(60*Table2[[#This Row],[Appoggio_ minuti]]),1),"")</f>
        <v/>
      </c>
      <c r="I1716" s="5" t="str">
        <f>IF(Table2[[#This Row],[moving_time]]&lt;&gt;"",FLOOR((Table2[[#This Row],[moving_time]]-(60*60*Table2[[#This Row],[Appoggio_ore]]))/60,1),"")</f>
        <v/>
      </c>
      <c r="J1716" s="5" t="str">
        <f>IF(Table2[[#This Row],[moving_time]]&lt;&gt;"",FLOOR(Table2[[#This Row],[moving_time]]/(60*60),1),"")</f>
        <v/>
      </c>
      <c r="K17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6" t="str">
        <f>IF(AND(Table2[[#This Row],[Appoggio]]&lt;&gt;"",C1726&lt;&gt;""),_xlfn.CONCAT("date",C1726,"moving_time",C1717,"distance",Table2[[#This Row],[Appoggio]],"elevation",C1719,"type",C1720),"")</f>
        <v/>
      </c>
      <c r="M1716" t="str">
        <f>IF(Table2[[#This Row],[date_to_pivot]]&lt;&gt;"",C1720,"")</f>
        <v/>
      </c>
      <c r="N1716" t="str">
        <f>IF(Table2[[#This Row],[date_to_pivot]]&lt;&gt;"",Table2[[#This Row],[Appoggio]],"")</f>
        <v/>
      </c>
      <c r="O1716" t="str">
        <f>IF(Table2[[#This Row],[date_to_pivot]]&lt;&gt;"",C1719,"")</f>
        <v/>
      </c>
      <c r="P1716" t="str">
        <f>IF(Table2[[#This Row],[date_to_pivot]]&lt;&gt;"",C1717,"")</f>
        <v/>
      </c>
    </row>
    <row r="1717" spans="2:16" x14ac:dyDescent="0.2">
      <c r="B1717" t="s">
        <v>1</v>
      </c>
      <c r="C1717" t="str" cm="1">
        <f t="array" ref="C17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17" t="str">
        <f>IF(ISNUMBER(SEARCH("start_date_local",Table2[[#This Row],[JSON]])),MID(Table2[[#This Row],[JSON]],SEARCH("start_date_local",Table2[[#This Row],[JSON]])+LEN("start_date_local")+4,10), "")</f>
        <v/>
      </c>
      <c r="E17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7" s="5" t="str">
        <f>IF(Table2[[#This Row],[moving_time]]&lt;&gt;"",FLOOR((Table2[[#This Row],[moving_time]]-(60*60*Table2[[#This Row],[Appoggio_ore]]))-(60*Table2[[#This Row],[Appoggio_ minuti]]),1),"")</f>
        <v/>
      </c>
      <c r="I1717" s="5" t="str">
        <f>IF(Table2[[#This Row],[moving_time]]&lt;&gt;"",FLOOR((Table2[[#This Row],[moving_time]]-(60*60*Table2[[#This Row],[Appoggio_ore]]))/60,1),"")</f>
        <v/>
      </c>
      <c r="J1717" s="5" t="str">
        <f>IF(Table2[[#This Row],[moving_time]]&lt;&gt;"",FLOOR(Table2[[#This Row],[moving_time]]/(60*60),1),"")</f>
        <v/>
      </c>
      <c r="K17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7" t="str">
        <f>IF(AND(Table2[[#This Row],[Appoggio]]&lt;&gt;"",C1727&lt;&gt;""),_xlfn.CONCAT("date",C1727,"moving_time",C1718,"distance",Table2[[#This Row],[Appoggio]],"elevation",C1720,"type",C1721),"")</f>
        <v/>
      </c>
      <c r="M1717" t="str">
        <f>IF(Table2[[#This Row],[date_to_pivot]]&lt;&gt;"",C1721,"")</f>
        <v/>
      </c>
      <c r="N1717" t="str">
        <f>IF(Table2[[#This Row],[date_to_pivot]]&lt;&gt;"",Table2[[#This Row],[Appoggio]],"")</f>
        <v/>
      </c>
      <c r="O1717" t="str">
        <f>IF(Table2[[#This Row],[date_to_pivot]]&lt;&gt;"",C1720,"")</f>
        <v/>
      </c>
      <c r="P1717" t="str">
        <f>IF(Table2[[#This Row],[date_to_pivot]]&lt;&gt;"",C1718,"")</f>
        <v/>
      </c>
    </row>
    <row r="1718" spans="2:16" x14ac:dyDescent="0.2">
      <c r="B1718" t="s">
        <v>2</v>
      </c>
      <c r="C1718" t="str" cm="1">
        <f t="array" ref="C17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18" t="str">
        <f>IF(ISNUMBER(SEARCH("start_date_local",Table2[[#This Row],[JSON]])),MID(Table2[[#This Row],[JSON]],SEARCH("start_date_local",Table2[[#This Row],[JSON]])+LEN("start_date_local")+4,10), "")</f>
        <v/>
      </c>
      <c r="E17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8" s="5" t="str">
        <f>IF(Table2[[#This Row],[moving_time]]&lt;&gt;"",FLOOR((Table2[[#This Row],[moving_time]]-(60*60*Table2[[#This Row],[Appoggio_ore]]))-(60*Table2[[#This Row],[Appoggio_ minuti]]),1),"")</f>
        <v/>
      </c>
      <c r="I1718" s="5" t="str">
        <f>IF(Table2[[#This Row],[moving_time]]&lt;&gt;"",FLOOR((Table2[[#This Row],[moving_time]]-(60*60*Table2[[#This Row],[Appoggio_ore]]))/60,1),"")</f>
        <v/>
      </c>
      <c r="J1718" s="5" t="str">
        <f>IF(Table2[[#This Row],[moving_time]]&lt;&gt;"",FLOOR(Table2[[#This Row],[moving_time]]/(60*60),1),"")</f>
        <v/>
      </c>
      <c r="K17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8" t="str">
        <f>IF(AND(Table2[[#This Row],[Appoggio]]&lt;&gt;"",C1728&lt;&gt;""),_xlfn.CONCAT("date",C1728,"moving_time",C1719,"distance",Table2[[#This Row],[Appoggio]],"elevation",C1721,"type",C1722),"")</f>
        <v/>
      </c>
      <c r="M1718" t="str">
        <f>IF(Table2[[#This Row],[date_to_pivot]]&lt;&gt;"",C1722,"")</f>
        <v/>
      </c>
      <c r="N1718" t="str">
        <f>IF(Table2[[#This Row],[date_to_pivot]]&lt;&gt;"",Table2[[#This Row],[Appoggio]],"")</f>
        <v/>
      </c>
      <c r="O1718" t="str">
        <f>IF(Table2[[#This Row],[date_to_pivot]]&lt;&gt;"",C1721,"")</f>
        <v/>
      </c>
      <c r="P1718" t="str">
        <f>IF(Table2[[#This Row],[date_to_pivot]]&lt;&gt;"",C1719,"")</f>
        <v/>
      </c>
    </row>
    <row r="1719" spans="2:16" x14ac:dyDescent="0.2">
      <c r="B1719" t="s">
        <v>3</v>
      </c>
      <c r="C1719" t="str" cm="1">
        <f t="array" ref="C17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19" t="str">
        <f>IF(ISNUMBER(SEARCH("start_date_local",Table2[[#This Row],[JSON]])),MID(Table2[[#This Row],[JSON]],SEARCH("start_date_local",Table2[[#This Row],[JSON]])+LEN("start_date_local")+4,10), "")</f>
        <v/>
      </c>
      <c r="E17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19" s="5" t="str">
        <f>IF(Table2[[#This Row],[moving_time]]&lt;&gt;"",FLOOR((Table2[[#This Row],[moving_time]]-(60*60*Table2[[#This Row],[Appoggio_ore]]))-(60*Table2[[#This Row],[Appoggio_ minuti]]),1),"")</f>
        <v/>
      </c>
      <c r="I1719" s="5" t="str">
        <f>IF(Table2[[#This Row],[moving_time]]&lt;&gt;"",FLOOR((Table2[[#This Row],[moving_time]]-(60*60*Table2[[#This Row],[Appoggio_ore]]))/60,1),"")</f>
        <v/>
      </c>
      <c r="J1719" s="5" t="str">
        <f>IF(Table2[[#This Row],[moving_time]]&lt;&gt;"",FLOOR(Table2[[#This Row],[moving_time]]/(60*60),1),"")</f>
        <v/>
      </c>
      <c r="K17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19" t="str">
        <f>IF(AND(Table2[[#This Row],[Appoggio]]&lt;&gt;"",C1729&lt;&gt;""),_xlfn.CONCAT("date",C1729,"moving_time",C1720,"distance",Table2[[#This Row],[Appoggio]],"elevation",C1722,"type",C1723),"")</f>
        <v/>
      </c>
      <c r="M1719" t="str">
        <f>IF(Table2[[#This Row],[date_to_pivot]]&lt;&gt;"",C1723,"")</f>
        <v/>
      </c>
      <c r="N1719" t="str">
        <f>IF(Table2[[#This Row],[date_to_pivot]]&lt;&gt;"",Table2[[#This Row],[Appoggio]],"")</f>
        <v/>
      </c>
      <c r="O1719" t="str">
        <f>IF(Table2[[#This Row],[date_to_pivot]]&lt;&gt;"",C1722,"")</f>
        <v/>
      </c>
      <c r="P1719" t="str">
        <f>IF(Table2[[#This Row],[date_to_pivot]]&lt;&gt;"",C1720,"")</f>
        <v/>
      </c>
    </row>
    <row r="1720" spans="2:16" x14ac:dyDescent="0.2">
      <c r="B1720" t="s">
        <v>4</v>
      </c>
      <c r="C1720" t="str" cm="1">
        <f t="array" ref="C17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20" t="str">
        <f>IF(ISNUMBER(SEARCH("start_date_local",Table2[[#This Row],[JSON]])),MID(Table2[[#This Row],[JSON]],SEARCH("start_date_local",Table2[[#This Row],[JSON]])+LEN("start_date_local")+4,10), "")</f>
        <v/>
      </c>
      <c r="E17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0" s="5" t="str">
        <f>IF(Table2[[#This Row],[moving_time]]&lt;&gt;"",FLOOR((Table2[[#This Row],[moving_time]]-(60*60*Table2[[#This Row],[Appoggio_ore]]))-(60*Table2[[#This Row],[Appoggio_ minuti]]),1),"")</f>
        <v/>
      </c>
      <c r="I1720" s="5" t="str">
        <f>IF(Table2[[#This Row],[moving_time]]&lt;&gt;"",FLOOR((Table2[[#This Row],[moving_time]]-(60*60*Table2[[#This Row],[Appoggio_ore]]))/60,1),"")</f>
        <v/>
      </c>
      <c r="J1720" s="5" t="str">
        <f>IF(Table2[[#This Row],[moving_time]]&lt;&gt;"",FLOOR(Table2[[#This Row],[moving_time]]/(60*60),1),"")</f>
        <v/>
      </c>
      <c r="K17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0" t="str">
        <f>IF(AND(Table2[[#This Row],[Appoggio]]&lt;&gt;"",C1730&lt;&gt;""),_xlfn.CONCAT("date",C1730,"moving_time",C1721,"distance",Table2[[#This Row],[Appoggio]],"elevation",C1723,"type",C1724),"")</f>
        <v/>
      </c>
      <c r="M1720" t="str">
        <f>IF(Table2[[#This Row],[date_to_pivot]]&lt;&gt;"",C1724,"")</f>
        <v/>
      </c>
      <c r="N1720" t="str">
        <f>IF(Table2[[#This Row],[date_to_pivot]]&lt;&gt;"",Table2[[#This Row],[Appoggio]],"")</f>
        <v/>
      </c>
      <c r="O1720" t="str">
        <f>IF(Table2[[#This Row],[date_to_pivot]]&lt;&gt;"",C1723,"")</f>
        <v/>
      </c>
      <c r="P1720" t="str">
        <f>IF(Table2[[#This Row],[date_to_pivot]]&lt;&gt;"",C1721,"")</f>
        <v/>
      </c>
    </row>
    <row r="1721" spans="2:16" x14ac:dyDescent="0.2">
      <c r="B1721" t="s">
        <v>5</v>
      </c>
      <c r="C1721" t="str" cm="1">
        <f t="array" ref="C17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21" t="str">
        <f>IF(ISNUMBER(SEARCH("start_date_local",Table2[[#This Row],[JSON]])),MID(Table2[[#This Row],[JSON]],SEARCH("start_date_local",Table2[[#This Row],[JSON]])+LEN("start_date_local")+4,10), "")</f>
        <v/>
      </c>
      <c r="E17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1" s="5" t="str">
        <f>IF(Table2[[#This Row],[moving_time]]&lt;&gt;"",FLOOR((Table2[[#This Row],[moving_time]]-(60*60*Table2[[#This Row],[Appoggio_ore]]))-(60*Table2[[#This Row],[Appoggio_ minuti]]),1),"")</f>
        <v/>
      </c>
      <c r="I1721" s="5" t="str">
        <f>IF(Table2[[#This Row],[moving_time]]&lt;&gt;"",FLOOR((Table2[[#This Row],[moving_time]]-(60*60*Table2[[#This Row],[Appoggio_ore]]))/60,1),"")</f>
        <v/>
      </c>
      <c r="J1721" s="5" t="str">
        <f>IF(Table2[[#This Row],[moving_time]]&lt;&gt;"",FLOOR(Table2[[#This Row],[moving_time]]/(60*60),1),"")</f>
        <v/>
      </c>
      <c r="K17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1" t="str">
        <f>IF(AND(Table2[[#This Row],[Appoggio]]&lt;&gt;"",C1731&lt;&gt;""),_xlfn.CONCAT("date",C1731,"moving_time",C1722,"distance",Table2[[#This Row],[Appoggio]],"elevation",C1724,"type",C1725),"")</f>
        <v/>
      </c>
      <c r="M1721" t="str">
        <f>IF(Table2[[#This Row],[date_to_pivot]]&lt;&gt;"",C1725,"")</f>
        <v/>
      </c>
      <c r="N1721" t="str">
        <f>IF(Table2[[#This Row],[date_to_pivot]]&lt;&gt;"",Table2[[#This Row],[Appoggio]],"")</f>
        <v/>
      </c>
      <c r="O1721" t="str">
        <f>IF(Table2[[#This Row],[date_to_pivot]]&lt;&gt;"",C1724,"")</f>
        <v/>
      </c>
      <c r="P1721" t="str">
        <f>IF(Table2[[#This Row],[date_to_pivot]]&lt;&gt;"",C1722,"")</f>
        <v/>
      </c>
    </row>
    <row r="1722" spans="2:16" x14ac:dyDescent="0.2">
      <c r="B1722" t="s">
        <v>6</v>
      </c>
      <c r="C1722" t="str" cm="1">
        <f t="array" ref="C17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22" t="str">
        <f>IF(ISNUMBER(SEARCH("start_date_local",Table2[[#This Row],[JSON]])),MID(Table2[[#This Row],[JSON]],SEARCH("start_date_local",Table2[[#This Row],[JSON]])+LEN("start_date_local")+4,10), "")</f>
        <v/>
      </c>
      <c r="E17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2" s="5" t="str">
        <f>IF(Table2[[#This Row],[moving_time]]&lt;&gt;"",FLOOR((Table2[[#This Row],[moving_time]]-(60*60*Table2[[#This Row],[Appoggio_ore]]))-(60*Table2[[#This Row],[Appoggio_ minuti]]),1),"")</f>
        <v/>
      </c>
      <c r="I1722" s="5" t="str">
        <f>IF(Table2[[#This Row],[moving_time]]&lt;&gt;"",FLOOR((Table2[[#This Row],[moving_time]]-(60*60*Table2[[#This Row],[Appoggio_ore]]))/60,1),"")</f>
        <v/>
      </c>
      <c r="J1722" s="5" t="str">
        <f>IF(Table2[[#This Row],[moving_time]]&lt;&gt;"",FLOOR(Table2[[#This Row],[moving_time]]/(60*60),1),"")</f>
        <v/>
      </c>
      <c r="K17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2" t="str">
        <f>IF(AND(Table2[[#This Row],[Appoggio]]&lt;&gt;"",C1732&lt;&gt;""),_xlfn.CONCAT("date",C1732,"moving_time",C1723,"distance",Table2[[#This Row],[Appoggio]],"elevation",C1725,"type",C1726),"")</f>
        <v/>
      </c>
      <c r="M1722" t="str">
        <f>IF(Table2[[#This Row],[date_to_pivot]]&lt;&gt;"",C1726,"")</f>
        <v/>
      </c>
      <c r="N1722" t="str">
        <f>IF(Table2[[#This Row],[date_to_pivot]]&lt;&gt;"",Table2[[#This Row],[Appoggio]],"")</f>
        <v/>
      </c>
      <c r="O1722" t="str">
        <f>IF(Table2[[#This Row],[date_to_pivot]]&lt;&gt;"",C1725,"")</f>
        <v/>
      </c>
      <c r="P1722" t="str">
        <f>IF(Table2[[#This Row],[date_to_pivot]]&lt;&gt;"",C1723,"")</f>
        <v/>
      </c>
    </row>
    <row r="1723" spans="2:16" x14ac:dyDescent="0.2">
      <c r="B1723" t="s">
        <v>700</v>
      </c>
      <c r="C1723" t="str" cm="1">
        <f t="array" ref="C17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23" t="str">
        <f>IF(ISNUMBER(SEARCH("start_date_local",Table2[[#This Row],[JSON]])),MID(Table2[[#This Row],[JSON]],SEARCH("start_date_local",Table2[[#This Row],[JSON]])+LEN("start_date_local")+4,10), "")</f>
        <v/>
      </c>
      <c r="E17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3" s="5" t="str">
        <f>IF(Table2[[#This Row],[moving_time]]&lt;&gt;"",FLOOR((Table2[[#This Row],[moving_time]]-(60*60*Table2[[#This Row],[Appoggio_ore]]))-(60*Table2[[#This Row],[Appoggio_ minuti]]),1),"")</f>
        <v/>
      </c>
      <c r="I1723" s="5" t="str">
        <f>IF(Table2[[#This Row],[moving_time]]&lt;&gt;"",FLOOR((Table2[[#This Row],[moving_time]]-(60*60*Table2[[#This Row],[Appoggio_ore]]))/60,1),"")</f>
        <v/>
      </c>
      <c r="J1723" s="5" t="str">
        <f>IF(Table2[[#This Row],[moving_time]]&lt;&gt;"",FLOOR(Table2[[#This Row],[moving_time]]/(60*60),1),"")</f>
        <v/>
      </c>
      <c r="K17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3" t="str">
        <f>IF(AND(Table2[[#This Row],[Appoggio]]&lt;&gt;"",C1733&lt;&gt;""),_xlfn.CONCAT("date",C1733,"moving_time",C1724,"distance",Table2[[#This Row],[Appoggio]],"elevation",C1726,"type",C1727),"")</f>
        <v/>
      </c>
      <c r="M1723" t="str">
        <f>IF(Table2[[#This Row],[date_to_pivot]]&lt;&gt;"",C1727,"")</f>
        <v/>
      </c>
      <c r="N1723" t="str">
        <f>IF(Table2[[#This Row],[date_to_pivot]]&lt;&gt;"",Table2[[#This Row],[Appoggio]],"")</f>
        <v/>
      </c>
      <c r="O1723" t="str">
        <f>IF(Table2[[#This Row],[date_to_pivot]]&lt;&gt;"",C1726,"")</f>
        <v/>
      </c>
      <c r="P1723" t="str">
        <f>IF(Table2[[#This Row],[date_to_pivot]]&lt;&gt;"",C1724,"")</f>
        <v/>
      </c>
    </row>
    <row r="1724" spans="2:16" x14ac:dyDescent="0.2">
      <c r="B1724" t="s">
        <v>701</v>
      </c>
      <c r="C1724" t="str" cm="1">
        <f t="array" ref="C17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60894.9</v>
      </c>
      <c r="D1724" t="str">
        <f>IF(ISNUMBER(SEARCH("start_date_local",Table2[[#This Row],[JSON]])),MID(Table2[[#This Row],[JSON]],SEARCH("start_date_local",Table2[[#This Row],[JSON]])+LEN("start_date_local")+4,10), "")</f>
        <v/>
      </c>
      <c r="E17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60894.9</v>
      </c>
      <c r="G17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4" s="5" t="str">
        <f>IF(Table2[[#This Row],[moving_time]]&lt;&gt;"",FLOOR((Table2[[#This Row],[moving_time]]-(60*60*Table2[[#This Row],[Appoggio_ore]]))-(60*Table2[[#This Row],[Appoggio_ minuti]]),1),"")</f>
        <v/>
      </c>
      <c r="I1724" s="5" t="str">
        <f>IF(Table2[[#This Row],[moving_time]]&lt;&gt;"",FLOOR((Table2[[#This Row],[moving_time]]-(60*60*Table2[[#This Row],[Appoggio_ore]]))/60,1),"")</f>
        <v/>
      </c>
      <c r="J1724" s="5" t="str">
        <f>IF(Table2[[#This Row],[moving_time]]&lt;&gt;"",FLOOR(Table2[[#This Row],[moving_time]]/(60*60),1),"")</f>
        <v/>
      </c>
      <c r="K17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4" t="str">
        <f>IF(AND(Table2[[#This Row],[Appoggio]]&lt;&gt;"",C1734&lt;&gt;""),_xlfn.CONCAT("date",C1734,"moving_time",C1725,"distance",Table2[[#This Row],[Appoggio]],"elevation",C1727,"type",C1728),"")</f>
        <v>date2020-05-22moving_time02:00:43distance60894.9elevation553.0typeRide</v>
      </c>
      <c r="M1724" t="str">
        <f>IF(Table2[[#This Row],[date_to_pivot]]&lt;&gt;"",C1728,"")</f>
        <v>Ride</v>
      </c>
      <c r="N1724" t="str">
        <f>IF(Table2[[#This Row],[date_to_pivot]]&lt;&gt;"",Table2[[#This Row],[Appoggio]],"")</f>
        <v>60894.9</v>
      </c>
      <c r="O1724" t="str">
        <f>IF(Table2[[#This Row],[date_to_pivot]]&lt;&gt;"",C1727,"")</f>
        <v>553.0</v>
      </c>
      <c r="P1724" t="str">
        <f>IF(Table2[[#This Row],[date_to_pivot]]&lt;&gt;"",C1725,"")</f>
        <v>02:00:43</v>
      </c>
    </row>
    <row r="1725" spans="2:16" x14ac:dyDescent="0.2">
      <c r="B1725" t="s">
        <v>702</v>
      </c>
      <c r="C1725" t="str" cm="1">
        <f t="array" ref="C17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02:00:43</v>
      </c>
      <c r="D1725" t="str">
        <f>IF(ISNUMBER(SEARCH("start_date_local",Table2[[#This Row],[JSON]])),MID(Table2[[#This Row],[JSON]],SEARCH("start_date_local",Table2[[#This Row],[JSON]])+LEN("start_date_local")+4,10), "")</f>
        <v/>
      </c>
      <c r="E17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7243</v>
      </c>
      <c r="H1725" s="5">
        <f>IF(Table2[[#This Row],[moving_time]]&lt;&gt;"",FLOOR((Table2[[#This Row],[moving_time]]-(60*60*Table2[[#This Row],[Appoggio_ore]]))-(60*Table2[[#This Row],[Appoggio_ minuti]]),1),"")</f>
        <v>43</v>
      </c>
      <c r="I1725" s="5">
        <f>IF(Table2[[#This Row],[moving_time]]&lt;&gt;"",FLOOR((Table2[[#This Row],[moving_time]]-(60*60*Table2[[#This Row],[Appoggio_ore]]))/60,1),"")</f>
        <v>0</v>
      </c>
      <c r="J1725" s="5">
        <f>IF(Table2[[#This Row],[moving_time]]&lt;&gt;"",FLOOR(Table2[[#This Row],[moving_time]]/(60*60),1),"")</f>
        <v>2</v>
      </c>
      <c r="K17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5" t="str">
        <f>IF(AND(Table2[[#This Row],[Appoggio]]&lt;&gt;"",C1735&lt;&gt;""),_xlfn.CONCAT("date",C1735,"moving_time",C1726,"distance",Table2[[#This Row],[Appoggio]],"elevation",C1728,"type",C1729),"")</f>
        <v/>
      </c>
      <c r="M1725" t="str">
        <f>IF(Table2[[#This Row],[date_to_pivot]]&lt;&gt;"",C1729,"")</f>
        <v/>
      </c>
      <c r="N1725" t="str">
        <f>IF(Table2[[#This Row],[date_to_pivot]]&lt;&gt;"",Table2[[#This Row],[Appoggio]],"")</f>
        <v/>
      </c>
      <c r="O1725" t="str">
        <f>IF(Table2[[#This Row],[date_to_pivot]]&lt;&gt;"",C1728,"")</f>
        <v/>
      </c>
      <c r="P1725" t="str">
        <f>IF(Table2[[#This Row],[date_to_pivot]]&lt;&gt;"",C1726,"")</f>
        <v/>
      </c>
    </row>
    <row r="1726" spans="2:16" x14ac:dyDescent="0.2">
      <c r="B1726" t="s">
        <v>703</v>
      </c>
      <c r="C1726" t="str" cm="1">
        <f t="array" ref="C17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26" t="str">
        <f>IF(ISNUMBER(SEARCH("start_date_local",Table2[[#This Row],[JSON]])),MID(Table2[[#This Row],[JSON]],SEARCH("start_date_local",Table2[[#This Row],[JSON]])+LEN("start_date_local")+4,10), "")</f>
        <v/>
      </c>
      <c r="E17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6" s="5" t="str">
        <f>IF(Table2[[#This Row],[moving_time]]&lt;&gt;"",FLOOR((Table2[[#This Row],[moving_time]]-(60*60*Table2[[#This Row],[Appoggio_ore]]))-(60*Table2[[#This Row],[Appoggio_ minuti]]),1),"")</f>
        <v/>
      </c>
      <c r="I1726" s="5" t="str">
        <f>IF(Table2[[#This Row],[moving_time]]&lt;&gt;"",FLOOR((Table2[[#This Row],[moving_time]]-(60*60*Table2[[#This Row],[Appoggio_ore]]))/60,1),"")</f>
        <v/>
      </c>
      <c r="J1726" s="5" t="str">
        <f>IF(Table2[[#This Row],[moving_time]]&lt;&gt;"",FLOOR(Table2[[#This Row],[moving_time]]/(60*60),1),"")</f>
        <v/>
      </c>
      <c r="K17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6" t="str">
        <f>IF(AND(Table2[[#This Row],[Appoggio]]&lt;&gt;"",C1736&lt;&gt;""),_xlfn.CONCAT("date",C1736,"moving_time",C1727,"distance",Table2[[#This Row],[Appoggio]],"elevation",C1729,"type",C1730),"")</f>
        <v/>
      </c>
      <c r="M1726" t="str">
        <f>IF(Table2[[#This Row],[date_to_pivot]]&lt;&gt;"",C1730,"")</f>
        <v/>
      </c>
      <c r="N1726" t="str">
        <f>IF(Table2[[#This Row],[date_to_pivot]]&lt;&gt;"",Table2[[#This Row],[Appoggio]],"")</f>
        <v/>
      </c>
      <c r="O1726" t="str">
        <f>IF(Table2[[#This Row],[date_to_pivot]]&lt;&gt;"",C1729,"")</f>
        <v/>
      </c>
      <c r="P1726" t="str">
        <f>IF(Table2[[#This Row],[date_to_pivot]]&lt;&gt;"",C1727,"")</f>
        <v/>
      </c>
    </row>
    <row r="1727" spans="2:16" x14ac:dyDescent="0.2">
      <c r="B1727" t="s">
        <v>704</v>
      </c>
      <c r="C1727" t="str" cm="1">
        <f t="array" ref="C17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553.0</v>
      </c>
      <c r="D1727" t="str">
        <f>IF(ISNUMBER(SEARCH("start_date_local",Table2[[#This Row],[JSON]])),MID(Table2[[#This Row],[JSON]],SEARCH("start_date_local",Table2[[#This Row],[JSON]])+LEN("start_date_local")+4,10), "")</f>
        <v/>
      </c>
      <c r="E17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7" s="5" t="str">
        <f>IF(Table2[[#This Row],[moving_time]]&lt;&gt;"",FLOOR((Table2[[#This Row],[moving_time]]-(60*60*Table2[[#This Row],[Appoggio_ore]]))-(60*Table2[[#This Row],[Appoggio_ minuti]]),1),"")</f>
        <v/>
      </c>
      <c r="I1727" s="5" t="str">
        <f>IF(Table2[[#This Row],[moving_time]]&lt;&gt;"",FLOOR((Table2[[#This Row],[moving_time]]-(60*60*Table2[[#This Row],[Appoggio_ore]]))/60,1),"")</f>
        <v/>
      </c>
      <c r="J1727" s="5" t="str">
        <f>IF(Table2[[#This Row],[moving_time]]&lt;&gt;"",FLOOR(Table2[[#This Row],[moving_time]]/(60*60),1),"")</f>
        <v/>
      </c>
      <c r="K17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553.0</v>
      </c>
      <c r="L1727" t="str">
        <f>IF(AND(Table2[[#This Row],[Appoggio]]&lt;&gt;"",C1737&lt;&gt;""),_xlfn.CONCAT("date",C1737,"moving_time",C1728,"distance",Table2[[#This Row],[Appoggio]],"elevation",C1730,"type",C1731),"")</f>
        <v/>
      </c>
      <c r="M1727" t="str">
        <f>IF(Table2[[#This Row],[date_to_pivot]]&lt;&gt;"",C1731,"")</f>
        <v/>
      </c>
      <c r="N1727" t="str">
        <f>IF(Table2[[#This Row],[date_to_pivot]]&lt;&gt;"",Table2[[#This Row],[Appoggio]],"")</f>
        <v/>
      </c>
      <c r="O1727" t="str">
        <f>IF(Table2[[#This Row],[date_to_pivot]]&lt;&gt;"",C1730,"")</f>
        <v/>
      </c>
      <c r="P1727" t="str">
        <f>IF(Table2[[#This Row],[date_to_pivot]]&lt;&gt;"",C1728,"")</f>
        <v/>
      </c>
    </row>
    <row r="1728" spans="2:16" x14ac:dyDescent="0.2">
      <c r="B1728" t="s">
        <v>12</v>
      </c>
      <c r="C1728" t="str" cm="1">
        <f t="array" ref="C17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1728" t="str">
        <f>IF(ISNUMBER(SEARCH("start_date_local",Table2[[#This Row],[JSON]])),MID(Table2[[#This Row],[JSON]],SEARCH("start_date_local",Table2[[#This Row],[JSON]])+LEN("start_date_local")+4,10), "")</f>
        <v/>
      </c>
      <c r="E17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7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8" s="5" t="str">
        <f>IF(Table2[[#This Row],[moving_time]]&lt;&gt;"",FLOOR((Table2[[#This Row],[moving_time]]-(60*60*Table2[[#This Row],[Appoggio_ore]]))-(60*Table2[[#This Row],[Appoggio_ minuti]]),1),"")</f>
        <v/>
      </c>
      <c r="I1728" s="5" t="str">
        <f>IF(Table2[[#This Row],[moving_time]]&lt;&gt;"",FLOOR((Table2[[#This Row],[moving_time]]-(60*60*Table2[[#This Row],[Appoggio_ore]]))/60,1),"")</f>
        <v/>
      </c>
      <c r="J1728" s="5" t="str">
        <f>IF(Table2[[#This Row],[moving_time]]&lt;&gt;"",FLOOR(Table2[[#This Row],[moving_time]]/(60*60),1),"")</f>
        <v/>
      </c>
      <c r="K17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8" t="str">
        <f>IF(AND(Table2[[#This Row],[Appoggio]]&lt;&gt;"",C1738&lt;&gt;""),_xlfn.CONCAT("date",C1738,"moving_time",C1729,"distance",Table2[[#This Row],[Appoggio]],"elevation",C1731,"type",C1732),"")</f>
        <v/>
      </c>
      <c r="M1728" t="str">
        <f>IF(Table2[[#This Row],[date_to_pivot]]&lt;&gt;"",C1732,"")</f>
        <v/>
      </c>
      <c r="N1728" t="str">
        <f>IF(Table2[[#This Row],[date_to_pivot]]&lt;&gt;"",Table2[[#This Row],[Appoggio]],"")</f>
        <v/>
      </c>
      <c r="O1728" t="str">
        <f>IF(Table2[[#This Row],[date_to_pivot]]&lt;&gt;"",C1731,"")</f>
        <v/>
      </c>
      <c r="P1728" t="str">
        <f>IF(Table2[[#This Row],[date_to_pivot]]&lt;&gt;"",C1729,"")</f>
        <v/>
      </c>
    </row>
    <row r="1729" spans="2:16" x14ac:dyDescent="0.2">
      <c r="B1729" t="s">
        <v>13</v>
      </c>
      <c r="C1729" t="str" cm="1">
        <f t="array" ref="C17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29" t="str">
        <f>IF(ISNUMBER(SEARCH("start_date_local",Table2[[#This Row],[JSON]])),MID(Table2[[#This Row],[JSON]],SEARCH("start_date_local",Table2[[#This Row],[JSON]])+LEN("start_date_local")+4,10), "")</f>
        <v/>
      </c>
      <c r="E17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29" s="5" t="str">
        <f>IF(Table2[[#This Row],[moving_time]]&lt;&gt;"",FLOOR((Table2[[#This Row],[moving_time]]-(60*60*Table2[[#This Row],[Appoggio_ore]]))-(60*Table2[[#This Row],[Appoggio_ minuti]]),1),"")</f>
        <v/>
      </c>
      <c r="I1729" s="5" t="str">
        <f>IF(Table2[[#This Row],[moving_time]]&lt;&gt;"",FLOOR((Table2[[#This Row],[moving_time]]-(60*60*Table2[[#This Row],[Appoggio_ore]]))/60,1),"")</f>
        <v/>
      </c>
      <c r="J1729" s="5" t="str">
        <f>IF(Table2[[#This Row],[moving_time]]&lt;&gt;"",FLOOR(Table2[[#This Row],[moving_time]]/(60*60),1),"")</f>
        <v/>
      </c>
      <c r="K17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29" t="str">
        <f>IF(AND(Table2[[#This Row],[Appoggio]]&lt;&gt;"",C1739&lt;&gt;""),_xlfn.CONCAT("date",C1739,"moving_time",C1730,"distance",Table2[[#This Row],[Appoggio]],"elevation",C1732,"type",C1733),"")</f>
        <v/>
      </c>
      <c r="M1729" t="str">
        <f>IF(Table2[[#This Row],[date_to_pivot]]&lt;&gt;"",C1733,"")</f>
        <v/>
      </c>
      <c r="N1729" t="str">
        <f>IF(Table2[[#This Row],[date_to_pivot]]&lt;&gt;"",Table2[[#This Row],[Appoggio]],"")</f>
        <v/>
      </c>
      <c r="O1729" t="str">
        <f>IF(Table2[[#This Row],[date_to_pivot]]&lt;&gt;"",C1732,"")</f>
        <v/>
      </c>
      <c r="P1729" t="str">
        <f>IF(Table2[[#This Row],[date_to_pivot]]&lt;&gt;"",C1730,"")</f>
        <v/>
      </c>
    </row>
    <row r="1730" spans="2:16" x14ac:dyDescent="0.2">
      <c r="B1730" t="s">
        <v>705</v>
      </c>
      <c r="C1730" t="str" cm="1">
        <f t="array" ref="C17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30" t="str">
        <f>IF(ISNUMBER(SEARCH("start_date_local",Table2[[#This Row],[JSON]])),MID(Table2[[#This Row],[JSON]],SEARCH("start_date_local",Table2[[#This Row],[JSON]])+LEN("start_date_local")+4,10), "")</f>
        <v/>
      </c>
      <c r="E17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0" s="5" t="str">
        <f>IF(Table2[[#This Row],[moving_time]]&lt;&gt;"",FLOOR((Table2[[#This Row],[moving_time]]-(60*60*Table2[[#This Row],[Appoggio_ore]]))-(60*Table2[[#This Row],[Appoggio_ minuti]]),1),"")</f>
        <v/>
      </c>
      <c r="I1730" s="5" t="str">
        <f>IF(Table2[[#This Row],[moving_time]]&lt;&gt;"",FLOOR((Table2[[#This Row],[moving_time]]-(60*60*Table2[[#This Row],[Appoggio_ore]]))/60,1),"")</f>
        <v/>
      </c>
      <c r="J1730" s="5" t="str">
        <f>IF(Table2[[#This Row],[moving_time]]&lt;&gt;"",FLOOR(Table2[[#This Row],[moving_time]]/(60*60),1),"")</f>
        <v/>
      </c>
      <c r="K17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0" t="str">
        <f>IF(AND(Table2[[#This Row],[Appoggio]]&lt;&gt;"",C1740&lt;&gt;""),_xlfn.CONCAT("date",C1740,"moving_time",C1731,"distance",Table2[[#This Row],[Appoggio]],"elevation",C1733,"type",C1734),"")</f>
        <v/>
      </c>
      <c r="M1730" t="str">
        <f>IF(Table2[[#This Row],[date_to_pivot]]&lt;&gt;"",C1734,"")</f>
        <v/>
      </c>
      <c r="N1730" t="str">
        <f>IF(Table2[[#This Row],[date_to_pivot]]&lt;&gt;"",Table2[[#This Row],[Appoggio]],"")</f>
        <v/>
      </c>
      <c r="O1730" t="str">
        <f>IF(Table2[[#This Row],[date_to_pivot]]&lt;&gt;"",C1733,"")</f>
        <v/>
      </c>
      <c r="P1730" t="str">
        <f>IF(Table2[[#This Row],[date_to_pivot]]&lt;&gt;"",C1731,"")</f>
        <v/>
      </c>
    </row>
    <row r="1731" spans="2:16" x14ac:dyDescent="0.2">
      <c r="B1731" t="s">
        <v>706</v>
      </c>
      <c r="C1731" t="str" cm="1">
        <f t="array" ref="C17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31" t="str">
        <f>IF(ISNUMBER(SEARCH("start_date_local",Table2[[#This Row],[JSON]])),MID(Table2[[#This Row],[JSON]],SEARCH("start_date_local",Table2[[#This Row],[JSON]])+LEN("start_date_local")+4,10), "")</f>
        <v/>
      </c>
      <c r="E17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1" s="5" t="str">
        <f>IF(Table2[[#This Row],[moving_time]]&lt;&gt;"",FLOOR((Table2[[#This Row],[moving_time]]-(60*60*Table2[[#This Row],[Appoggio_ore]]))-(60*Table2[[#This Row],[Appoggio_ minuti]]),1),"")</f>
        <v/>
      </c>
      <c r="I1731" s="5" t="str">
        <f>IF(Table2[[#This Row],[moving_time]]&lt;&gt;"",FLOOR((Table2[[#This Row],[moving_time]]-(60*60*Table2[[#This Row],[Appoggio_ore]]))/60,1),"")</f>
        <v/>
      </c>
      <c r="J1731" s="5" t="str">
        <f>IF(Table2[[#This Row],[moving_time]]&lt;&gt;"",FLOOR(Table2[[#This Row],[moving_time]]/(60*60),1),"")</f>
        <v/>
      </c>
      <c r="K17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1" t="str">
        <f>IF(AND(Table2[[#This Row],[Appoggio]]&lt;&gt;"",C1741&lt;&gt;""),_xlfn.CONCAT("date",C1741,"moving_time",C1732,"distance",Table2[[#This Row],[Appoggio]],"elevation",C1734,"type",C1735),"")</f>
        <v/>
      </c>
      <c r="M1731" t="str">
        <f>IF(Table2[[#This Row],[date_to_pivot]]&lt;&gt;"",C1735,"")</f>
        <v/>
      </c>
      <c r="N1731" t="str">
        <f>IF(Table2[[#This Row],[date_to_pivot]]&lt;&gt;"",Table2[[#This Row],[Appoggio]],"")</f>
        <v/>
      </c>
      <c r="O1731" t="str">
        <f>IF(Table2[[#This Row],[date_to_pivot]]&lt;&gt;"",C1734,"")</f>
        <v/>
      </c>
      <c r="P1731" t="str">
        <f>IF(Table2[[#This Row],[date_to_pivot]]&lt;&gt;"",C1732,"")</f>
        <v/>
      </c>
    </row>
    <row r="1732" spans="2:16" x14ac:dyDescent="0.2">
      <c r="B1732" t="s">
        <v>707</v>
      </c>
      <c r="C1732" t="str" cm="1">
        <f t="array" ref="C17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32" t="str">
        <f>IF(ISNUMBER(SEARCH("start_date_local",Table2[[#This Row],[JSON]])),MID(Table2[[#This Row],[JSON]],SEARCH("start_date_local",Table2[[#This Row],[JSON]])+LEN("start_date_local")+4,10), "")</f>
        <v/>
      </c>
      <c r="E17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2" s="5" t="str">
        <f>IF(Table2[[#This Row],[moving_time]]&lt;&gt;"",FLOOR((Table2[[#This Row],[moving_time]]-(60*60*Table2[[#This Row],[Appoggio_ore]]))-(60*Table2[[#This Row],[Appoggio_ minuti]]),1),"")</f>
        <v/>
      </c>
      <c r="I1732" s="5" t="str">
        <f>IF(Table2[[#This Row],[moving_time]]&lt;&gt;"",FLOOR((Table2[[#This Row],[moving_time]]-(60*60*Table2[[#This Row],[Appoggio_ore]]))/60,1),"")</f>
        <v/>
      </c>
      <c r="J1732" s="5" t="str">
        <f>IF(Table2[[#This Row],[moving_time]]&lt;&gt;"",FLOOR(Table2[[#This Row],[moving_time]]/(60*60),1),"")</f>
        <v/>
      </c>
      <c r="K17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2" t="str">
        <f>IF(AND(Table2[[#This Row],[Appoggio]]&lt;&gt;"",C1742&lt;&gt;""),_xlfn.CONCAT("date",C1742,"moving_time",C1733,"distance",Table2[[#This Row],[Appoggio]],"elevation",C1735,"type",C1736),"")</f>
        <v/>
      </c>
      <c r="M1732" t="str">
        <f>IF(Table2[[#This Row],[date_to_pivot]]&lt;&gt;"",C1736,"")</f>
        <v/>
      </c>
      <c r="N1732" t="str">
        <f>IF(Table2[[#This Row],[date_to_pivot]]&lt;&gt;"",Table2[[#This Row],[Appoggio]],"")</f>
        <v/>
      </c>
      <c r="O1732" t="str">
        <f>IF(Table2[[#This Row],[date_to_pivot]]&lt;&gt;"",C1735,"")</f>
        <v/>
      </c>
      <c r="P1732" t="str">
        <f>IF(Table2[[#This Row],[date_to_pivot]]&lt;&gt;"",C1733,"")</f>
        <v/>
      </c>
    </row>
    <row r="1733" spans="2:16" x14ac:dyDescent="0.2">
      <c r="B1733" t="s">
        <v>708</v>
      </c>
      <c r="C1733" t="str" cm="1">
        <f t="array" ref="C17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33" t="str">
        <f>IF(ISNUMBER(SEARCH("start_date_local",Table2[[#This Row],[JSON]])),MID(Table2[[#This Row],[JSON]],SEARCH("start_date_local",Table2[[#This Row],[JSON]])+LEN("start_date_local")+4,10), "")</f>
        <v/>
      </c>
      <c r="E17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3" s="5" t="str">
        <f>IF(Table2[[#This Row],[moving_time]]&lt;&gt;"",FLOOR((Table2[[#This Row],[moving_time]]-(60*60*Table2[[#This Row],[Appoggio_ore]]))-(60*Table2[[#This Row],[Appoggio_ minuti]]),1),"")</f>
        <v/>
      </c>
      <c r="I1733" s="5" t="str">
        <f>IF(Table2[[#This Row],[moving_time]]&lt;&gt;"",FLOOR((Table2[[#This Row],[moving_time]]-(60*60*Table2[[#This Row],[Appoggio_ore]]))/60,1),"")</f>
        <v/>
      </c>
      <c r="J1733" s="5" t="str">
        <f>IF(Table2[[#This Row],[moving_time]]&lt;&gt;"",FLOOR(Table2[[#This Row],[moving_time]]/(60*60),1),"")</f>
        <v/>
      </c>
      <c r="K17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3" t="str">
        <f>IF(AND(Table2[[#This Row],[Appoggio]]&lt;&gt;"",C1743&lt;&gt;""),_xlfn.CONCAT("date",C1743,"moving_time",C1734,"distance",Table2[[#This Row],[Appoggio]],"elevation",C1736,"type",C1737),"")</f>
        <v/>
      </c>
      <c r="M1733" t="str">
        <f>IF(Table2[[#This Row],[date_to_pivot]]&lt;&gt;"",C1737,"")</f>
        <v/>
      </c>
      <c r="N1733" t="str">
        <f>IF(Table2[[#This Row],[date_to_pivot]]&lt;&gt;"",Table2[[#This Row],[Appoggio]],"")</f>
        <v/>
      </c>
      <c r="O1733" t="str">
        <f>IF(Table2[[#This Row],[date_to_pivot]]&lt;&gt;"",C1736,"")</f>
        <v/>
      </c>
      <c r="P1733" t="str">
        <f>IF(Table2[[#This Row],[date_to_pivot]]&lt;&gt;"",C1734,"")</f>
        <v/>
      </c>
    </row>
    <row r="1734" spans="2:16" x14ac:dyDescent="0.2">
      <c r="B1734" t="s">
        <v>709</v>
      </c>
      <c r="C1734" t="str" cm="1">
        <f t="array" ref="C17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2020-05-22</v>
      </c>
      <c r="D1734" t="str">
        <f>IF(ISNUMBER(SEARCH("start_date_local",Table2[[#This Row],[JSON]])),MID(Table2[[#This Row],[JSON]],SEARCH("start_date_local",Table2[[#This Row],[JSON]])+LEN("start_date_local")+4,10), "")</f>
        <v>2020-05-22</v>
      </c>
      <c r="E17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4" s="5" t="str">
        <f>IF(Table2[[#This Row],[moving_time]]&lt;&gt;"",FLOOR((Table2[[#This Row],[moving_time]]-(60*60*Table2[[#This Row],[Appoggio_ore]]))-(60*Table2[[#This Row],[Appoggio_ minuti]]),1),"")</f>
        <v/>
      </c>
      <c r="I1734" s="5" t="str">
        <f>IF(Table2[[#This Row],[moving_time]]&lt;&gt;"",FLOOR((Table2[[#This Row],[moving_time]]-(60*60*Table2[[#This Row],[Appoggio_ore]]))/60,1),"")</f>
        <v/>
      </c>
      <c r="J1734" s="5" t="str">
        <f>IF(Table2[[#This Row],[moving_time]]&lt;&gt;"",FLOOR(Table2[[#This Row],[moving_time]]/(60*60),1),"")</f>
        <v/>
      </c>
      <c r="K17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4" t="str">
        <f>IF(AND(Table2[[#This Row],[Appoggio]]&lt;&gt;"",C1744&lt;&gt;""),_xlfn.CONCAT("date",C1744,"moving_time",C1735,"distance",Table2[[#This Row],[Appoggio]],"elevation",C1737,"type",C1738),"")</f>
        <v/>
      </c>
      <c r="M1734" t="str">
        <f>IF(Table2[[#This Row],[date_to_pivot]]&lt;&gt;"",C1738,"")</f>
        <v/>
      </c>
      <c r="N1734" t="str">
        <f>IF(Table2[[#This Row],[date_to_pivot]]&lt;&gt;"",Table2[[#This Row],[Appoggio]],"")</f>
        <v/>
      </c>
      <c r="O1734" t="str">
        <f>IF(Table2[[#This Row],[date_to_pivot]]&lt;&gt;"",C1737,"")</f>
        <v/>
      </c>
      <c r="P1734" t="str">
        <f>IF(Table2[[#This Row],[date_to_pivot]]&lt;&gt;"",C1735,"")</f>
        <v/>
      </c>
    </row>
    <row r="1735" spans="2:16" x14ac:dyDescent="0.2">
      <c r="B1735" t="s">
        <v>19</v>
      </c>
      <c r="C1735" t="str" cm="1">
        <f t="array" ref="C17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35" t="str">
        <f>IF(ISNUMBER(SEARCH("start_date_local",Table2[[#This Row],[JSON]])),MID(Table2[[#This Row],[JSON]],SEARCH("start_date_local",Table2[[#This Row],[JSON]])+LEN("start_date_local")+4,10), "")</f>
        <v/>
      </c>
      <c r="E17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5" s="5" t="str">
        <f>IF(Table2[[#This Row],[moving_time]]&lt;&gt;"",FLOOR((Table2[[#This Row],[moving_time]]-(60*60*Table2[[#This Row],[Appoggio_ore]]))-(60*Table2[[#This Row],[Appoggio_ minuti]]),1),"")</f>
        <v/>
      </c>
      <c r="I1735" s="5" t="str">
        <f>IF(Table2[[#This Row],[moving_time]]&lt;&gt;"",FLOOR((Table2[[#This Row],[moving_time]]-(60*60*Table2[[#This Row],[Appoggio_ore]]))/60,1),"")</f>
        <v/>
      </c>
      <c r="J1735" s="5" t="str">
        <f>IF(Table2[[#This Row],[moving_time]]&lt;&gt;"",FLOOR(Table2[[#This Row],[moving_time]]/(60*60),1),"")</f>
        <v/>
      </c>
      <c r="K17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5" t="str">
        <f>IF(AND(Table2[[#This Row],[Appoggio]]&lt;&gt;"",C1745&lt;&gt;""),_xlfn.CONCAT("date",C1745,"moving_time",C1736,"distance",Table2[[#This Row],[Appoggio]],"elevation",C1738,"type",C1739),"")</f>
        <v/>
      </c>
      <c r="M1735" t="str">
        <f>IF(Table2[[#This Row],[date_to_pivot]]&lt;&gt;"",C1739,"")</f>
        <v/>
      </c>
      <c r="N1735" t="str">
        <f>IF(Table2[[#This Row],[date_to_pivot]]&lt;&gt;"",Table2[[#This Row],[Appoggio]],"")</f>
        <v/>
      </c>
      <c r="O1735" t="str">
        <f>IF(Table2[[#This Row],[date_to_pivot]]&lt;&gt;"",C1738,"")</f>
        <v/>
      </c>
      <c r="P1735" t="str">
        <f>IF(Table2[[#This Row],[date_to_pivot]]&lt;&gt;"",C1736,"")</f>
        <v/>
      </c>
    </row>
    <row r="1736" spans="2:16" x14ac:dyDescent="0.2">
      <c r="B1736" t="s">
        <v>20</v>
      </c>
      <c r="C1736" t="str" cm="1">
        <f t="array" ref="C17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36" t="str">
        <f>IF(ISNUMBER(SEARCH("start_date_local",Table2[[#This Row],[JSON]])),MID(Table2[[#This Row],[JSON]],SEARCH("start_date_local",Table2[[#This Row],[JSON]])+LEN("start_date_local")+4,10), "")</f>
        <v/>
      </c>
      <c r="E17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6" s="5" t="str">
        <f>IF(Table2[[#This Row],[moving_time]]&lt;&gt;"",FLOOR((Table2[[#This Row],[moving_time]]-(60*60*Table2[[#This Row],[Appoggio_ore]]))-(60*Table2[[#This Row],[Appoggio_ minuti]]),1),"")</f>
        <v/>
      </c>
      <c r="I1736" s="5" t="str">
        <f>IF(Table2[[#This Row],[moving_time]]&lt;&gt;"",FLOOR((Table2[[#This Row],[moving_time]]-(60*60*Table2[[#This Row],[Appoggio_ore]]))/60,1),"")</f>
        <v/>
      </c>
      <c r="J1736" s="5" t="str">
        <f>IF(Table2[[#This Row],[moving_time]]&lt;&gt;"",FLOOR(Table2[[#This Row],[moving_time]]/(60*60),1),"")</f>
        <v/>
      </c>
      <c r="K17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6" t="str">
        <f>IF(AND(Table2[[#This Row],[Appoggio]]&lt;&gt;"",C1746&lt;&gt;""),_xlfn.CONCAT("date",C1746,"moving_time",C1737,"distance",Table2[[#This Row],[Appoggio]],"elevation",C1739,"type",C1740),"")</f>
        <v/>
      </c>
      <c r="M1736" t="str">
        <f>IF(Table2[[#This Row],[date_to_pivot]]&lt;&gt;"",C1740,"")</f>
        <v/>
      </c>
      <c r="N1736" t="str">
        <f>IF(Table2[[#This Row],[date_to_pivot]]&lt;&gt;"",Table2[[#This Row],[Appoggio]],"")</f>
        <v/>
      </c>
      <c r="O1736" t="str">
        <f>IF(Table2[[#This Row],[date_to_pivot]]&lt;&gt;"",C1739,"")</f>
        <v/>
      </c>
      <c r="P1736" t="str">
        <f>IF(Table2[[#This Row],[date_to_pivot]]&lt;&gt;"",C1737,"")</f>
        <v/>
      </c>
    </row>
    <row r="1737" spans="2:16" x14ac:dyDescent="0.2">
      <c r="B1737" t="s">
        <v>21</v>
      </c>
      <c r="C1737" t="str" cm="1">
        <f t="array" ref="C17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37" t="str">
        <f>IF(ISNUMBER(SEARCH("start_date_local",Table2[[#This Row],[JSON]])),MID(Table2[[#This Row],[JSON]],SEARCH("start_date_local",Table2[[#This Row],[JSON]])+LEN("start_date_local")+4,10), "")</f>
        <v/>
      </c>
      <c r="E17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7" s="5" t="str">
        <f>IF(Table2[[#This Row],[moving_time]]&lt;&gt;"",FLOOR((Table2[[#This Row],[moving_time]]-(60*60*Table2[[#This Row],[Appoggio_ore]]))-(60*Table2[[#This Row],[Appoggio_ minuti]]),1),"")</f>
        <v/>
      </c>
      <c r="I1737" s="5" t="str">
        <f>IF(Table2[[#This Row],[moving_time]]&lt;&gt;"",FLOOR((Table2[[#This Row],[moving_time]]-(60*60*Table2[[#This Row],[Appoggio_ore]]))/60,1),"")</f>
        <v/>
      </c>
      <c r="J1737" s="5" t="str">
        <f>IF(Table2[[#This Row],[moving_time]]&lt;&gt;"",FLOOR(Table2[[#This Row],[moving_time]]/(60*60),1),"")</f>
        <v/>
      </c>
      <c r="K17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7" t="str">
        <f>IF(AND(Table2[[#This Row],[Appoggio]]&lt;&gt;"",C1747&lt;&gt;""),_xlfn.CONCAT("date",C1747,"moving_time",C1738,"distance",Table2[[#This Row],[Appoggio]],"elevation",C1740,"type",C1741),"")</f>
        <v/>
      </c>
      <c r="M1737" t="str">
        <f>IF(Table2[[#This Row],[date_to_pivot]]&lt;&gt;"",C1741,"")</f>
        <v/>
      </c>
      <c r="N1737" t="str">
        <f>IF(Table2[[#This Row],[date_to_pivot]]&lt;&gt;"",Table2[[#This Row],[Appoggio]],"")</f>
        <v/>
      </c>
      <c r="O1737" t="str">
        <f>IF(Table2[[#This Row],[date_to_pivot]]&lt;&gt;"",C1740,"")</f>
        <v/>
      </c>
      <c r="P1737" t="str">
        <f>IF(Table2[[#This Row],[date_to_pivot]]&lt;&gt;"",C1738,"")</f>
        <v/>
      </c>
    </row>
    <row r="1738" spans="2:16" x14ac:dyDescent="0.2">
      <c r="B1738" s="1">
        <v>45541338</v>
      </c>
      <c r="C1738" s="1" t="str" cm="1">
        <f t="array" ref="C17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38" t="str">
        <f>IF(ISNUMBER(SEARCH("start_date_local",Table2[[#This Row],[JSON]])),MID(Table2[[#This Row],[JSON]],SEARCH("start_date_local",Table2[[#This Row],[JSON]])+LEN("start_date_local")+4,10), "")</f>
        <v/>
      </c>
      <c r="E17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8" s="5" t="str">
        <f>IF(Table2[[#This Row],[moving_time]]&lt;&gt;"",FLOOR((Table2[[#This Row],[moving_time]]-(60*60*Table2[[#This Row],[Appoggio_ore]]))-(60*Table2[[#This Row],[Appoggio_ minuti]]),1),"")</f>
        <v/>
      </c>
      <c r="I1738" s="5" t="str">
        <f>IF(Table2[[#This Row],[moving_time]]&lt;&gt;"",FLOOR((Table2[[#This Row],[moving_time]]-(60*60*Table2[[#This Row],[Appoggio_ore]]))/60,1),"")</f>
        <v/>
      </c>
      <c r="J1738" s="5" t="str">
        <f>IF(Table2[[#This Row],[moving_time]]&lt;&gt;"",FLOOR(Table2[[#This Row],[moving_time]]/(60*60),1),"")</f>
        <v/>
      </c>
      <c r="K17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8" t="str">
        <f>IF(AND(Table2[[#This Row],[Appoggio]]&lt;&gt;"",C1748&lt;&gt;""),_xlfn.CONCAT("date",C1748,"moving_time",C1739,"distance",Table2[[#This Row],[Appoggio]],"elevation",C1741,"type",C1742),"")</f>
        <v/>
      </c>
      <c r="M1738" t="str">
        <f>IF(Table2[[#This Row],[date_to_pivot]]&lt;&gt;"",C1742,"")</f>
        <v/>
      </c>
      <c r="N1738" t="str">
        <f>IF(Table2[[#This Row],[date_to_pivot]]&lt;&gt;"",Table2[[#This Row],[Appoggio]],"")</f>
        <v/>
      </c>
      <c r="O1738" t="str">
        <f>IF(Table2[[#This Row],[date_to_pivot]]&lt;&gt;"",C1741,"")</f>
        <v/>
      </c>
      <c r="P1738" t="str">
        <f>IF(Table2[[#This Row],[date_to_pivot]]&lt;&gt;"",C1739,"")</f>
        <v/>
      </c>
    </row>
    <row r="1739" spans="2:16" x14ac:dyDescent="0.2">
      <c r="B1739" s="2">
        <v>10881711</v>
      </c>
      <c r="C1739" s="2" t="str" cm="1">
        <f t="array" ref="C17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39" t="str">
        <f>IF(ISNUMBER(SEARCH("start_date_local",Table2[[#This Row],[JSON]])),MID(Table2[[#This Row],[JSON]],SEARCH("start_date_local",Table2[[#This Row],[JSON]])+LEN("start_date_local")+4,10), "")</f>
        <v/>
      </c>
      <c r="E17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39" s="5" t="str">
        <f>IF(Table2[[#This Row],[moving_time]]&lt;&gt;"",FLOOR((Table2[[#This Row],[moving_time]]-(60*60*Table2[[#This Row],[Appoggio_ore]]))-(60*Table2[[#This Row],[Appoggio_ minuti]]),1),"")</f>
        <v/>
      </c>
      <c r="I1739" s="5" t="str">
        <f>IF(Table2[[#This Row],[moving_time]]&lt;&gt;"",FLOOR((Table2[[#This Row],[moving_time]]-(60*60*Table2[[#This Row],[Appoggio_ore]]))/60,1),"")</f>
        <v/>
      </c>
      <c r="J1739" s="5" t="str">
        <f>IF(Table2[[#This Row],[moving_time]]&lt;&gt;"",FLOOR(Table2[[#This Row],[moving_time]]/(60*60),1),"")</f>
        <v/>
      </c>
      <c r="K17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39" t="str">
        <f>IF(AND(Table2[[#This Row],[Appoggio]]&lt;&gt;"",C1749&lt;&gt;""),_xlfn.CONCAT("date",C1749,"moving_time",C1740,"distance",Table2[[#This Row],[Appoggio]],"elevation",C1742,"type",C1743),"")</f>
        <v/>
      </c>
      <c r="M1739" t="str">
        <f>IF(Table2[[#This Row],[date_to_pivot]]&lt;&gt;"",C1743,"")</f>
        <v/>
      </c>
      <c r="N1739" t="str">
        <f>IF(Table2[[#This Row],[date_to_pivot]]&lt;&gt;"",Table2[[#This Row],[Appoggio]],"")</f>
        <v/>
      </c>
      <c r="O1739" t="str">
        <f>IF(Table2[[#This Row],[date_to_pivot]]&lt;&gt;"",C1742,"")</f>
        <v/>
      </c>
      <c r="P1739" t="str">
        <f>IF(Table2[[#This Row],[date_to_pivot]]&lt;&gt;"",C1740,"")</f>
        <v/>
      </c>
    </row>
    <row r="1740" spans="2:16" x14ac:dyDescent="0.2">
      <c r="B1740" t="s">
        <v>22</v>
      </c>
      <c r="C1740" t="str" cm="1">
        <f t="array" ref="C17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40" t="str">
        <f>IF(ISNUMBER(SEARCH("start_date_local",Table2[[#This Row],[JSON]])),MID(Table2[[#This Row],[JSON]],SEARCH("start_date_local",Table2[[#This Row],[JSON]])+LEN("start_date_local")+4,10), "")</f>
        <v/>
      </c>
      <c r="E17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0" s="5" t="str">
        <f>IF(Table2[[#This Row],[moving_time]]&lt;&gt;"",FLOOR((Table2[[#This Row],[moving_time]]-(60*60*Table2[[#This Row],[Appoggio_ore]]))-(60*Table2[[#This Row],[Appoggio_ minuti]]),1),"")</f>
        <v/>
      </c>
      <c r="I1740" s="5" t="str">
        <f>IF(Table2[[#This Row],[moving_time]]&lt;&gt;"",FLOOR((Table2[[#This Row],[moving_time]]-(60*60*Table2[[#This Row],[Appoggio_ore]]))/60,1),"")</f>
        <v/>
      </c>
      <c r="J1740" s="5" t="str">
        <f>IF(Table2[[#This Row],[moving_time]]&lt;&gt;"",FLOOR(Table2[[#This Row],[moving_time]]/(60*60),1),"")</f>
        <v/>
      </c>
      <c r="K17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0" t="str">
        <f>IF(AND(Table2[[#This Row],[Appoggio]]&lt;&gt;"",C1750&lt;&gt;""),_xlfn.CONCAT("date",C1750,"moving_time",C1741,"distance",Table2[[#This Row],[Appoggio]],"elevation",C1743,"type",C1744),"")</f>
        <v/>
      </c>
      <c r="M1740" t="str">
        <f>IF(Table2[[#This Row],[date_to_pivot]]&lt;&gt;"",C1744,"")</f>
        <v/>
      </c>
      <c r="N1740" t="str">
        <f>IF(Table2[[#This Row],[date_to_pivot]]&lt;&gt;"",Table2[[#This Row],[Appoggio]],"")</f>
        <v/>
      </c>
      <c r="O1740" t="str">
        <f>IF(Table2[[#This Row],[date_to_pivot]]&lt;&gt;"",C1743,"")</f>
        <v/>
      </c>
      <c r="P1740" t="str">
        <f>IF(Table2[[#This Row],[date_to_pivot]]&lt;&gt;"",C1741,"")</f>
        <v/>
      </c>
    </row>
    <row r="1741" spans="2:16" x14ac:dyDescent="0.2">
      <c r="B1741" t="s">
        <v>23</v>
      </c>
      <c r="C1741" t="str" cm="1">
        <f t="array" ref="C17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41" t="str">
        <f>IF(ISNUMBER(SEARCH("start_date_local",Table2[[#This Row],[JSON]])),MID(Table2[[#This Row],[JSON]],SEARCH("start_date_local",Table2[[#This Row],[JSON]])+LEN("start_date_local")+4,10), "")</f>
        <v/>
      </c>
      <c r="E17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1" s="5" t="str">
        <f>IF(Table2[[#This Row],[moving_time]]&lt;&gt;"",FLOOR((Table2[[#This Row],[moving_time]]-(60*60*Table2[[#This Row],[Appoggio_ore]]))-(60*Table2[[#This Row],[Appoggio_ minuti]]),1),"")</f>
        <v/>
      </c>
      <c r="I1741" s="5" t="str">
        <f>IF(Table2[[#This Row],[moving_time]]&lt;&gt;"",FLOOR((Table2[[#This Row],[moving_time]]-(60*60*Table2[[#This Row],[Appoggio_ore]]))/60,1),"")</f>
        <v/>
      </c>
      <c r="J1741" s="5" t="str">
        <f>IF(Table2[[#This Row],[moving_time]]&lt;&gt;"",FLOOR(Table2[[#This Row],[moving_time]]/(60*60),1),"")</f>
        <v/>
      </c>
      <c r="K17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1" t="str">
        <f>IF(AND(Table2[[#This Row],[Appoggio]]&lt;&gt;"",C1751&lt;&gt;""),_xlfn.CONCAT("date",C1751,"moving_time",C1742,"distance",Table2[[#This Row],[Appoggio]],"elevation",C1744,"type",C1745),"")</f>
        <v/>
      </c>
      <c r="M1741" t="str">
        <f>IF(Table2[[#This Row],[date_to_pivot]]&lt;&gt;"",C1745,"")</f>
        <v/>
      </c>
      <c r="N1741" t="str">
        <f>IF(Table2[[#This Row],[date_to_pivot]]&lt;&gt;"",Table2[[#This Row],[Appoggio]],"")</f>
        <v/>
      </c>
      <c r="O1741" t="str">
        <f>IF(Table2[[#This Row],[date_to_pivot]]&lt;&gt;"",C1744,"")</f>
        <v/>
      </c>
      <c r="P1741" t="str">
        <f>IF(Table2[[#This Row],[date_to_pivot]]&lt;&gt;"",C1742,"")</f>
        <v/>
      </c>
    </row>
    <row r="1742" spans="2:16" x14ac:dyDescent="0.2">
      <c r="B1742" s="1">
        <v>45541562</v>
      </c>
      <c r="C1742" s="1" t="str" cm="1">
        <f t="array" ref="C17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42" t="str">
        <f>IF(ISNUMBER(SEARCH("start_date_local",Table2[[#This Row],[JSON]])),MID(Table2[[#This Row],[JSON]],SEARCH("start_date_local",Table2[[#This Row],[JSON]])+LEN("start_date_local")+4,10), "")</f>
        <v/>
      </c>
      <c r="E17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2" s="5" t="str">
        <f>IF(Table2[[#This Row],[moving_time]]&lt;&gt;"",FLOOR((Table2[[#This Row],[moving_time]]-(60*60*Table2[[#This Row],[Appoggio_ore]]))-(60*Table2[[#This Row],[Appoggio_ minuti]]),1),"")</f>
        <v/>
      </c>
      <c r="I1742" s="5" t="str">
        <f>IF(Table2[[#This Row],[moving_time]]&lt;&gt;"",FLOOR((Table2[[#This Row],[moving_time]]-(60*60*Table2[[#This Row],[Appoggio_ore]]))/60,1),"")</f>
        <v/>
      </c>
      <c r="J1742" s="5" t="str">
        <f>IF(Table2[[#This Row],[moving_time]]&lt;&gt;"",FLOOR(Table2[[#This Row],[moving_time]]/(60*60),1),"")</f>
        <v/>
      </c>
      <c r="K17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2" t="str">
        <f>IF(AND(Table2[[#This Row],[Appoggio]]&lt;&gt;"",C1752&lt;&gt;""),_xlfn.CONCAT("date",C1752,"moving_time",C1743,"distance",Table2[[#This Row],[Appoggio]],"elevation",C1745,"type",C1746),"")</f>
        <v/>
      </c>
      <c r="M1742" t="str">
        <f>IF(Table2[[#This Row],[date_to_pivot]]&lt;&gt;"",C1746,"")</f>
        <v/>
      </c>
      <c r="N1742" t="str">
        <f>IF(Table2[[#This Row],[date_to_pivot]]&lt;&gt;"",Table2[[#This Row],[Appoggio]],"")</f>
        <v/>
      </c>
      <c r="O1742" t="str">
        <f>IF(Table2[[#This Row],[date_to_pivot]]&lt;&gt;"",C1745,"")</f>
        <v/>
      </c>
      <c r="P1742" t="str">
        <f>IF(Table2[[#This Row],[date_to_pivot]]&lt;&gt;"",C1743,"")</f>
        <v/>
      </c>
    </row>
    <row r="1743" spans="2:16" x14ac:dyDescent="0.2">
      <c r="B1743" s="2">
        <v>10881672</v>
      </c>
      <c r="C1743" s="2" t="str" cm="1">
        <f t="array" ref="C17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43" t="str">
        <f>IF(ISNUMBER(SEARCH("start_date_local",Table2[[#This Row],[JSON]])),MID(Table2[[#This Row],[JSON]],SEARCH("start_date_local",Table2[[#This Row],[JSON]])+LEN("start_date_local")+4,10), "")</f>
        <v/>
      </c>
      <c r="E17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3" s="5" t="str">
        <f>IF(Table2[[#This Row],[moving_time]]&lt;&gt;"",FLOOR((Table2[[#This Row],[moving_time]]-(60*60*Table2[[#This Row],[Appoggio_ore]]))-(60*Table2[[#This Row],[Appoggio_ minuti]]),1),"")</f>
        <v/>
      </c>
      <c r="I1743" s="5" t="str">
        <f>IF(Table2[[#This Row],[moving_time]]&lt;&gt;"",FLOOR((Table2[[#This Row],[moving_time]]-(60*60*Table2[[#This Row],[Appoggio_ore]]))/60,1),"")</f>
        <v/>
      </c>
      <c r="J1743" s="5" t="str">
        <f>IF(Table2[[#This Row],[moving_time]]&lt;&gt;"",FLOOR(Table2[[#This Row],[moving_time]]/(60*60),1),"")</f>
        <v/>
      </c>
      <c r="K17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3" t="str">
        <f>IF(AND(Table2[[#This Row],[Appoggio]]&lt;&gt;"",C1753&lt;&gt;""),_xlfn.CONCAT("date",C1753,"moving_time",C1744,"distance",Table2[[#This Row],[Appoggio]],"elevation",C1746,"type",C1747),"")</f>
        <v/>
      </c>
      <c r="M1743" t="str">
        <f>IF(Table2[[#This Row],[date_to_pivot]]&lt;&gt;"",C1747,"")</f>
        <v/>
      </c>
      <c r="N1743" t="str">
        <f>IF(Table2[[#This Row],[date_to_pivot]]&lt;&gt;"",Table2[[#This Row],[Appoggio]],"")</f>
        <v/>
      </c>
      <c r="O1743" t="str">
        <f>IF(Table2[[#This Row],[date_to_pivot]]&lt;&gt;"",C1746,"")</f>
        <v/>
      </c>
      <c r="P1743" t="str">
        <f>IF(Table2[[#This Row],[date_to_pivot]]&lt;&gt;"",C1744,"")</f>
        <v/>
      </c>
    </row>
    <row r="1744" spans="2:16" x14ac:dyDescent="0.2">
      <c r="B1744" t="s">
        <v>22</v>
      </c>
      <c r="C1744" t="str" cm="1">
        <f t="array" ref="C17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44" t="str">
        <f>IF(ISNUMBER(SEARCH("start_date_local",Table2[[#This Row],[JSON]])),MID(Table2[[#This Row],[JSON]],SEARCH("start_date_local",Table2[[#This Row],[JSON]])+LEN("start_date_local")+4,10), "")</f>
        <v/>
      </c>
      <c r="E17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4" s="5" t="str">
        <f>IF(Table2[[#This Row],[moving_time]]&lt;&gt;"",FLOOR((Table2[[#This Row],[moving_time]]-(60*60*Table2[[#This Row],[Appoggio_ore]]))-(60*Table2[[#This Row],[Appoggio_ minuti]]),1),"")</f>
        <v/>
      </c>
      <c r="I1744" s="5" t="str">
        <f>IF(Table2[[#This Row],[moving_time]]&lt;&gt;"",FLOOR((Table2[[#This Row],[moving_time]]-(60*60*Table2[[#This Row],[Appoggio_ore]]))/60,1),"")</f>
        <v/>
      </c>
      <c r="J1744" s="5" t="str">
        <f>IF(Table2[[#This Row],[moving_time]]&lt;&gt;"",FLOOR(Table2[[#This Row],[moving_time]]/(60*60),1),"")</f>
        <v/>
      </c>
      <c r="K17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4" t="str">
        <f>IF(AND(Table2[[#This Row],[Appoggio]]&lt;&gt;"",C1754&lt;&gt;""),_xlfn.CONCAT("date",C1754,"moving_time",C1745,"distance",Table2[[#This Row],[Appoggio]],"elevation",C1747,"type",C1748),"")</f>
        <v/>
      </c>
      <c r="M1744" t="str">
        <f>IF(Table2[[#This Row],[date_to_pivot]]&lt;&gt;"",C1748,"")</f>
        <v/>
      </c>
      <c r="N1744" t="str">
        <f>IF(Table2[[#This Row],[date_to_pivot]]&lt;&gt;"",Table2[[#This Row],[Appoggio]],"")</f>
        <v/>
      </c>
      <c r="O1744" t="str">
        <f>IF(Table2[[#This Row],[date_to_pivot]]&lt;&gt;"",C1747,"")</f>
        <v/>
      </c>
      <c r="P1744" t="str">
        <f>IF(Table2[[#This Row],[date_to_pivot]]&lt;&gt;"",C1745,"")</f>
        <v/>
      </c>
    </row>
    <row r="1745" spans="2:16" x14ac:dyDescent="0.2">
      <c r="B1745" t="s">
        <v>24</v>
      </c>
      <c r="C1745" t="str" cm="1">
        <f t="array" ref="C17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45" t="str">
        <f>IF(ISNUMBER(SEARCH("start_date_local",Table2[[#This Row],[JSON]])),MID(Table2[[#This Row],[JSON]],SEARCH("start_date_local",Table2[[#This Row],[JSON]])+LEN("start_date_local")+4,10), "")</f>
        <v/>
      </c>
      <c r="E17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5" s="5" t="str">
        <f>IF(Table2[[#This Row],[moving_time]]&lt;&gt;"",FLOOR((Table2[[#This Row],[moving_time]]-(60*60*Table2[[#This Row],[Appoggio_ore]]))-(60*Table2[[#This Row],[Appoggio_ minuti]]),1),"")</f>
        <v/>
      </c>
      <c r="I1745" s="5" t="str">
        <f>IF(Table2[[#This Row],[moving_time]]&lt;&gt;"",FLOOR((Table2[[#This Row],[moving_time]]-(60*60*Table2[[#This Row],[Appoggio_ore]]))/60,1),"")</f>
        <v/>
      </c>
      <c r="J1745" s="5" t="str">
        <f>IF(Table2[[#This Row],[moving_time]]&lt;&gt;"",FLOOR(Table2[[#This Row],[moving_time]]/(60*60),1),"")</f>
        <v/>
      </c>
      <c r="K17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5" t="str">
        <f>IF(AND(Table2[[#This Row],[Appoggio]]&lt;&gt;"",C1755&lt;&gt;""),_xlfn.CONCAT("date",C1755,"moving_time",C1746,"distance",Table2[[#This Row],[Appoggio]],"elevation",C1748,"type",C1749),"")</f>
        <v/>
      </c>
      <c r="M1745" t="str">
        <f>IF(Table2[[#This Row],[date_to_pivot]]&lt;&gt;"",C1749,"")</f>
        <v/>
      </c>
      <c r="N1745" t="str">
        <f>IF(Table2[[#This Row],[date_to_pivot]]&lt;&gt;"",Table2[[#This Row],[Appoggio]],"")</f>
        <v/>
      </c>
      <c r="O1745" t="str">
        <f>IF(Table2[[#This Row],[date_to_pivot]]&lt;&gt;"",C1748,"")</f>
        <v/>
      </c>
      <c r="P1745" t="str">
        <f>IF(Table2[[#This Row],[date_to_pivot]]&lt;&gt;"",C1746,"")</f>
        <v/>
      </c>
    </row>
    <row r="1746" spans="2:16" x14ac:dyDescent="0.2">
      <c r="B1746" t="s">
        <v>25</v>
      </c>
      <c r="C1746" t="str" cm="1">
        <f t="array" ref="C17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46" t="str">
        <f>IF(ISNUMBER(SEARCH("start_date_local",Table2[[#This Row],[JSON]])),MID(Table2[[#This Row],[JSON]],SEARCH("start_date_local",Table2[[#This Row],[JSON]])+LEN("start_date_local")+4,10), "")</f>
        <v/>
      </c>
      <c r="E17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6" s="5" t="str">
        <f>IF(Table2[[#This Row],[moving_time]]&lt;&gt;"",FLOOR((Table2[[#This Row],[moving_time]]-(60*60*Table2[[#This Row],[Appoggio_ore]]))-(60*Table2[[#This Row],[Appoggio_ minuti]]),1),"")</f>
        <v/>
      </c>
      <c r="I1746" s="5" t="str">
        <f>IF(Table2[[#This Row],[moving_time]]&lt;&gt;"",FLOOR((Table2[[#This Row],[moving_time]]-(60*60*Table2[[#This Row],[Appoggio_ore]]))/60,1),"")</f>
        <v/>
      </c>
      <c r="J1746" s="5" t="str">
        <f>IF(Table2[[#This Row],[moving_time]]&lt;&gt;"",FLOOR(Table2[[#This Row],[moving_time]]/(60*60),1),"")</f>
        <v/>
      </c>
      <c r="K17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6" t="str">
        <f>IF(AND(Table2[[#This Row],[Appoggio]]&lt;&gt;"",C1756&lt;&gt;""),_xlfn.CONCAT("date",C1756,"moving_time",C1747,"distance",Table2[[#This Row],[Appoggio]],"elevation",C1749,"type",C1750),"")</f>
        <v/>
      </c>
      <c r="M1746" t="str">
        <f>IF(Table2[[#This Row],[date_to_pivot]]&lt;&gt;"",C1750,"")</f>
        <v/>
      </c>
      <c r="N1746" t="str">
        <f>IF(Table2[[#This Row],[date_to_pivot]]&lt;&gt;"",Table2[[#This Row],[Appoggio]],"")</f>
        <v/>
      </c>
      <c r="O1746" t="str">
        <f>IF(Table2[[#This Row],[date_to_pivot]]&lt;&gt;"",C1749,"")</f>
        <v/>
      </c>
      <c r="P1746" t="str">
        <f>IF(Table2[[#This Row],[date_to_pivot]]&lt;&gt;"",C1747,"")</f>
        <v/>
      </c>
    </row>
    <row r="1747" spans="2:16" x14ac:dyDescent="0.2">
      <c r="B1747" t="s">
        <v>26</v>
      </c>
      <c r="C1747" t="str" cm="1">
        <f t="array" ref="C17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47" t="str">
        <f>IF(ISNUMBER(SEARCH("start_date_local",Table2[[#This Row],[JSON]])),MID(Table2[[#This Row],[JSON]],SEARCH("start_date_local",Table2[[#This Row],[JSON]])+LEN("start_date_local")+4,10), "")</f>
        <v/>
      </c>
      <c r="E17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7" s="5" t="str">
        <f>IF(Table2[[#This Row],[moving_time]]&lt;&gt;"",FLOOR((Table2[[#This Row],[moving_time]]-(60*60*Table2[[#This Row],[Appoggio_ore]]))-(60*Table2[[#This Row],[Appoggio_ minuti]]),1),"")</f>
        <v/>
      </c>
      <c r="I1747" s="5" t="str">
        <f>IF(Table2[[#This Row],[moving_time]]&lt;&gt;"",FLOOR((Table2[[#This Row],[moving_time]]-(60*60*Table2[[#This Row],[Appoggio_ore]]))/60,1),"")</f>
        <v/>
      </c>
      <c r="J1747" s="5" t="str">
        <f>IF(Table2[[#This Row],[moving_time]]&lt;&gt;"",FLOOR(Table2[[#This Row],[moving_time]]/(60*60),1),"")</f>
        <v/>
      </c>
      <c r="K17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7" t="str">
        <f>IF(AND(Table2[[#This Row],[Appoggio]]&lt;&gt;"",C1757&lt;&gt;""),_xlfn.CONCAT("date",C1757,"moving_time",C1748,"distance",Table2[[#This Row],[Appoggio]],"elevation",C1750,"type",C1751),"")</f>
        <v/>
      </c>
      <c r="M1747" t="str">
        <f>IF(Table2[[#This Row],[date_to_pivot]]&lt;&gt;"",C1751,"")</f>
        <v/>
      </c>
      <c r="N1747" t="str">
        <f>IF(Table2[[#This Row],[date_to_pivot]]&lt;&gt;"",Table2[[#This Row],[Appoggio]],"")</f>
        <v/>
      </c>
      <c r="O1747" t="str">
        <f>IF(Table2[[#This Row],[date_to_pivot]]&lt;&gt;"",C1750,"")</f>
        <v/>
      </c>
      <c r="P1747" t="str">
        <f>IF(Table2[[#This Row],[date_to_pivot]]&lt;&gt;"",C1748,"")</f>
        <v/>
      </c>
    </row>
    <row r="1748" spans="2:16" x14ac:dyDescent="0.2">
      <c r="B1748" t="s">
        <v>710</v>
      </c>
      <c r="C1748" t="str" cm="1">
        <f t="array" ref="C17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48" t="str">
        <f>IF(ISNUMBER(SEARCH("start_date_local",Table2[[#This Row],[JSON]])),MID(Table2[[#This Row],[JSON]],SEARCH("start_date_local",Table2[[#This Row],[JSON]])+LEN("start_date_local")+4,10), "")</f>
        <v/>
      </c>
      <c r="E17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8" s="5" t="str">
        <f>IF(Table2[[#This Row],[moving_time]]&lt;&gt;"",FLOOR((Table2[[#This Row],[moving_time]]-(60*60*Table2[[#This Row],[Appoggio_ore]]))-(60*Table2[[#This Row],[Appoggio_ minuti]]),1),"")</f>
        <v/>
      </c>
      <c r="I1748" s="5" t="str">
        <f>IF(Table2[[#This Row],[moving_time]]&lt;&gt;"",FLOOR((Table2[[#This Row],[moving_time]]-(60*60*Table2[[#This Row],[Appoggio_ore]]))/60,1),"")</f>
        <v/>
      </c>
      <c r="J1748" s="5" t="str">
        <f>IF(Table2[[#This Row],[moving_time]]&lt;&gt;"",FLOOR(Table2[[#This Row],[moving_time]]/(60*60),1),"")</f>
        <v/>
      </c>
      <c r="K17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8" t="str">
        <f>IF(AND(Table2[[#This Row],[Appoggio]]&lt;&gt;"",C1758&lt;&gt;""),_xlfn.CONCAT("date",C1758,"moving_time",C1749,"distance",Table2[[#This Row],[Appoggio]],"elevation",C1751,"type",C1752),"")</f>
        <v/>
      </c>
      <c r="M1748" t="str">
        <f>IF(Table2[[#This Row],[date_to_pivot]]&lt;&gt;"",C1752,"")</f>
        <v/>
      </c>
      <c r="N1748" t="str">
        <f>IF(Table2[[#This Row],[date_to_pivot]]&lt;&gt;"",Table2[[#This Row],[Appoggio]],"")</f>
        <v/>
      </c>
      <c r="O1748" t="str">
        <f>IF(Table2[[#This Row],[date_to_pivot]]&lt;&gt;"",C1751,"")</f>
        <v/>
      </c>
      <c r="P1748" t="str">
        <f>IF(Table2[[#This Row],[date_to_pivot]]&lt;&gt;"",C1749,"")</f>
        <v/>
      </c>
    </row>
    <row r="1749" spans="2:16" x14ac:dyDescent="0.2">
      <c r="B1749" t="s">
        <v>711</v>
      </c>
      <c r="C1749" t="str" cm="1">
        <f t="array" ref="C17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49" t="str">
        <f>IF(ISNUMBER(SEARCH("start_date_local",Table2[[#This Row],[JSON]])),MID(Table2[[#This Row],[JSON]],SEARCH("start_date_local",Table2[[#This Row],[JSON]])+LEN("start_date_local")+4,10), "")</f>
        <v/>
      </c>
      <c r="E17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49" s="5" t="str">
        <f>IF(Table2[[#This Row],[moving_time]]&lt;&gt;"",FLOOR((Table2[[#This Row],[moving_time]]-(60*60*Table2[[#This Row],[Appoggio_ore]]))-(60*Table2[[#This Row],[Appoggio_ minuti]]),1),"")</f>
        <v/>
      </c>
      <c r="I1749" s="5" t="str">
        <f>IF(Table2[[#This Row],[moving_time]]&lt;&gt;"",FLOOR((Table2[[#This Row],[moving_time]]-(60*60*Table2[[#This Row],[Appoggio_ore]]))/60,1),"")</f>
        <v/>
      </c>
      <c r="J1749" s="5" t="str">
        <f>IF(Table2[[#This Row],[moving_time]]&lt;&gt;"",FLOOR(Table2[[#This Row],[moving_time]]/(60*60),1),"")</f>
        <v/>
      </c>
      <c r="K17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49" t="str">
        <f>IF(AND(Table2[[#This Row],[Appoggio]]&lt;&gt;"",C1759&lt;&gt;""),_xlfn.CONCAT("date",C1759,"moving_time",C1750,"distance",Table2[[#This Row],[Appoggio]],"elevation",C1752,"type",C1753),"")</f>
        <v/>
      </c>
      <c r="M1749" t="str">
        <f>IF(Table2[[#This Row],[date_to_pivot]]&lt;&gt;"",C1753,"")</f>
        <v/>
      </c>
      <c r="N1749" t="str">
        <f>IF(Table2[[#This Row],[date_to_pivot]]&lt;&gt;"",Table2[[#This Row],[Appoggio]],"")</f>
        <v/>
      </c>
      <c r="O1749" t="str">
        <f>IF(Table2[[#This Row],[date_to_pivot]]&lt;&gt;"",C1752,"")</f>
        <v/>
      </c>
      <c r="P1749" t="str">
        <f>IF(Table2[[#This Row],[date_to_pivot]]&lt;&gt;"",C1750,"")</f>
        <v/>
      </c>
    </row>
    <row r="1750" spans="2:16" x14ac:dyDescent="0.2">
      <c r="B1750" t="s">
        <v>712</v>
      </c>
      <c r="C1750" t="str" cm="1">
        <f t="array" ref="C17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50" t="str">
        <f>IF(ISNUMBER(SEARCH("start_date_local",Table2[[#This Row],[JSON]])),MID(Table2[[#This Row],[JSON]],SEARCH("start_date_local",Table2[[#This Row],[JSON]])+LEN("start_date_local")+4,10), "")</f>
        <v/>
      </c>
      <c r="E17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0" s="5" t="str">
        <f>IF(Table2[[#This Row],[moving_time]]&lt;&gt;"",FLOOR((Table2[[#This Row],[moving_time]]-(60*60*Table2[[#This Row],[Appoggio_ore]]))-(60*Table2[[#This Row],[Appoggio_ minuti]]),1),"")</f>
        <v/>
      </c>
      <c r="I1750" s="5" t="str">
        <f>IF(Table2[[#This Row],[moving_time]]&lt;&gt;"",FLOOR((Table2[[#This Row],[moving_time]]-(60*60*Table2[[#This Row],[Appoggio_ore]]))/60,1),"")</f>
        <v/>
      </c>
      <c r="J1750" s="5" t="str">
        <f>IF(Table2[[#This Row],[moving_time]]&lt;&gt;"",FLOOR(Table2[[#This Row],[moving_time]]/(60*60),1),"")</f>
        <v/>
      </c>
      <c r="K17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0" t="str">
        <f>IF(AND(Table2[[#This Row],[Appoggio]]&lt;&gt;"",C1760&lt;&gt;""),_xlfn.CONCAT("date",C1760,"moving_time",C1751,"distance",Table2[[#This Row],[Appoggio]],"elevation",C1753,"type",C1754),"")</f>
        <v/>
      </c>
      <c r="M1750" t="str">
        <f>IF(Table2[[#This Row],[date_to_pivot]]&lt;&gt;"",C1754,"")</f>
        <v/>
      </c>
      <c r="N1750" t="str">
        <f>IF(Table2[[#This Row],[date_to_pivot]]&lt;&gt;"",Table2[[#This Row],[Appoggio]],"")</f>
        <v/>
      </c>
      <c r="O1750" t="str">
        <f>IF(Table2[[#This Row],[date_to_pivot]]&lt;&gt;"",C1753,"")</f>
        <v/>
      </c>
      <c r="P1750" t="str">
        <f>IF(Table2[[#This Row],[date_to_pivot]]&lt;&gt;"",C1751,"")</f>
        <v/>
      </c>
    </row>
    <row r="1751" spans="2:16" x14ac:dyDescent="0.2">
      <c r="B1751" t="s">
        <v>713</v>
      </c>
      <c r="C1751" t="str" cm="1">
        <f t="array" ref="C17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51" t="str">
        <f>IF(ISNUMBER(SEARCH("start_date_local",Table2[[#This Row],[JSON]])),MID(Table2[[#This Row],[JSON]],SEARCH("start_date_local",Table2[[#This Row],[JSON]])+LEN("start_date_local")+4,10), "")</f>
        <v/>
      </c>
      <c r="E17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1" s="5" t="str">
        <f>IF(Table2[[#This Row],[moving_time]]&lt;&gt;"",FLOOR((Table2[[#This Row],[moving_time]]-(60*60*Table2[[#This Row],[Appoggio_ore]]))-(60*Table2[[#This Row],[Appoggio_ minuti]]),1),"")</f>
        <v/>
      </c>
      <c r="I1751" s="5" t="str">
        <f>IF(Table2[[#This Row],[moving_time]]&lt;&gt;"",FLOOR((Table2[[#This Row],[moving_time]]-(60*60*Table2[[#This Row],[Appoggio_ore]]))/60,1),"")</f>
        <v/>
      </c>
      <c r="J1751" s="5" t="str">
        <f>IF(Table2[[#This Row],[moving_time]]&lt;&gt;"",FLOOR(Table2[[#This Row],[moving_time]]/(60*60),1),"")</f>
        <v/>
      </c>
      <c r="K17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1" t="str">
        <f>IF(AND(Table2[[#This Row],[Appoggio]]&lt;&gt;"",C1761&lt;&gt;""),_xlfn.CONCAT("date",C1761,"moving_time",C1752,"distance",Table2[[#This Row],[Appoggio]],"elevation",C1754,"type",C1755),"")</f>
        <v/>
      </c>
      <c r="M1751" t="str">
        <f>IF(Table2[[#This Row],[date_to_pivot]]&lt;&gt;"",C1755,"")</f>
        <v/>
      </c>
      <c r="N1751" t="str">
        <f>IF(Table2[[#This Row],[date_to_pivot]]&lt;&gt;"",Table2[[#This Row],[Appoggio]],"")</f>
        <v/>
      </c>
      <c r="O1751" t="str">
        <f>IF(Table2[[#This Row],[date_to_pivot]]&lt;&gt;"",C1754,"")</f>
        <v/>
      </c>
      <c r="P1751" t="str">
        <f>IF(Table2[[#This Row],[date_to_pivot]]&lt;&gt;"",C1752,"")</f>
        <v/>
      </c>
    </row>
    <row r="1752" spans="2:16" x14ac:dyDescent="0.2">
      <c r="B1752" t="s">
        <v>84</v>
      </c>
      <c r="C1752" t="str" cm="1">
        <f t="array" ref="C17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52" t="str">
        <f>IF(ISNUMBER(SEARCH("start_date_local",Table2[[#This Row],[JSON]])),MID(Table2[[#This Row],[JSON]],SEARCH("start_date_local",Table2[[#This Row],[JSON]])+LEN("start_date_local")+4,10), "")</f>
        <v/>
      </c>
      <c r="E17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2" s="5" t="str">
        <f>IF(Table2[[#This Row],[moving_time]]&lt;&gt;"",FLOOR((Table2[[#This Row],[moving_time]]-(60*60*Table2[[#This Row],[Appoggio_ore]]))-(60*Table2[[#This Row],[Appoggio_ minuti]]),1),"")</f>
        <v/>
      </c>
      <c r="I1752" s="5" t="str">
        <f>IF(Table2[[#This Row],[moving_time]]&lt;&gt;"",FLOOR((Table2[[#This Row],[moving_time]]-(60*60*Table2[[#This Row],[Appoggio_ore]]))/60,1),"")</f>
        <v/>
      </c>
      <c r="J1752" s="5" t="str">
        <f>IF(Table2[[#This Row],[moving_time]]&lt;&gt;"",FLOOR(Table2[[#This Row],[moving_time]]/(60*60),1),"")</f>
        <v/>
      </c>
      <c r="K17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2" t="str">
        <f>IF(AND(Table2[[#This Row],[Appoggio]]&lt;&gt;"",C1762&lt;&gt;""),_xlfn.CONCAT("date",C1762,"moving_time",C1753,"distance",Table2[[#This Row],[Appoggio]],"elevation",C1755,"type",C1756),"")</f>
        <v/>
      </c>
      <c r="M1752" t="str">
        <f>IF(Table2[[#This Row],[date_to_pivot]]&lt;&gt;"",C1756,"")</f>
        <v/>
      </c>
      <c r="N1752" t="str">
        <f>IF(Table2[[#This Row],[date_to_pivot]]&lt;&gt;"",Table2[[#This Row],[Appoggio]],"")</f>
        <v/>
      </c>
      <c r="O1752" t="str">
        <f>IF(Table2[[#This Row],[date_to_pivot]]&lt;&gt;"",C1755,"")</f>
        <v/>
      </c>
      <c r="P1752" t="str">
        <f>IF(Table2[[#This Row],[date_to_pivot]]&lt;&gt;"",C1753,"")</f>
        <v/>
      </c>
    </row>
    <row r="1753" spans="2:16" x14ac:dyDescent="0.2">
      <c r="B1753" t="s">
        <v>32</v>
      </c>
      <c r="C1753" t="str" cm="1">
        <f t="array" ref="C17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53" t="str">
        <f>IF(ISNUMBER(SEARCH("start_date_local",Table2[[#This Row],[JSON]])),MID(Table2[[#This Row],[JSON]],SEARCH("start_date_local",Table2[[#This Row],[JSON]])+LEN("start_date_local")+4,10), "")</f>
        <v/>
      </c>
      <c r="E17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3" s="5" t="str">
        <f>IF(Table2[[#This Row],[moving_time]]&lt;&gt;"",FLOOR((Table2[[#This Row],[moving_time]]-(60*60*Table2[[#This Row],[Appoggio_ore]]))-(60*Table2[[#This Row],[Appoggio_ minuti]]),1),"")</f>
        <v/>
      </c>
      <c r="I1753" s="5" t="str">
        <f>IF(Table2[[#This Row],[moving_time]]&lt;&gt;"",FLOOR((Table2[[#This Row],[moving_time]]-(60*60*Table2[[#This Row],[Appoggio_ore]]))/60,1),"")</f>
        <v/>
      </c>
      <c r="J1753" s="5" t="str">
        <f>IF(Table2[[#This Row],[moving_time]]&lt;&gt;"",FLOOR(Table2[[#This Row],[moving_time]]/(60*60),1),"")</f>
        <v/>
      </c>
      <c r="K17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3" t="str">
        <f>IF(AND(Table2[[#This Row],[Appoggio]]&lt;&gt;"",C1763&lt;&gt;""),_xlfn.CONCAT("date",C1763,"moving_time",C1754,"distance",Table2[[#This Row],[Appoggio]],"elevation",C1756,"type",C1757),"")</f>
        <v/>
      </c>
      <c r="M1753" t="str">
        <f>IF(Table2[[#This Row],[date_to_pivot]]&lt;&gt;"",C1757,"")</f>
        <v/>
      </c>
      <c r="N1753" t="str">
        <f>IF(Table2[[#This Row],[date_to_pivot]]&lt;&gt;"",Table2[[#This Row],[Appoggio]],"")</f>
        <v/>
      </c>
      <c r="O1753" t="str">
        <f>IF(Table2[[#This Row],[date_to_pivot]]&lt;&gt;"",C1756,"")</f>
        <v/>
      </c>
      <c r="P1753" t="str">
        <f>IF(Table2[[#This Row],[date_to_pivot]]&lt;&gt;"",C1754,"")</f>
        <v/>
      </c>
    </row>
    <row r="1754" spans="2:16" x14ac:dyDescent="0.2">
      <c r="B1754" t="s">
        <v>33</v>
      </c>
      <c r="C1754" t="str" cm="1">
        <f t="array" ref="C17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54" t="str">
        <f>IF(ISNUMBER(SEARCH("start_date_local",Table2[[#This Row],[JSON]])),MID(Table2[[#This Row],[JSON]],SEARCH("start_date_local",Table2[[#This Row],[JSON]])+LEN("start_date_local")+4,10), "")</f>
        <v/>
      </c>
      <c r="E17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4" s="5" t="str">
        <f>IF(Table2[[#This Row],[moving_time]]&lt;&gt;"",FLOOR((Table2[[#This Row],[moving_time]]-(60*60*Table2[[#This Row],[Appoggio_ore]]))-(60*Table2[[#This Row],[Appoggio_ minuti]]),1),"")</f>
        <v/>
      </c>
      <c r="I1754" s="5" t="str">
        <f>IF(Table2[[#This Row],[moving_time]]&lt;&gt;"",FLOOR((Table2[[#This Row],[moving_time]]-(60*60*Table2[[#This Row],[Appoggio_ore]]))/60,1),"")</f>
        <v/>
      </c>
      <c r="J1754" s="5" t="str">
        <f>IF(Table2[[#This Row],[moving_time]]&lt;&gt;"",FLOOR(Table2[[#This Row],[moving_time]]/(60*60),1),"")</f>
        <v/>
      </c>
      <c r="K17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4" t="str">
        <f>IF(AND(Table2[[#This Row],[Appoggio]]&lt;&gt;"",C1764&lt;&gt;""),_xlfn.CONCAT("date",C1764,"moving_time",C1755,"distance",Table2[[#This Row],[Appoggio]],"elevation",C1757,"type",C1758),"")</f>
        <v/>
      </c>
      <c r="M1754" t="str">
        <f>IF(Table2[[#This Row],[date_to_pivot]]&lt;&gt;"",C1758,"")</f>
        <v/>
      </c>
      <c r="N1754" t="str">
        <f>IF(Table2[[#This Row],[date_to_pivot]]&lt;&gt;"",Table2[[#This Row],[Appoggio]],"")</f>
        <v/>
      </c>
      <c r="O1754" t="str">
        <f>IF(Table2[[#This Row],[date_to_pivot]]&lt;&gt;"",C1757,"")</f>
        <v/>
      </c>
      <c r="P1754" t="str">
        <f>IF(Table2[[#This Row],[date_to_pivot]]&lt;&gt;"",C1755,"")</f>
        <v/>
      </c>
    </row>
    <row r="1755" spans="2:16" x14ac:dyDescent="0.2">
      <c r="B1755" t="s">
        <v>34</v>
      </c>
      <c r="C1755" t="str" cm="1">
        <f t="array" ref="C17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55" t="str">
        <f>IF(ISNUMBER(SEARCH("start_date_local",Table2[[#This Row],[JSON]])),MID(Table2[[#This Row],[JSON]],SEARCH("start_date_local",Table2[[#This Row],[JSON]])+LEN("start_date_local")+4,10), "")</f>
        <v/>
      </c>
      <c r="E17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5" s="5" t="str">
        <f>IF(Table2[[#This Row],[moving_time]]&lt;&gt;"",FLOOR((Table2[[#This Row],[moving_time]]-(60*60*Table2[[#This Row],[Appoggio_ore]]))-(60*Table2[[#This Row],[Appoggio_ minuti]]),1),"")</f>
        <v/>
      </c>
      <c r="I1755" s="5" t="str">
        <f>IF(Table2[[#This Row],[moving_time]]&lt;&gt;"",FLOOR((Table2[[#This Row],[moving_time]]-(60*60*Table2[[#This Row],[Appoggio_ore]]))/60,1),"")</f>
        <v/>
      </c>
      <c r="J1755" s="5" t="str">
        <f>IF(Table2[[#This Row],[moving_time]]&lt;&gt;"",FLOOR(Table2[[#This Row],[moving_time]]/(60*60),1),"")</f>
        <v/>
      </c>
      <c r="K17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5" t="str">
        <f>IF(AND(Table2[[#This Row],[Appoggio]]&lt;&gt;"",C1765&lt;&gt;""),_xlfn.CONCAT("date",C1765,"moving_time",C1756,"distance",Table2[[#This Row],[Appoggio]],"elevation",C1758,"type",C1759),"")</f>
        <v/>
      </c>
      <c r="M1755" t="str">
        <f>IF(Table2[[#This Row],[date_to_pivot]]&lt;&gt;"",C1759,"")</f>
        <v/>
      </c>
      <c r="N1755" t="str">
        <f>IF(Table2[[#This Row],[date_to_pivot]]&lt;&gt;"",Table2[[#This Row],[Appoggio]],"")</f>
        <v/>
      </c>
      <c r="O1755" t="str">
        <f>IF(Table2[[#This Row],[date_to_pivot]]&lt;&gt;"",C1758,"")</f>
        <v/>
      </c>
      <c r="P1755" t="str">
        <f>IF(Table2[[#This Row],[date_to_pivot]]&lt;&gt;"",C1756,"")</f>
        <v/>
      </c>
    </row>
    <row r="1756" spans="2:16" x14ac:dyDescent="0.2">
      <c r="B1756" t="s">
        <v>714</v>
      </c>
      <c r="C1756" t="str" cm="1">
        <f t="array" ref="C17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56" t="str">
        <f>IF(ISNUMBER(SEARCH("start_date_local",Table2[[#This Row],[JSON]])),MID(Table2[[#This Row],[JSON]],SEARCH("start_date_local",Table2[[#This Row],[JSON]])+LEN("start_date_local")+4,10), "")</f>
        <v/>
      </c>
      <c r="E17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6" s="5" t="str">
        <f>IF(Table2[[#This Row],[moving_time]]&lt;&gt;"",FLOOR((Table2[[#This Row],[moving_time]]-(60*60*Table2[[#This Row],[Appoggio_ore]]))-(60*Table2[[#This Row],[Appoggio_ minuti]]),1),"")</f>
        <v/>
      </c>
      <c r="I1756" s="5" t="str">
        <f>IF(Table2[[#This Row],[moving_time]]&lt;&gt;"",FLOOR((Table2[[#This Row],[moving_time]]-(60*60*Table2[[#This Row],[Appoggio_ore]]))/60,1),"")</f>
        <v/>
      </c>
      <c r="J1756" s="5" t="str">
        <f>IF(Table2[[#This Row],[moving_time]]&lt;&gt;"",FLOOR(Table2[[#This Row],[moving_time]]/(60*60),1),"")</f>
        <v/>
      </c>
      <c r="K17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6" t="str">
        <f>IF(AND(Table2[[#This Row],[Appoggio]]&lt;&gt;"",C1766&lt;&gt;""),_xlfn.CONCAT("date",C1766,"moving_time",C1757,"distance",Table2[[#This Row],[Appoggio]],"elevation",C1759,"type",C1760),"")</f>
        <v/>
      </c>
      <c r="M1756" t="str">
        <f>IF(Table2[[#This Row],[date_to_pivot]]&lt;&gt;"",C1760,"")</f>
        <v/>
      </c>
      <c r="N1756" t="str">
        <f>IF(Table2[[#This Row],[date_to_pivot]]&lt;&gt;"",Table2[[#This Row],[Appoggio]],"")</f>
        <v/>
      </c>
      <c r="O1756" t="str">
        <f>IF(Table2[[#This Row],[date_to_pivot]]&lt;&gt;"",C1759,"")</f>
        <v/>
      </c>
      <c r="P1756" t="str">
        <f>IF(Table2[[#This Row],[date_to_pivot]]&lt;&gt;"",C1757,"")</f>
        <v/>
      </c>
    </row>
    <row r="1757" spans="2:16" x14ac:dyDescent="0.2">
      <c r="B1757" t="s">
        <v>715</v>
      </c>
      <c r="C1757" t="str" cm="1">
        <f t="array" ref="C17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57" t="str">
        <f>IF(ISNUMBER(SEARCH("start_date_local",Table2[[#This Row],[JSON]])),MID(Table2[[#This Row],[JSON]],SEARCH("start_date_local",Table2[[#This Row],[JSON]])+LEN("start_date_local")+4,10), "")</f>
        <v/>
      </c>
      <c r="E17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7" s="5" t="str">
        <f>IF(Table2[[#This Row],[moving_time]]&lt;&gt;"",FLOOR((Table2[[#This Row],[moving_time]]-(60*60*Table2[[#This Row],[Appoggio_ore]]))-(60*Table2[[#This Row],[Appoggio_ minuti]]),1),"")</f>
        <v/>
      </c>
      <c r="I1757" s="5" t="str">
        <f>IF(Table2[[#This Row],[moving_time]]&lt;&gt;"",FLOOR((Table2[[#This Row],[moving_time]]-(60*60*Table2[[#This Row],[Appoggio_ore]]))/60,1),"")</f>
        <v/>
      </c>
      <c r="J1757" s="5" t="str">
        <f>IF(Table2[[#This Row],[moving_time]]&lt;&gt;"",FLOOR(Table2[[#This Row],[moving_time]]/(60*60),1),"")</f>
        <v/>
      </c>
      <c r="K17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7" t="str">
        <f>IF(AND(Table2[[#This Row],[Appoggio]]&lt;&gt;"",C1767&lt;&gt;""),_xlfn.CONCAT("date",C1767,"moving_time",C1758,"distance",Table2[[#This Row],[Appoggio]],"elevation",C1760,"type",C1761),"")</f>
        <v/>
      </c>
      <c r="M1757" t="str">
        <f>IF(Table2[[#This Row],[date_to_pivot]]&lt;&gt;"",C1761,"")</f>
        <v/>
      </c>
      <c r="N1757" t="str">
        <f>IF(Table2[[#This Row],[date_to_pivot]]&lt;&gt;"",Table2[[#This Row],[Appoggio]],"")</f>
        <v/>
      </c>
      <c r="O1757" t="str">
        <f>IF(Table2[[#This Row],[date_to_pivot]]&lt;&gt;"",C1760,"")</f>
        <v/>
      </c>
      <c r="P1757" t="str">
        <f>IF(Table2[[#This Row],[date_to_pivot]]&lt;&gt;"",C1758,"")</f>
        <v/>
      </c>
    </row>
    <row r="1758" spans="2:16" x14ac:dyDescent="0.2">
      <c r="B1758" t="s">
        <v>37</v>
      </c>
      <c r="C1758" t="str" cm="1">
        <f t="array" ref="C17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58" t="str">
        <f>IF(ISNUMBER(SEARCH("start_date_local",Table2[[#This Row],[JSON]])),MID(Table2[[#This Row],[JSON]],SEARCH("start_date_local",Table2[[#This Row],[JSON]])+LEN("start_date_local")+4,10), "")</f>
        <v/>
      </c>
      <c r="E17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8" s="5" t="str">
        <f>IF(Table2[[#This Row],[moving_time]]&lt;&gt;"",FLOOR((Table2[[#This Row],[moving_time]]-(60*60*Table2[[#This Row],[Appoggio_ore]]))-(60*Table2[[#This Row],[Appoggio_ minuti]]),1),"")</f>
        <v/>
      </c>
      <c r="I1758" s="5" t="str">
        <f>IF(Table2[[#This Row],[moving_time]]&lt;&gt;"",FLOOR((Table2[[#This Row],[moving_time]]-(60*60*Table2[[#This Row],[Appoggio_ore]]))/60,1),"")</f>
        <v/>
      </c>
      <c r="J1758" s="5" t="str">
        <f>IF(Table2[[#This Row],[moving_time]]&lt;&gt;"",FLOOR(Table2[[#This Row],[moving_time]]/(60*60),1),"")</f>
        <v/>
      </c>
      <c r="K17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8" t="str">
        <f>IF(AND(Table2[[#This Row],[Appoggio]]&lt;&gt;"",C1768&lt;&gt;""),_xlfn.CONCAT("date",C1768,"moving_time",C1759,"distance",Table2[[#This Row],[Appoggio]],"elevation",C1761,"type",C1762),"")</f>
        <v/>
      </c>
      <c r="M1758" t="str">
        <f>IF(Table2[[#This Row],[date_to_pivot]]&lt;&gt;"",C1762,"")</f>
        <v/>
      </c>
      <c r="N1758" t="str">
        <f>IF(Table2[[#This Row],[date_to_pivot]]&lt;&gt;"",Table2[[#This Row],[Appoggio]],"")</f>
        <v/>
      </c>
      <c r="O1758" t="str">
        <f>IF(Table2[[#This Row],[date_to_pivot]]&lt;&gt;"",C1761,"")</f>
        <v/>
      </c>
      <c r="P1758" t="str">
        <f>IF(Table2[[#This Row],[date_to_pivot]]&lt;&gt;"",C1759,"")</f>
        <v/>
      </c>
    </row>
    <row r="1759" spans="2:16" x14ac:dyDescent="0.2">
      <c r="B1759" t="s">
        <v>6</v>
      </c>
      <c r="C1759" t="str" cm="1">
        <f t="array" ref="C17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59" t="str">
        <f>IF(ISNUMBER(SEARCH("start_date_local",Table2[[#This Row],[JSON]])),MID(Table2[[#This Row],[JSON]],SEARCH("start_date_local",Table2[[#This Row],[JSON]])+LEN("start_date_local")+4,10), "")</f>
        <v/>
      </c>
      <c r="E17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59" s="5" t="str">
        <f>IF(Table2[[#This Row],[moving_time]]&lt;&gt;"",FLOOR((Table2[[#This Row],[moving_time]]-(60*60*Table2[[#This Row],[Appoggio_ore]]))-(60*Table2[[#This Row],[Appoggio_ minuti]]),1),"")</f>
        <v/>
      </c>
      <c r="I1759" s="5" t="str">
        <f>IF(Table2[[#This Row],[moving_time]]&lt;&gt;"",FLOOR((Table2[[#This Row],[moving_time]]-(60*60*Table2[[#This Row],[Appoggio_ore]]))/60,1),"")</f>
        <v/>
      </c>
      <c r="J1759" s="5" t="str">
        <f>IF(Table2[[#This Row],[moving_time]]&lt;&gt;"",FLOOR(Table2[[#This Row],[moving_time]]/(60*60),1),"")</f>
        <v/>
      </c>
      <c r="K17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59" t="str">
        <f>IF(AND(Table2[[#This Row],[Appoggio]]&lt;&gt;"",C1769&lt;&gt;""),_xlfn.CONCAT("date",C1769,"moving_time",C1760,"distance",Table2[[#This Row],[Appoggio]],"elevation",C1762,"type",C1763),"")</f>
        <v/>
      </c>
      <c r="M1759" t="str">
        <f>IF(Table2[[#This Row],[date_to_pivot]]&lt;&gt;"",C1763,"")</f>
        <v/>
      </c>
      <c r="N1759" t="str">
        <f>IF(Table2[[#This Row],[date_to_pivot]]&lt;&gt;"",Table2[[#This Row],[Appoggio]],"")</f>
        <v/>
      </c>
      <c r="O1759" t="str">
        <f>IF(Table2[[#This Row],[date_to_pivot]]&lt;&gt;"",C1762,"")</f>
        <v/>
      </c>
      <c r="P1759" t="str">
        <f>IF(Table2[[#This Row],[date_to_pivot]]&lt;&gt;"",C1760,"")</f>
        <v/>
      </c>
    </row>
    <row r="1760" spans="2:16" x14ac:dyDescent="0.2">
      <c r="B1760" t="s">
        <v>38</v>
      </c>
      <c r="C1760" t="str" cm="1">
        <f t="array" ref="C17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60" t="str">
        <f>IF(ISNUMBER(SEARCH("start_date_local",Table2[[#This Row],[JSON]])),MID(Table2[[#This Row],[JSON]],SEARCH("start_date_local",Table2[[#This Row],[JSON]])+LEN("start_date_local")+4,10), "")</f>
        <v/>
      </c>
      <c r="E17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0" s="5" t="str">
        <f>IF(Table2[[#This Row],[moving_time]]&lt;&gt;"",FLOOR((Table2[[#This Row],[moving_time]]-(60*60*Table2[[#This Row],[Appoggio_ore]]))-(60*Table2[[#This Row],[Appoggio_ minuti]]),1),"")</f>
        <v/>
      </c>
      <c r="I1760" s="5" t="str">
        <f>IF(Table2[[#This Row],[moving_time]]&lt;&gt;"",FLOOR((Table2[[#This Row],[moving_time]]-(60*60*Table2[[#This Row],[Appoggio_ore]]))/60,1),"")</f>
        <v/>
      </c>
      <c r="J1760" s="5" t="str">
        <f>IF(Table2[[#This Row],[moving_time]]&lt;&gt;"",FLOOR(Table2[[#This Row],[moving_time]]/(60*60),1),"")</f>
        <v/>
      </c>
      <c r="K17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0" t="str">
        <f>IF(AND(Table2[[#This Row],[Appoggio]]&lt;&gt;"",C1770&lt;&gt;""),_xlfn.CONCAT("date",C1770,"moving_time",C1761,"distance",Table2[[#This Row],[Appoggio]],"elevation",C1763,"type",C1764),"")</f>
        <v/>
      </c>
      <c r="M1760" t="str">
        <f>IF(Table2[[#This Row],[date_to_pivot]]&lt;&gt;"",C1764,"")</f>
        <v/>
      </c>
      <c r="N1760" t="str">
        <f>IF(Table2[[#This Row],[date_to_pivot]]&lt;&gt;"",Table2[[#This Row],[Appoggio]],"")</f>
        <v/>
      </c>
      <c r="O1760" t="str">
        <f>IF(Table2[[#This Row],[date_to_pivot]]&lt;&gt;"",C1763,"")</f>
        <v/>
      </c>
      <c r="P1760" t="str">
        <f>IF(Table2[[#This Row],[date_to_pivot]]&lt;&gt;"",C1761,"")</f>
        <v/>
      </c>
    </row>
    <row r="1761" spans="2:16" x14ac:dyDescent="0.2">
      <c r="B1761" t="s">
        <v>39</v>
      </c>
      <c r="C1761" t="str" cm="1">
        <f t="array" ref="C17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61" t="str">
        <f>IF(ISNUMBER(SEARCH("start_date_local",Table2[[#This Row],[JSON]])),MID(Table2[[#This Row],[JSON]],SEARCH("start_date_local",Table2[[#This Row],[JSON]])+LEN("start_date_local")+4,10), "")</f>
        <v/>
      </c>
      <c r="E17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1" s="5" t="str">
        <f>IF(Table2[[#This Row],[moving_time]]&lt;&gt;"",FLOOR((Table2[[#This Row],[moving_time]]-(60*60*Table2[[#This Row],[Appoggio_ore]]))-(60*Table2[[#This Row],[Appoggio_ minuti]]),1),"")</f>
        <v/>
      </c>
      <c r="I1761" s="5" t="str">
        <f>IF(Table2[[#This Row],[moving_time]]&lt;&gt;"",FLOOR((Table2[[#This Row],[moving_time]]-(60*60*Table2[[#This Row],[Appoggio_ore]]))/60,1),"")</f>
        <v/>
      </c>
      <c r="J1761" s="5" t="str">
        <f>IF(Table2[[#This Row],[moving_time]]&lt;&gt;"",FLOOR(Table2[[#This Row],[moving_time]]/(60*60),1),"")</f>
        <v/>
      </c>
      <c r="K17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1" t="str">
        <f>IF(AND(Table2[[#This Row],[Appoggio]]&lt;&gt;"",C1771&lt;&gt;""),_xlfn.CONCAT("date",C1771,"moving_time",C1762,"distance",Table2[[#This Row],[Appoggio]],"elevation",C1764,"type",C1765),"")</f>
        <v/>
      </c>
      <c r="M1761" t="str">
        <f>IF(Table2[[#This Row],[date_to_pivot]]&lt;&gt;"",C1765,"")</f>
        <v/>
      </c>
      <c r="N1761" t="str">
        <f>IF(Table2[[#This Row],[date_to_pivot]]&lt;&gt;"",Table2[[#This Row],[Appoggio]],"")</f>
        <v/>
      </c>
      <c r="O1761" t="str">
        <f>IF(Table2[[#This Row],[date_to_pivot]]&lt;&gt;"",C1764,"")</f>
        <v/>
      </c>
      <c r="P1761" t="str">
        <f>IF(Table2[[#This Row],[date_to_pivot]]&lt;&gt;"",C1762,"")</f>
        <v/>
      </c>
    </row>
    <row r="1762" spans="2:16" x14ac:dyDescent="0.2">
      <c r="B1762" t="s">
        <v>40</v>
      </c>
      <c r="C1762" t="str" cm="1">
        <f t="array" ref="C17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62" t="str">
        <f>IF(ISNUMBER(SEARCH("start_date_local",Table2[[#This Row],[JSON]])),MID(Table2[[#This Row],[JSON]],SEARCH("start_date_local",Table2[[#This Row],[JSON]])+LEN("start_date_local")+4,10), "")</f>
        <v/>
      </c>
      <c r="E17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2" s="5" t="str">
        <f>IF(Table2[[#This Row],[moving_time]]&lt;&gt;"",FLOOR((Table2[[#This Row],[moving_time]]-(60*60*Table2[[#This Row],[Appoggio_ore]]))-(60*Table2[[#This Row],[Appoggio_ minuti]]),1),"")</f>
        <v/>
      </c>
      <c r="I1762" s="5" t="str">
        <f>IF(Table2[[#This Row],[moving_time]]&lt;&gt;"",FLOOR((Table2[[#This Row],[moving_time]]-(60*60*Table2[[#This Row],[Appoggio_ore]]))/60,1),"")</f>
        <v/>
      </c>
      <c r="J1762" s="5" t="str">
        <f>IF(Table2[[#This Row],[moving_time]]&lt;&gt;"",FLOOR(Table2[[#This Row],[moving_time]]/(60*60),1),"")</f>
        <v/>
      </c>
      <c r="K17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2" t="str">
        <f>IF(AND(Table2[[#This Row],[Appoggio]]&lt;&gt;"",C1772&lt;&gt;""),_xlfn.CONCAT("date",C1772,"moving_time",C1763,"distance",Table2[[#This Row],[Appoggio]],"elevation",C1765,"type",C1766),"")</f>
        <v/>
      </c>
      <c r="M1762" t="str">
        <f>IF(Table2[[#This Row],[date_to_pivot]]&lt;&gt;"",C1766,"")</f>
        <v/>
      </c>
      <c r="N1762" t="str">
        <f>IF(Table2[[#This Row],[date_to_pivot]]&lt;&gt;"",Table2[[#This Row],[Appoggio]],"")</f>
        <v/>
      </c>
      <c r="O1762" t="str">
        <f>IF(Table2[[#This Row],[date_to_pivot]]&lt;&gt;"",C1765,"")</f>
        <v/>
      </c>
      <c r="P1762" t="str">
        <f>IF(Table2[[#This Row],[date_to_pivot]]&lt;&gt;"",C1763,"")</f>
        <v/>
      </c>
    </row>
    <row r="1763" spans="2:16" x14ac:dyDescent="0.2">
      <c r="B1763" t="s">
        <v>41</v>
      </c>
      <c r="C1763" t="str" cm="1">
        <f t="array" ref="C17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63" t="str">
        <f>IF(ISNUMBER(SEARCH("start_date_local",Table2[[#This Row],[JSON]])),MID(Table2[[#This Row],[JSON]],SEARCH("start_date_local",Table2[[#This Row],[JSON]])+LEN("start_date_local")+4,10), "")</f>
        <v/>
      </c>
      <c r="E17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3" s="5" t="str">
        <f>IF(Table2[[#This Row],[moving_time]]&lt;&gt;"",FLOOR((Table2[[#This Row],[moving_time]]-(60*60*Table2[[#This Row],[Appoggio_ore]]))-(60*Table2[[#This Row],[Appoggio_ minuti]]),1),"")</f>
        <v/>
      </c>
      <c r="I1763" s="5" t="str">
        <f>IF(Table2[[#This Row],[moving_time]]&lt;&gt;"",FLOOR((Table2[[#This Row],[moving_time]]-(60*60*Table2[[#This Row],[Appoggio_ore]]))/60,1),"")</f>
        <v/>
      </c>
      <c r="J1763" s="5" t="str">
        <f>IF(Table2[[#This Row],[moving_time]]&lt;&gt;"",FLOOR(Table2[[#This Row],[moving_time]]/(60*60),1),"")</f>
        <v/>
      </c>
      <c r="K17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3" t="str">
        <f>IF(AND(Table2[[#This Row],[Appoggio]]&lt;&gt;"",C1773&lt;&gt;""),_xlfn.CONCAT("date",C1773,"moving_time",C1764,"distance",Table2[[#This Row],[Appoggio]],"elevation",C1766,"type",C1767),"")</f>
        <v/>
      </c>
      <c r="M1763" t="str">
        <f>IF(Table2[[#This Row],[date_to_pivot]]&lt;&gt;"",C1767,"")</f>
        <v/>
      </c>
      <c r="N1763" t="str">
        <f>IF(Table2[[#This Row],[date_to_pivot]]&lt;&gt;"",Table2[[#This Row],[Appoggio]],"")</f>
        <v/>
      </c>
      <c r="O1763" t="str">
        <f>IF(Table2[[#This Row],[date_to_pivot]]&lt;&gt;"",C1766,"")</f>
        <v/>
      </c>
      <c r="P1763" t="str">
        <f>IF(Table2[[#This Row],[date_to_pivot]]&lt;&gt;"",C1764,"")</f>
        <v/>
      </c>
    </row>
    <row r="1764" spans="2:16" x14ac:dyDescent="0.2">
      <c r="B1764" t="s">
        <v>42</v>
      </c>
      <c r="C1764" t="str" cm="1">
        <f t="array" ref="C17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64" t="str">
        <f>IF(ISNUMBER(SEARCH("start_date_local",Table2[[#This Row],[JSON]])),MID(Table2[[#This Row],[JSON]],SEARCH("start_date_local",Table2[[#This Row],[JSON]])+LEN("start_date_local")+4,10), "")</f>
        <v/>
      </c>
      <c r="E17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4" s="5" t="str">
        <f>IF(Table2[[#This Row],[moving_time]]&lt;&gt;"",FLOOR((Table2[[#This Row],[moving_time]]-(60*60*Table2[[#This Row],[Appoggio_ore]]))-(60*Table2[[#This Row],[Appoggio_ minuti]]),1),"")</f>
        <v/>
      </c>
      <c r="I1764" s="5" t="str">
        <f>IF(Table2[[#This Row],[moving_time]]&lt;&gt;"",FLOOR((Table2[[#This Row],[moving_time]]-(60*60*Table2[[#This Row],[Appoggio_ore]]))/60,1),"")</f>
        <v/>
      </c>
      <c r="J1764" s="5" t="str">
        <f>IF(Table2[[#This Row],[moving_time]]&lt;&gt;"",FLOOR(Table2[[#This Row],[moving_time]]/(60*60),1),"")</f>
        <v/>
      </c>
      <c r="K17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4" t="str">
        <f>IF(AND(Table2[[#This Row],[Appoggio]]&lt;&gt;"",C1774&lt;&gt;""),_xlfn.CONCAT("date",C1774,"moving_time",C1765,"distance",Table2[[#This Row],[Appoggio]],"elevation",C1767,"type",C1768),"")</f>
        <v/>
      </c>
      <c r="M1764" t="str">
        <f>IF(Table2[[#This Row],[date_to_pivot]]&lt;&gt;"",C1768,"")</f>
        <v/>
      </c>
      <c r="N1764" t="str">
        <f>IF(Table2[[#This Row],[date_to_pivot]]&lt;&gt;"",Table2[[#This Row],[Appoggio]],"")</f>
        <v/>
      </c>
      <c r="O1764" t="str">
        <f>IF(Table2[[#This Row],[date_to_pivot]]&lt;&gt;"",C1767,"")</f>
        <v/>
      </c>
      <c r="P1764" t="str">
        <f>IF(Table2[[#This Row],[date_to_pivot]]&lt;&gt;"",C1765,"")</f>
        <v/>
      </c>
    </row>
    <row r="1765" spans="2:16" x14ac:dyDescent="0.2">
      <c r="B1765" t="s">
        <v>43</v>
      </c>
      <c r="C1765" t="str" cm="1">
        <f t="array" ref="C17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65" t="str">
        <f>IF(ISNUMBER(SEARCH("start_date_local",Table2[[#This Row],[JSON]])),MID(Table2[[#This Row],[JSON]],SEARCH("start_date_local",Table2[[#This Row],[JSON]])+LEN("start_date_local")+4,10), "")</f>
        <v/>
      </c>
      <c r="E17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5" s="5" t="str">
        <f>IF(Table2[[#This Row],[moving_time]]&lt;&gt;"",FLOOR((Table2[[#This Row],[moving_time]]-(60*60*Table2[[#This Row],[Appoggio_ore]]))-(60*Table2[[#This Row],[Appoggio_ minuti]]),1),"")</f>
        <v/>
      </c>
      <c r="I1765" s="5" t="str">
        <f>IF(Table2[[#This Row],[moving_time]]&lt;&gt;"",FLOOR((Table2[[#This Row],[moving_time]]-(60*60*Table2[[#This Row],[Appoggio_ore]]))/60,1),"")</f>
        <v/>
      </c>
      <c r="J1765" s="5" t="str">
        <f>IF(Table2[[#This Row],[moving_time]]&lt;&gt;"",FLOOR(Table2[[#This Row],[moving_time]]/(60*60),1),"")</f>
        <v/>
      </c>
      <c r="K17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5" t="str">
        <f>IF(AND(Table2[[#This Row],[Appoggio]]&lt;&gt;"",C1775&lt;&gt;""),_xlfn.CONCAT("date",C1775,"moving_time",C1766,"distance",Table2[[#This Row],[Appoggio]],"elevation",C1768,"type",C1769),"")</f>
        <v/>
      </c>
      <c r="M1765" t="str">
        <f>IF(Table2[[#This Row],[date_to_pivot]]&lt;&gt;"",C1769,"")</f>
        <v/>
      </c>
      <c r="N1765" t="str">
        <f>IF(Table2[[#This Row],[date_to_pivot]]&lt;&gt;"",Table2[[#This Row],[Appoggio]],"")</f>
        <v/>
      </c>
      <c r="O1765" t="str">
        <f>IF(Table2[[#This Row],[date_to_pivot]]&lt;&gt;"",C1768,"")</f>
        <v/>
      </c>
      <c r="P1765" t="str">
        <f>IF(Table2[[#This Row],[date_to_pivot]]&lt;&gt;"",C1766,"")</f>
        <v/>
      </c>
    </row>
    <row r="1766" spans="2:16" x14ac:dyDescent="0.2">
      <c r="B1766" t="s">
        <v>44</v>
      </c>
      <c r="C1766" t="str" cm="1">
        <f t="array" ref="C17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66" t="str">
        <f>IF(ISNUMBER(SEARCH("start_date_local",Table2[[#This Row],[JSON]])),MID(Table2[[#This Row],[JSON]],SEARCH("start_date_local",Table2[[#This Row],[JSON]])+LEN("start_date_local")+4,10), "")</f>
        <v/>
      </c>
      <c r="E17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6" s="5" t="str">
        <f>IF(Table2[[#This Row],[moving_time]]&lt;&gt;"",FLOOR((Table2[[#This Row],[moving_time]]-(60*60*Table2[[#This Row],[Appoggio_ore]]))-(60*Table2[[#This Row],[Appoggio_ minuti]]),1),"")</f>
        <v/>
      </c>
      <c r="I1766" s="5" t="str">
        <f>IF(Table2[[#This Row],[moving_time]]&lt;&gt;"",FLOOR((Table2[[#This Row],[moving_time]]-(60*60*Table2[[#This Row],[Appoggio_ore]]))/60,1),"")</f>
        <v/>
      </c>
      <c r="J1766" s="5" t="str">
        <f>IF(Table2[[#This Row],[moving_time]]&lt;&gt;"",FLOOR(Table2[[#This Row],[moving_time]]/(60*60),1),"")</f>
        <v/>
      </c>
      <c r="K17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6" t="str">
        <f>IF(AND(Table2[[#This Row],[Appoggio]]&lt;&gt;"",C1776&lt;&gt;""),_xlfn.CONCAT("date",C1776,"moving_time",C1767,"distance",Table2[[#This Row],[Appoggio]],"elevation",C1769,"type",C1770),"")</f>
        <v/>
      </c>
      <c r="M1766" t="str">
        <f>IF(Table2[[#This Row],[date_to_pivot]]&lt;&gt;"",C1770,"")</f>
        <v/>
      </c>
      <c r="N1766" t="str">
        <f>IF(Table2[[#This Row],[date_to_pivot]]&lt;&gt;"",Table2[[#This Row],[Appoggio]],"")</f>
        <v/>
      </c>
      <c r="O1766" t="str">
        <f>IF(Table2[[#This Row],[date_to_pivot]]&lt;&gt;"",C1769,"")</f>
        <v/>
      </c>
      <c r="P1766" t="str">
        <f>IF(Table2[[#This Row],[date_to_pivot]]&lt;&gt;"",C1767,"")</f>
        <v/>
      </c>
    </row>
    <row r="1767" spans="2:16" x14ac:dyDescent="0.2">
      <c r="B1767" t="s">
        <v>45</v>
      </c>
      <c r="C1767" t="str" cm="1">
        <f t="array" ref="C17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67" t="str">
        <f>IF(ISNUMBER(SEARCH("start_date_local",Table2[[#This Row],[JSON]])),MID(Table2[[#This Row],[JSON]],SEARCH("start_date_local",Table2[[#This Row],[JSON]])+LEN("start_date_local")+4,10), "")</f>
        <v/>
      </c>
      <c r="E17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7" s="5" t="str">
        <f>IF(Table2[[#This Row],[moving_time]]&lt;&gt;"",FLOOR((Table2[[#This Row],[moving_time]]-(60*60*Table2[[#This Row],[Appoggio_ore]]))-(60*Table2[[#This Row],[Appoggio_ minuti]]),1),"")</f>
        <v/>
      </c>
      <c r="I1767" s="5" t="str">
        <f>IF(Table2[[#This Row],[moving_time]]&lt;&gt;"",FLOOR((Table2[[#This Row],[moving_time]]-(60*60*Table2[[#This Row],[Appoggio_ore]]))/60,1),"")</f>
        <v/>
      </c>
      <c r="J1767" s="5" t="str">
        <f>IF(Table2[[#This Row],[moving_time]]&lt;&gt;"",FLOOR(Table2[[#This Row],[moving_time]]/(60*60),1),"")</f>
        <v/>
      </c>
      <c r="K17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7" t="str">
        <f>IF(AND(Table2[[#This Row],[Appoggio]]&lt;&gt;"",C1777&lt;&gt;""),_xlfn.CONCAT("date",C1777,"moving_time",C1768,"distance",Table2[[#This Row],[Appoggio]],"elevation",C1770,"type",C1771),"")</f>
        <v/>
      </c>
      <c r="M1767" t="str">
        <f>IF(Table2[[#This Row],[date_to_pivot]]&lt;&gt;"",C1771,"")</f>
        <v/>
      </c>
      <c r="N1767" t="str">
        <f>IF(Table2[[#This Row],[date_to_pivot]]&lt;&gt;"",Table2[[#This Row],[Appoggio]],"")</f>
        <v/>
      </c>
      <c r="O1767" t="str">
        <f>IF(Table2[[#This Row],[date_to_pivot]]&lt;&gt;"",C1770,"")</f>
        <v/>
      </c>
      <c r="P1767" t="str">
        <f>IF(Table2[[#This Row],[date_to_pivot]]&lt;&gt;"",C1768,"")</f>
        <v/>
      </c>
    </row>
    <row r="1768" spans="2:16" x14ac:dyDescent="0.2">
      <c r="B1768" t="s">
        <v>716</v>
      </c>
      <c r="C1768" t="str" cm="1">
        <f t="array" ref="C17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68" t="str">
        <f>IF(ISNUMBER(SEARCH("start_date_local",Table2[[#This Row],[JSON]])),MID(Table2[[#This Row],[JSON]],SEARCH("start_date_local",Table2[[#This Row],[JSON]])+LEN("start_date_local")+4,10), "")</f>
        <v/>
      </c>
      <c r="E17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8" s="5" t="str">
        <f>IF(Table2[[#This Row],[moving_time]]&lt;&gt;"",FLOOR((Table2[[#This Row],[moving_time]]-(60*60*Table2[[#This Row],[Appoggio_ore]]))-(60*Table2[[#This Row],[Appoggio_ minuti]]),1),"")</f>
        <v/>
      </c>
      <c r="I1768" s="5" t="str">
        <f>IF(Table2[[#This Row],[moving_time]]&lt;&gt;"",FLOOR((Table2[[#This Row],[moving_time]]-(60*60*Table2[[#This Row],[Appoggio_ore]]))/60,1),"")</f>
        <v/>
      </c>
      <c r="J1768" s="5" t="str">
        <f>IF(Table2[[#This Row],[moving_time]]&lt;&gt;"",FLOOR(Table2[[#This Row],[moving_time]]/(60*60),1),"")</f>
        <v/>
      </c>
      <c r="K17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8" t="str">
        <f>IF(AND(Table2[[#This Row],[Appoggio]]&lt;&gt;"",C1778&lt;&gt;""),_xlfn.CONCAT("date",C1778,"moving_time",C1769,"distance",Table2[[#This Row],[Appoggio]],"elevation",C1771,"type",C1772),"")</f>
        <v/>
      </c>
      <c r="M1768" t="str">
        <f>IF(Table2[[#This Row],[date_to_pivot]]&lt;&gt;"",C1772,"")</f>
        <v/>
      </c>
      <c r="N1768" t="str">
        <f>IF(Table2[[#This Row],[date_to_pivot]]&lt;&gt;"",Table2[[#This Row],[Appoggio]],"")</f>
        <v/>
      </c>
      <c r="O1768" t="str">
        <f>IF(Table2[[#This Row],[date_to_pivot]]&lt;&gt;"",C1771,"")</f>
        <v/>
      </c>
      <c r="P1768" t="str">
        <f>IF(Table2[[#This Row],[date_to_pivot]]&lt;&gt;"",C1769,"")</f>
        <v/>
      </c>
    </row>
    <row r="1769" spans="2:16" x14ac:dyDescent="0.2">
      <c r="B1769" t="s">
        <v>717</v>
      </c>
      <c r="C1769" t="str" cm="1">
        <f t="array" ref="C17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69" t="str">
        <f>IF(ISNUMBER(SEARCH("start_date_local",Table2[[#This Row],[JSON]])),MID(Table2[[#This Row],[JSON]],SEARCH("start_date_local",Table2[[#This Row],[JSON]])+LEN("start_date_local")+4,10), "")</f>
        <v/>
      </c>
      <c r="E17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69" s="5" t="str">
        <f>IF(Table2[[#This Row],[moving_time]]&lt;&gt;"",FLOOR((Table2[[#This Row],[moving_time]]-(60*60*Table2[[#This Row],[Appoggio_ore]]))-(60*Table2[[#This Row],[Appoggio_ minuti]]),1),"")</f>
        <v/>
      </c>
      <c r="I1769" s="5" t="str">
        <f>IF(Table2[[#This Row],[moving_time]]&lt;&gt;"",FLOOR((Table2[[#This Row],[moving_time]]-(60*60*Table2[[#This Row],[Appoggio_ore]]))/60,1),"")</f>
        <v/>
      </c>
      <c r="J1769" s="5" t="str">
        <f>IF(Table2[[#This Row],[moving_time]]&lt;&gt;"",FLOOR(Table2[[#This Row],[moving_time]]/(60*60),1),"")</f>
        <v/>
      </c>
      <c r="K17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69" t="str">
        <f>IF(AND(Table2[[#This Row],[Appoggio]]&lt;&gt;"",C1779&lt;&gt;""),_xlfn.CONCAT("date",C1779,"moving_time",C1770,"distance",Table2[[#This Row],[Appoggio]],"elevation",C1772,"type",C1773),"")</f>
        <v/>
      </c>
      <c r="M1769" t="str">
        <f>IF(Table2[[#This Row],[date_to_pivot]]&lt;&gt;"",C1773,"")</f>
        <v/>
      </c>
      <c r="N1769" t="str">
        <f>IF(Table2[[#This Row],[date_to_pivot]]&lt;&gt;"",Table2[[#This Row],[Appoggio]],"")</f>
        <v/>
      </c>
      <c r="O1769" t="str">
        <f>IF(Table2[[#This Row],[date_to_pivot]]&lt;&gt;"",C1772,"")</f>
        <v/>
      </c>
      <c r="P1769" t="str">
        <f>IF(Table2[[#This Row],[date_to_pivot]]&lt;&gt;"",C1770,"")</f>
        <v/>
      </c>
    </row>
    <row r="1770" spans="2:16" x14ac:dyDescent="0.2">
      <c r="B1770" t="s">
        <v>718</v>
      </c>
      <c r="C1770" t="str" cm="1">
        <f t="array" ref="C17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70" t="str">
        <f>IF(ISNUMBER(SEARCH("start_date_local",Table2[[#This Row],[JSON]])),MID(Table2[[#This Row],[JSON]],SEARCH("start_date_local",Table2[[#This Row],[JSON]])+LEN("start_date_local")+4,10), "")</f>
        <v/>
      </c>
      <c r="E17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0" s="5" t="str">
        <f>IF(Table2[[#This Row],[moving_time]]&lt;&gt;"",FLOOR((Table2[[#This Row],[moving_time]]-(60*60*Table2[[#This Row],[Appoggio_ore]]))-(60*Table2[[#This Row],[Appoggio_ minuti]]),1),"")</f>
        <v/>
      </c>
      <c r="I1770" s="5" t="str">
        <f>IF(Table2[[#This Row],[moving_time]]&lt;&gt;"",FLOOR((Table2[[#This Row],[moving_time]]-(60*60*Table2[[#This Row],[Appoggio_ore]]))/60,1),"")</f>
        <v/>
      </c>
      <c r="J1770" s="5" t="str">
        <f>IF(Table2[[#This Row],[moving_time]]&lt;&gt;"",FLOOR(Table2[[#This Row],[moving_time]]/(60*60),1),"")</f>
        <v/>
      </c>
      <c r="K17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0" t="str">
        <f>IF(AND(Table2[[#This Row],[Appoggio]]&lt;&gt;"",C1780&lt;&gt;""),_xlfn.CONCAT("date",C1780,"moving_time",C1771,"distance",Table2[[#This Row],[Appoggio]],"elevation",C1773,"type",C1774),"")</f>
        <v/>
      </c>
      <c r="M1770" t="str">
        <f>IF(Table2[[#This Row],[date_to_pivot]]&lt;&gt;"",C1774,"")</f>
        <v/>
      </c>
      <c r="N1770" t="str">
        <f>IF(Table2[[#This Row],[date_to_pivot]]&lt;&gt;"",Table2[[#This Row],[Appoggio]],"")</f>
        <v/>
      </c>
      <c r="O1770" t="str">
        <f>IF(Table2[[#This Row],[date_to_pivot]]&lt;&gt;"",C1773,"")</f>
        <v/>
      </c>
      <c r="P1770" t="str">
        <f>IF(Table2[[#This Row],[date_to_pivot]]&lt;&gt;"",C1771,"")</f>
        <v/>
      </c>
    </row>
    <row r="1771" spans="2:16" x14ac:dyDescent="0.2">
      <c r="B1771" t="s">
        <v>117</v>
      </c>
      <c r="C1771" t="str" cm="1">
        <f t="array" ref="C17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71" t="str">
        <f>IF(ISNUMBER(SEARCH("start_date_local",Table2[[#This Row],[JSON]])),MID(Table2[[#This Row],[JSON]],SEARCH("start_date_local",Table2[[#This Row],[JSON]])+LEN("start_date_local")+4,10), "")</f>
        <v/>
      </c>
      <c r="E17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1" s="5" t="str">
        <f>IF(Table2[[#This Row],[moving_time]]&lt;&gt;"",FLOOR((Table2[[#This Row],[moving_time]]-(60*60*Table2[[#This Row],[Appoggio_ore]]))-(60*Table2[[#This Row],[Appoggio_ minuti]]),1),"")</f>
        <v/>
      </c>
      <c r="I1771" s="5" t="str">
        <f>IF(Table2[[#This Row],[moving_time]]&lt;&gt;"",FLOOR((Table2[[#This Row],[moving_time]]-(60*60*Table2[[#This Row],[Appoggio_ore]]))/60,1),"")</f>
        <v/>
      </c>
      <c r="J1771" s="5" t="str">
        <f>IF(Table2[[#This Row],[moving_time]]&lt;&gt;"",FLOOR(Table2[[#This Row],[moving_time]]/(60*60),1),"")</f>
        <v/>
      </c>
      <c r="K17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1" t="str">
        <f>IF(AND(Table2[[#This Row],[Appoggio]]&lt;&gt;"",C1781&lt;&gt;""),_xlfn.CONCAT("date",C1781,"moving_time",C1772,"distance",Table2[[#This Row],[Appoggio]],"elevation",C1774,"type",C1775),"")</f>
        <v/>
      </c>
      <c r="M1771" t="str">
        <f>IF(Table2[[#This Row],[date_to_pivot]]&lt;&gt;"",C1775,"")</f>
        <v/>
      </c>
      <c r="N1771" t="str">
        <f>IF(Table2[[#This Row],[date_to_pivot]]&lt;&gt;"",Table2[[#This Row],[Appoggio]],"")</f>
        <v/>
      </c>
      <c r="O1771" t="str">
        <f>IF(Table2[[#This Row],[date_to_pivot]]&lt;&gt;"",C1774,"")</f>
        <v/>
      </c>
      <c r="P1771" t="str">
        <f>IF(Table2[[#This Row],[date_to_pivot]]&lt;&gt;"",C1772,"")</f>
        <v/>
      </c>
    </row>
    <row r="1772" spans="2:16" x14ac:dyDescent="0.2">
      <c r="B1772" t="s">
        <v>50</v>
      </c>
      <c r="C1772" t="str" cm="1">
        <f t="array" ref="C17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72" t="str">
        <f>IF(ISNUMBER(SEARCH("start_date_local",Table2[[#This Row],[JSON]])),MID(Table2[[#This Row],[JSON]],SEARCH("start_date_local",Table2[[#This Row],[JSON]])+LEN("start_date_local")+4,10), "")</f>
        <v/>
      </c>
      <c r="E17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2" s="5" t="str">
        <f>IF(Table2[[#This Row],[moving_time]]&lt;&gt;"",FLOOR((Table2[[#This Row],[moving_time]]-(60*60*Table2[[#This Row],[Appoggio_ore]]))-(60*Table2[[#This Row],[Appoggio_ minuti]]),1),"")</f>
        <v/>
      </c>
      <c r="I1772" s="5" t="str">
        <f>IF(Table2[[#This Row],[moving_time]]&lt;&gt;"",FLOOR((Table2[[#This Row],[moving_time]]-(60*60*Table2[[#This Row],[Appoggio_ore]]))/60,1),"")</f>
        <v/>
      </c>
      <c r="J1772" s="5" t="str">
        <f>IF(Table2[[#This Row],[moving_time]]&lt;&gt;"",FLOOR(Table2[[#This Row],[moving_time]]/(60*60),1),"")</f>
        <v/>
      </c>
      <c r="K17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2" t="str">
        <f>IF(AND(Table2[[#This Row],[Appoggio]]&lt;&gt;"",C1782&lt;&gt;""),_xlfn.CONCAT("date",C1782,"moving_time",C1773,"distance",Table2[[#This Row],[Appoggio]],"elevation",C1775,"type",C1776),"")</f>
        <v/>
      </c>
      <c r="M1772" t="str">
        <f>IF(Table2[[#This Row],[date_to_pivot]]&lt;&gt;"",C1776,"")</f>
        <v/>
      </c>
      <c r="N1772" t="str">
        <f>IF(Table2[[#This Row],[date_to_pivot]]&lt;&gt;"",Table2[[#This Row],[Appoggio]],"")</f>
        <v/>
      </c>
      <c r="O1772" t="str">
        <f>IF(Table2[[#This Row],[date_to_pivot]]&lt;&gt;"",C1775,"")</f>
        <v/>
      </c>
      <c r="P1772" t="str">
        <f>IF(Table2[[#This Row],[date_to_pivot]]&lt;&gt;"",C1773,"")</f>
        <v/>
      </c>
    </row>
    <row r="1773" spans="2:16" x14ac:dyDescent="0.2">
      <c r="B1773" t="s">
        <v>719</v>
      </c>
      <c r="C1773" t="str" cm="1">
        <f t="array" ref="C17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73" t="str">
        <f>IF(ISNUMBER(SEARCH("start_date_local",Table2[[#This Row],[JSON]])),MID(Table2[[#This Row],[JSON]],SEARCH("start_date_local",Table2[[#This Row],[JSON]])+LEN("start_date_local")+4,10), "")</f>
        <v/>
      </c>
      <c r="E17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3" s="5" t="str">
        <f>IF(Table2[[#This Row],[moving_time]]&lt;&gt;"",FLOOR((Table2[[#This Row],[moving_time]]-(60*60*Table2[[#This Row],[Appoggio_ore]]))-(60*Table2[[#This Row],[Appoggio_ minuti]]),1),"")</f>
        <v/>
      </c>
      <c r="I1773" s="5" t="str">
        <f>IF(Table2[[#This Row],[moving_time]]&lt;&gt;"",FLOOR((Table2[[#This Row],[moving_time]]-(60*60*Table2[[#This Row],[Appoggio_ore]]))/60,1),"")</f>
        <v/>
      </c>
      <c r="J1773" s="5" t="str">
        <f>IF(Table2[[#This Row],[moving_time]]&lt;&gt;"",FLOOR(Table2[[#This Row],[moving_time]]/(60*60),1),"")</f>
        <v/>
      </c>
      <c r="K17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3" t="str">
        <f>IF(AND(Table2[[#This Row],[Appoggio]]&lt;&gt;"",C1783&lt;&gt;""),_xlfn.CONCAT("date",C1783,"moving_time",C1774,"distance",Table2[[#This Row],[Appoggio]],"elevation",C1776,"type",C1777),"")</f>
        <v/>
      </c>
      <c r="M1773" t="str">
        <f>IF(Table2[[#This Row],[date_to_pivot]]&lt;&gt;"",C1777,"")</f>
        <v/>
      </c>
      <c r="N1773" t="str">
        <f>IF(Table2[[#This Row],[date_to_pivot]]&lt;&gt;"",Table2[[#This Row],[Appoggio]],"")</f>
        <v/>
      </c>
      <c r="O1773" t="str">
        <f>IF(Table2[[#This Row],[date_to_pivot]]&lt;&gt;"",C1776,"")</f>
        <v/>
      </c>
      <c r="P1773" t="str">
        <f>IF(Table2[[#This Row],[date_to_pivot]]&lt;&gt;"",C1774,"")</f>
        <v/>
      </c>
    </row>
    <row r="1774" spans="2:16" x14ac:dyDescent="0.2">
      <c r="B1774" t="s">
        <v>720</v>
      </c>
      <c r="C1774" t="str" cm="1">
        <f t="array" ref="C17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74" t="str">
        <f>IF(ISNUMBER(SEARCH("start_date_local",Table2[[#This Row],[JSON]])),MID(Table2[[#This Row],[JSON]],SEARCH("start_date_local",Table2[[#This Row],[JSON]])+LEN("start_date_local")+4,10), "")</f>
        <v/>
      </c>
      <c r="E17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4" s="5" t="str">
        <f>IF(Table2[[#This Row],[moving_time]]&lt;&gt;"",FLOOR((Table2[[#This Row],[moving_time]]-(60*60*Table2[[#This Row],[Appoggio_ore]]))-(60*Table2[[#This Row],[Appoggio_ minuti]]),1),"")</f>
        <v/>
      </c>
      <c r="I1774" s="5" t="str">
        <f>IF(Table2[[#This Row],[moving_time]]&lt;&gt;"",FLOOR((Table2[[#This Row],[moving_time]]-(60*60*Table2[[#This Row],[Appoggio_ore]]))/60,1),"")</f>
        <v/>
      </c>
      <c r="J1774" s="5" t="str">
        <f>IF(Table2[[#This Row],[moving_time]]&lt;&gt;"",FLOOR(Table2[[#This Row],[moving_time]]/(60*60),1),"")</f>
        <v/>
      </c>
      <c r="K17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4" t="str">
        <f>IF(AND(Table2[[#This Row],[Appoggio]]&lt;&gt;"",C1784&lt;&gt;""),_xlfn.CONCAT("date",C1784,"moving_time",C1775,"distance",Table2[[#This Row],[Appoggio]],"elevation",C1777,"type",C1778),"")</f>
        <v/>
      </c>
      <c r="M1774" t="str">
        <f>IF(Table2[[#This Row],[date_to_pivot]]&lt;&gt;"",C1778,"")</f>
        <v/>
      </c>
      <c r="N1774" t="str">
        <f>IF(Table2[[#This Row],[date_to_pivot]]&lt;&gt;"",Table2[[#This Row],[Appoggio]],"")</f>
        <v/>
      </c>
      <c r="O1774" t="str">
        <f>IF(Table2[[#This Row],[date_to_pivot]]&lt;&gt;"",C1777,"")</f>
        <v/>
      </c>
      <c r="P1774" t="str">
        <f>IF(Table2[[#This Row],[date_to_pivot]]&lt;&gt;"",C1775,"")</f>
        <v/>
      </c>
    </row>
    <row r="1775" spans="2:16" x14ac:dyDescent="0.2">
      <c r="B1775" t="s">
        <v>721</v>
      </c>
      <c r="C1775" t="str" cm="1">
        <f t="array" ref="C17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75" t="str">
        <f>IF(ISNUMBER(SEARCH("start_date_local",Table2[[#This Row],[JSON]])),MID(Table2[[#This Row],[JSON]],SEARCH("start_date_local",Table2[[#This Row],[JSON]])+LEN("start_date_local")+4,10), "")</f>
        <v/>
      </c>
      <c r="E17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5" s="5" t="str">
        <f>IF(Table2[[#This Row],[moving_time]]&lt;&gt;"",FLOOR((Table2[[#This Row],[moving_time]]-(60*60*Table2[[#This Row],[Appoggio_ore]]))-(60*Table2[[#This Row],[Appoggio_ minuti]]),1),"")</f>
        <v/>
      </c>
      <c r="I1775" s="5" t="str">
        <f>IF(Table2[[#This Row],[moving_time]]&lt;&gt;"",FLOOR((Table2[[#This Row],[moving_time]]-(60*60*Table2[[#This Row],[Appoggio_ore]]))/60,1),"")</f>
        <v/>
      </c>
      <c r="J1775" s="5" t="str">
        <f>IF(Table2[[#This Row],[moving_time]]&lt;&gt;"",FLOOR(Table2[[#This Row],[moving_time]]/(60*60),1),"")</f>
        <v/>
      </c>
      <c r="K17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5" t="str">
        <f>IF(AND(Table2[[#This Row],[Appoggio]]&lt;&gt;"",C1785&lt;&gt;""),_xlfn.CONCAT("date",C1785,"moving_time",C1776,"distance",Table2[[#This Row],[Appoggio]],"elevation",C1778,"type",C1779),"")</f>
        <v/>
      </c>
      <c r="M1775" t="str">
        <f>IF(Table2[[#This Row],[date_to_pivot]]&lt;&gt;"",C1779,"")</f>
        <v/>
      </c>
      <c r="N1775" t="str">
        <f>IF(Table2[[#This Row],[date_to_pivot]]&lt;&gt;"",Table2[[#This Row],[Appoggio]],"")</f>
        <v/>
      </c>
      <c r="O1775" t="str">
        <f>IF(Table2[[#This Row],[date_to_pivot]]&lt;&gt;"",C1778,"")</f>
        <v/>
      </c>
      <c r="P1775" t="str">
        <f>IF(Table2[[#This Row],[date_to_pivot]]&lt;&gt;"",C1776,"")</f>
        <v/>
      </c>
    </row>
    <row r="1776" spans="2:16" x14ac:dyDescent="0.2">
      <c r="B1776" t="s">
        <v>54</v>
      </c>
      <c r="C1776" t="str" cm="1">
        <f t="array" ref="C17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76" t="str">
        <f>IF(ISNUMBER(SEARCH("start_date_local",Table2[[#This Row],[JSON]])),MID(Table2[[#This Row],[JSON]],SEARCH("start_date_local",Table2[[#This Row],[JSON]])+LEN("start_date_local")+4,10), "")</f>
        <v/>
      </c>
      <c r="E17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6" s="5" t="str">
        <f>IF(Table2[[#This Row],[moving_time]]&lt;&gt;"",FLOOR((Table2[[#This Row],[moving_time]]-(60*60*Table2[[#This Row],[Appoggio_ore]]))-(60*Table2[[#This Row],[Appoggio_ minuti]]),1),"")</f>
        <v/>
      </c>
      <c r="I1776" s="5" t="str">
        <f>IF(Table2[[#This Row],[moving_time]]&lt;&gt;"",FLOOR((Table2[[#This Row],[moving_time]]-(60*60*Table2[[#This Row],[Appoggio_ore]]))/60,1),"")</f>
        <v/>
      </c>
      <c r="J1776" s="5" t="str">
        <f>IF(Table2[[#This Row],[moving_time]]&lt;&gt;"",FLOOR(Table2[[#This Row],[moving_time]]/(60*60),1),"")</f>
        <v/>
      </c>
      <c r="K17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6" t="str">
        <f>IF(AND(Table2[[#This Row],[Appoggio]]&lt;&gt;"",C1786&lt;&gt;""),_xlfn.CONCAT("date",C1786,"moving_time",C1777,"distance",Table2[[#This Row],[Appoggio]],"elevation",C1779,"type",C1780),"")</f>
        <v/>
      </c>
      <c r="M1776" t="str">
        <f>IF(Table2[[#This Row],[date_to_pivot]]&lt;&gt;"",C1780,"")</f>
        <v/>
      </c>
      <c r="N1776" t="str">
        <f>IF(Table2[[#This Row],[date_to_pivot]]&lt;&gt;"",Table2[[#This Row],[Appoggio]],"")</f>
        <v/>
      </c>
      <c r="O1776" t="str">
        <f>IF(Table2[[#This Row],[date_to_pivot]]&lt;&gt;"",C1779,"")</f>
        <v/>
      </c>
      <c r="P1776" t="str">
        <f>IF(Table2[[#This Row],[date_to_pivot]]&lt;&gt;"",C1777,"")</f>
        <v/>
      </c>
    </row>
    <row r="1777" spans="2:16" x14ac:dyDescent="0.2">
      <c r="B1777" t="s">
        <v>55</v>
      </c>
      <c r="C1777" t="str" cm="1">
        <f t="array" ref="C17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77" t="str">
        <f>IF(ISNUMBER(SEARCH("start_date_local",Table2[[#This Row],[JSON]])),MID(Table2[[#This Row],[JSON]],SEARCH("start_date_local",Table2[[#This Row],[JSON]])+LEN("start_date_local")+4,10), "")</f>
        <v/>
      </c>
      <c r="E17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7" s="5" t="str">
        <f>IF(Table2[[#This Row],[moving_time]]&lt;&gt;"",FLOOR((Table2[[#This Row],[moving_time]]-(60*60*Table2[[#This Row],[Appoggio_ore]]))-(60*Table2[[#This Row],[Appoggio_ minuti]]),1),"")</f>
        <v/>
      </c>
      <c r="I1777" s="5" t="str">
        <f>IF(Table2[[#This Row],[moving_time]]&lt;&gt;"",FLOOR((Table2[[#This Row],[moving_time]]-(60*60*Table2[[#This Row],[Appoggio_ore]]))/60,1),"")</f>
        <v/>
      </c>
      <c r="J1777" s="5" t="str">
        <f>IF(Table2[[#This Row],[moving_time]]&lt;&gt;"",FLOOR(Table2[[#This Row],[moving_time]]/(60*60),1),"")</f>
        <v/>
      </c>
      <c r="K17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7" t="str">
        <f>IF(AND(Table2[[#This Row],[Appoggio]]&lt;&gt;"",C1787&lt;&gt;""),_xlfn.CONCAT("date",C1787,"moving_time",C1778,"distance",Table2[[#This Row],[Appoggio]],"elevation",C1780,"type",C1781),"")</f>
        <v/>
      </c>
      <c r="M1777" t="str">
        <f>IF(Table2[[#This Row],[date_to_pivot]]&lt;&gt;"",C1781,"")</f>
        <v/>
      </c>
      <c r="N1777" t="str">
        <f>IF(Table2[[#This Row],[date_to_pivot]]&lt;&gt;"",Table2[[#This Row],[Appoggio]],"")</f>
        <v/>
      </c>
      <c r="O1777" t="str">
        <f>IF(Table2[[#This Row],[date_to_pivot]]&lt;&gt;"",C1780,"")</f>
        <v/>
      </c>
      <c r="P1777" t="str">
        <f>IF(Table2[[#This Row],[date_to_pivot]]&lt;&gt;"",C1778,"")</f>
        <v/>
      </c>
    </row>
    <row r="1778" spans="2:16" x14ac:dyDescent="0.2">
      <c r="B1778" t="s">
        <v>722</v>
      </c>
      <c r="C1778" t="str" cm="1">
        <f t="array" ref="C17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78" t="str">
        <f>IF(ISNUMBER(SEARCH("start_date_local",Table2[[#This Row],[JSON]])),MID(Table2[[#This Row],[JSON]],SEARCH("start_date_local",Table2[[#This Row],[JSON]])+LEN("start_date_local")+4,10), "")</f>
        <v/>
      </c>
      <c r="E17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8" s="5" t="str">
        <f>IF(Table2[[#This Row],[moving_time]]&lt;&gt;"",FLOOR((Table2[[#This Row],[moving_time]]-(60*60*Table2[[#This Row],[Appoggio_ore]]))-(60*Table2[[#This Row],[Appoggio_ minuti]]),1),"")</f>
        <v/>
      </c>
      <c r="I1778" s="5" t="str">
        <f>IF(Table2[[#This Row],[moving_time]]&lt;&gt;"",FLOOR((Table2[[#This Row],[moving_time]]-(60*60*Table2[[#This Row],[Appoggio_ore]]))/60,1),"")</f>
        <v/>
      </c>
      <c r="J1778" s="5" t="str">
        <f>IF(Table2[[#This Row],[moving_time]]&lt;&gt;"",FLOOR(Table2[[#This Row],[moving_time]]/(60*60),1),"")</f>
        <v/>
      </c>
      <c r="K17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8" t="str">
        <f>IF(AND(Table2[[#This Row],[Appoggio]]&lt;&gt;"",C1788&lt;&gt;""),_xlfn.CONCAT("date",C1788,"moving_time",C1779,"distance",Table2[[#This Row],[Appoggio]],"elevation",C1781,"type",C1782),"")</f>
        <v/>
      </c>
      <c r="M1778" t="str">
        <f>IF(Table2[[#This Row],[date_to_pivot]]&lt;&gt;"",C1782,"")</f>
        <v/>
      </c>
      <c r="N1778" t="str">
        <f>IF(Table2[[#This Row],[date_to_pivot]]&lt;&gt;"",Table2[[#This Row],[Appoggio]],"")</f>
        <v/>
      </c>
      <c r="O1778" t="str">
        <f>IF(Table2[[#This Row],[date_to_pivot]]&lt;&gt;"",C1781,"")</f>
        <v/>
      </c>
      <c r="P1778" t="str">
        <f>IF(Table2[[#This Row],[date_to_pivot]]&lt;&gt;"",C1779,"")</f>
        <v/>
      </c>
    </row>
    <row r="1779" spans="2:16" x14ac:dyDescent="0.2">
      <c r="B1779" t="s">
        <v>402</v>
      </c>
      <c r="C1779" t="str" cm="1">
        <f t="array" ref="C17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79" t="str">
        <f>IF(ISNUMBER(SEARCH("start_date_local",Table2[[#This Row],[JSON]])),MID(Table2[[#This Row],[JSON]],SEARCH("start_date_local",Table2[[#This Row],[JSON]])+LEN("start_date_local")+4,10), "")</f>
        <v/>
      </c>
      <c r="E17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79" s="5" t="str">
        <f>IF(Table2[[#This Row],[moving_time]]&lt;&gt;"",FLOOR((Table2[[#This Row],[moving_time]]-(60*60*Table2[[#This Row],[Appoggio_ore]]))-(60*Table2[[#This Row],[Appoggio_ minuti]]),1),"")</f>
        <v/>
      </c>
      <c r="I1779" s="5" t="str">
        <f>IF(Table2[[#This Row],[moving_time]]&lt;&gt;"",FLOOR((Table2[[#This Row],[moving_time]]-(60*60*Table2[[#This Row],[Appoggio_ore]]))/60,1),"")</f>
        <v/>
      </c>
      <c r="J1779" s="5" t="str">
        <f>IF(Table2[[#This Row],[moving_time]]&lt;&gt;"",FLOOR(Table2[[#This Row],[moving_time]]/(60*60),1),"")</f>
        <v/>
      </c>
      <c r="K17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79" t="str">
        <f>IF(AND(Table2[[#This Row],[Appoggio]]&lt;&gt;"",C1789&lt;&gt;""),_xlfn.CONCAT("date",C1789,"moving_time",C1780,"distance",Table2[[#This Row],[Appoggio]],"elevation",C1782,"type",C1783),"")</f>
        <v/>
      </c>
      <c r="M1779" t="str">
        <f>IF(Table2[[#This Row],[date_to_pivot]]&lt;&gt;"",C1783,"")</f>
        <v/>
      </c>
      <c r="N1779" t="str">
        <f>IF(Table2[[#This Row],[date_to_pivot]]&lt;&gt;"",Table2[[#This Row],[Appoggio]],"")</f>
        <v/>
      </c>
      <c r="O1779" t="str">
        <f>IF(Table2[[#This Row],[date_to_pivot]]&lt;&gt;"",C1782,"")</f>
        <v/>
      </c>
      <c r="P1779" t="str">
        <f>IF(Table2[[#This Row],[date_to_pivot]]&lt;&gt;"",C1780,"")</f>
        <v/>
      </c>
    </row>
    <row r="1780" spans="2:16" x14ac:dyDescent="0.2">
      <c r="B1780" t="s">
        <v>58</v>
      </c>
      <c r="C1780" t="str" cm="1">
        <f t="array" ref="C17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80" t="str">
        <f>IF(ISNUMBER(SEARCH("start_date_local",Table2[[#This Row],[JSON]])),MID(Table2[[#This Row],[JSON]],SEARCH("start_date_local",Table2[[#This Row],[JSON]])+LEN("start_date_local")+4,10), "")</f>
        <v/>
      </c>
      <c r="E17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0" s="5" t="str">
        <f>IF(Table2[[#This Row],[moving_time]]&lt;&gt;"",FLOOR((Table2[[#This Row],[moving_time]]-(60*60*Table2[[#This Row],[Appoggio_ore]]))-(60*Table2[[#This Row],[Appoggio_ minuti]]),1),"")</f>
        <v/>
      </c>
      <c r="I1780" s="5" t="str">
        <f>IF(Table2[[#This Row],[moving_time]]&lt;&gt;"",FLOOR((Table2[[#This Row],[moving_time]]-(60*60*Table2[[#This Row],[Appoggio_ore]]))/60,1),"")</f>
        <v/>
      </c>
      <c r="J1780" s="5" t="str">
        <f>IF(Table2[[#This Row],[moving_time]]&lt;&gt;"",FLOOR(Table2[[#This Row],[moving_time]]/(60*60),1),"")</f>
        <v/>
      </c>
      <c r="K17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0" t="str">
        <f>IF(AND(Table2[[#This Row],[Appoggio]]&lt;&gt;"",C1790&lt;&gt;""),_xlfn.CONCAT("date",C1790,"moving_time",C1781,"distance",Table2[[#This Row],[Appoggio]],"elevation",C1783,"type",C1784),"")</f>
        <v/>
      </c>
      <c r="M1780" t="str">
        <f>IF(Table2[[#This Row],[date_to_pivot]]&lt;&gt;"",C1784,"")</f>
        <v/>
      </c>
      <c r="N1780" t="str">
        <f>IF(Table2[[#This Row],[date_to_pivot]]&lt;&gt;"",Table2[[#This Row],[Appoggio]],"")</f>
        <v/>
      </c>
      <c r="O1780" t="str">
        <f>IF(Table2[[#This Row],[date_to_pivot]]&lt;&gt;"",C1783,"")</f>
        <v/>
      </c>
      <c r="P1780" t="str">
        <f>IF(Table2[[#This Row],[date_to_pivot]]&lt;&gt;"",C1781,"")</f>
        <v/>
      </c>
    </row>
    <row r="1781" spans="2:16" x14ac:dyDescent="0.2">
      <c r="B1781" t="s">
        <v>59</v>
      </c>
      <c r="C1781" t="str" cm="1">
        <f t="array" ref="C17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81" t="str">
        <f>IF(ISNUMBER(SEARCH("start_date_local",Table2[[#This Row],[JSON]])),MID(Table2[[#This Row],[JSON]],SEARCH("start_date_local",Table2[[#This Row],[JSON]])+LEN("start_date_local")+4,10), "")</f>
        <v/>
      </c>
      <c r="E17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1" s="5" t="str">
        <f>IF(Table2[[#This Row],[moving_time]]&lt;&gt;"",FLOOR((Table2[[#This Row],[moving_time]]-(60*60*Table2[[#This Row],[Appoggio_ore]]))-(60*Table2[[#This Row],[Appoggio_ minuti]]),1),"")</f>
        <v/>
      </c>
      <c r="I1781" s="5" t="str">
        <f>IF(Table2[[#This Row],[moving_time]]&lt;&gt;"",FLOOR((Table2[[#This Row],[moving_time]]-(60*60*Table2[[#This Row],[Appoggio_ore]]))/60,1),"")</f>
        <v/>
      </c>
      <c r="J1781" s="5" t="str">
        <f>IF(Table2[[#This Row],[moving_time]]&lt;&gt;"",FLOOR(Table2[[#This Row],[moving_time]]/(60*60),1),"")</f>
        <v/>
      </c>
      <c r="K17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1" t="str">
        <f>IF(AND(Table2[[#This Row],[Appoggio]]&lt;&gt;"",C1791&lt;&gt;""),_xlfn.CONCAT("date",C1791,"moving_time",C1782,"distance",Table2[[#This Row],[Appoggio]],"elevation",C1784,"type",C1785),"")</f>
        <v/>
      </c>
      <c r="M1781" t="str">
        <f>IF(Table2[[#This Row],[date_to_pivot]]&lt;&gt;"",C1785,"")</f>
        <v/>
      </c>
      <c r="N1781" t="str">
        <f>IF(Table2[[#This Row],[date_to_pivot]]&lt;&gt;"",Table2[[#This Row],[Appoggio]],"")</f>
        <v/>
      </c>
      <c r="O1781" t="str">
        <f>IF(Table2[[#This Row],[date_to_pivot]]&lt;&gt;"",C1784,"")</f>
        <v/>
      </c>
      <c r="P1781" t="str">
        <f>IF(Table2[[#This Row],[date_to_pivot]]&lt;&gt;"",C1782,"")</f>
        <v/>
      </c>
    </row>
    <row r="1782" spans="2:16" x14ac:dyDescent="0.2">
      <c r="B1782" t="s">
        <v>723</v>
      </c>
      <c r="C1782" t="str" cm="1">
        <f t="array" ref="C17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82" t="str">
        <f>IF(ISNUMBER(SEARCH("start_date_local",Table2[[#This Row],[JSON]])),MID(Table2[[#This Row],[JSON]],SEARCH("start_date_local",Table2[[#This Row],[JSON]])+LEN("start_date_local")+4,10), "")</f>
        <v/>
      </c>
      <c r="E17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2" s="5" t="str">
        <f>IF(Table2[[#This Row],[moving_time]]&lt;&gt;"",FLOOR((Table2[[#This Row],[moving_time]]-(60*60*Table2[[#This Row],[Appoggio_ore]]))-(60*Table2[[#This Row],[Appoggio_ minuti]]),1),"")</f>
        <v/>
      </c>
      <c r="I1782" s="5" t="str">
        <f>IF(Table2[[#This Row],[moving_time]]&lt;&gt;"",FLOOR((Table2[[#This Row],[moving_time]]-(60*60*Table2[[#This Row],[Appoggio_ore]]))/60,1),"")</f>
        <v/>
      </c>
      <c r="J1782" s="5" t="str">
        <f>IF(Table2[[#This Row],[moving_time]]&lt;&gt;"",FLOOR(Table2[[#This Row],[moving_time]]/(60*60),1),"")</f>
        <v/>
      </c>
      <c r="K17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2" t="str">
        <f>IF(AND(Table2[[#This Row],[Appoggio]]&lt;&gt;"",C1792&lt;&gt;""),_xlfn.CONCAT("date",C1792,"moving_time",C1783,"distance",Table2[[#This Row],[Appoggio]],"elevation",C1785,"type",C1786),"")</f>
        <v/>
      </c>
      <c r="M1782" t="str">
        <f>IF(Table2[[#This Row],[date_to_pivot]]&lt;&gt;"",C1786,"")</f>
        <v/>
      </c>
      <c r="N1782" t="str">
        <f>IF(Table2[[#This Row],[date_to_pivot]]&lt;&gt;"",Table2[[#This Row],[Appoggio]],"")</f>
        <v/>
      </c>
      <c r="O1782" t="str">
        <f>IF(Table2[[#This Row],[date_to_pivot]]&lt;&gt;"",C1785,"")</f>
        <v/>
      </c>
      <c r="P1782" t="str">
        <f>IF(Table2[[#This Row],[date_to_pivot]]&lt;&gt;"",C1783,"")</f>
        <v/>
      </c>
    </row>
    <row r="1783" spans="2:16" x14ac:dyDescent="0.2">
      <c r="B1783" t="s">
        <v>724</v>
      </c>
      <c r="C1783" t="str" cm="1">
        <f t="array" ref="C17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83" t="str">
        <f>IF(ISNUMBER(SEARCH("start_date_local",Table2[[#This Row],[JSON]])),MID(Table2[[#This Row],[JSON]],SEARCH("start_date_local",Table2[[#This Row],[JSON]])+LEN("start_date_local")+4,10), "")</f>
        <v/>
      </c>
      <c r="E17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3" s="5" t="str">
        <f>IF(Table2[[#This Row],[moving_time]]&lt;&gt;"",FLOOR((Table2[[#This Row],[moving_time]]-(60*60*Table2[[#This Row],[Appoggio_ore]]))-(60*Table2[[#This Row],[Appoggio_ minuti]]),1),"")</f>
        <v/>
      </c>
      <c r="I1783" s="5" t="str">
        <f>IF(Table2[[#This Row],[moving_time]]&lt;&gt;"",FLOOR((Table2[[#This Row],[moving_time]]-(60*60*Table2[[#This Row],[Appoggio_ore]]))/60,1),"")</f>
        <v/>
      </c>
      <c r="J1783" s="5" t="str">
        <f>IF(Table2[[#This Row],[moving_time]]&lt;&gt;"",FLOOR(Table2[[#This Row],[moving_time]]/(60*60),1),"")</f>
        <v/>
      </c>
      <c r="K17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3" t="str">
        <f>IF(AND(Table2[[#This Row],[Appoggio]]&lt;&gt;"",C1793&lt;&gt;""),_xlfn.CONCAT("date",C1793,"moving_time",C1784,"distance",Table2[[#This Row],[Appoggio]],"elevation",C1786,"type",C1787),"")</f>
        <v/>
      </c>
      <c r="M1783" t="str">
        <f>IF(Table2[[#This Row],[date_to_pivot]]&lt;&gt;"",C1787,"")</f>
        <v/>
      </c>
      <c r="N1783" t="str">
        <f>IF(Table2[[#This Row],[date_to_pivot]]&lt;&gt;"",Table2[[#This Row],[Appoggio]],"")</f>
        <v/>
      </c>
      <c r="O1783" t="str">
        <f>IF(Table2[[#This Row],[date_to_pivot]]&lt;&gt;"",C1786,"")</f>
        <v/>
      </c>
      <c r="P1783" t="str">
        <f>IF(Table2[[#This Row],[date_to_pivot]]&lt;&gt;"",C1784,"")</f>
        <v/>
      </c>
    </row>
    <row r="1784" spans="2:16" x14ac:dyDescent="0.2">
      <c r="B1784" t="s">
        <v>725</v>
      </c>
      <c r="C1784" t="str" cm="1">
        <f t="array" ref="C17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84" t="str">
        <f>IF(ISNUMBER(SEARCH("start_date_local",Table2[[#This Row],[JSON]])),MID(Table2[[#This Row],[JSON]],SEARCH("start_date_local",Table2[[#This Row],[JSON]])+LEN("start_date_local")+4,10), "")</f>
        <v/>
      </c>
      <c r="E17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4" s="5" t="str">
        <f>IF(Table2[[#This Row],[moving_time]]&lt;&gt;"",FLOOR((Table2[[#This Row],[moving_time]]-(60*60*Table2[[#This Row],[Appoggio_ore]]))-(60*Table2[[#This Row],[Appoggio_ minuti]]),1),"")</f>
        <v/>
      </c>
      <c r="I1784" s="5" t="str">
        <f>IF(Table2[[#This Row],[moving_time]]&lt;&gt;"",FLOOR((Table2[[#This Row],[moving_time]]-(60*60*Table2[[#This Row],[Appoggio_ore]]))/60,1),"")</f>
        <v/>
      </c>
      <c r="J1784" s="5" t="str">
        <f>IF(Table2[[#This Row],[moving_time]]&lt;&gt;"",FLOOR(Table2[[#This Row],[moving_time]]/(60*60),1),"")</f>
        <v/>
      </c>
      <c r="K17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4" t="str">
        <f>IF(AND(Table2[[#This Row],[Appoggio]]&lt;&gt;"",C1794&lt;&gt;""),_xlfn.CONCAT("date",C1794,"moving_time",C1785,"distance",Table2[[#This Row],[Appoggio]],"elevation",C1787,"type",C1788),"")</f>
        <v/>
      </c>
      <c r="M1784" t="str">
        <f>IF(Table2[[#This Row],[date_to_pivot]]&lt;&gt;"",C1788,"")</f>
        <v/>
      </c>
      <c r="N1784" t="str">
        <f>IF(Table2[[#This Row],[date_to_pivot]]&lt;&gt;"",Table2[[#This Row],[Appoggio]],"")</f>
        <v/>
      </c>
      <c r="O1784" t="str">
        <f>IF(Table2[[#This Row],[date_to_pivot]]&lt;&gt;"",C1787,"")</f>
        <v/>
      </c>
      <c r="P1784" t="str">
        <f>IF(Table2[[#This Row],[date_to_pivot]]&lt;&gt;"",C1785,"")</f>
        <v/>
      </c>
    </row>
    <row r="1785" spans="2:16" x14ac:dyDescent="0.2">
      <c r="B1785" t="s">
        <v>726</v>
      </c>
      <c r="C1785" t="str" cm="1">
        <f t="array" ref="C17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85" t="str">
        <f>IF(ISNUMBER(SEARCH("start_date_local",Table2[[#This Row],[JSON]])),MID(Table2[[#This Row],[JSON]],SEARCH("start_date_local",Table2[[#This Row],[JSON]])+LEN("start_date_local")+4,10), "")</f>
        <v/>
      </c>
      <c r="E17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5" s="5" t="str">
        <f>IF(Table2[[#This Row],[moving_time]]&lt;&gt;"",FLOOR((Table2[[#This Row],[moving_time]]-(60*60*Table2[[#This Row],[Appoggio_ore]]))-(60*Table2[[#This Row],[Appoggio_ minuti]]),1),"")</f>
        <v/>
      </c>
      <c r="I1785" s="5" t="str">
        <f>IF(Table2[[#This Row],[moving_time]]&lt;&gt;"",FLOOR((Table2[[#This Row],[moving_time]]-(60*60*Table2[[#This Row],[Appoggio_ore]]))/60,1),"")</f>
        <v/>
      </c>
      <c r="J1785" s="5" t="str">
        <f>IF(Table2[[#This Row],[moving_time]]&lt;&gt;"",FLOOR(Table2[[#This Row],[moving_time]]/(60*60),1),"")</f>
        <v/>
      </c>
      <c r="K17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5" t="str">
        <f>IF(AND(Table2[[#This Row],[Appoggio]]&lt;&gt;"",C1795&lt;&gt;""),_xlfn.CONCAT("date",C1795,"moving_time",C1786,"distance",Table2[[#This Row],[Appoggio]],"elevation",C1788,"type",C1789),"")</f>
        <v/>
      </c>
      <c r="M1785" t="str">
        <f>IF(Table2[[#This Row],[date_to_pivot]]&lt;&gt;"",C1789,"")</f>
        <v/>
      </c>
      <c r="N1785" t="str">
        <f>IF(Table2[[#This Row],[date_to_pivot]]&lt;&gt;"",Table2[[#This Row],[Appoggio]],"")</f>
        <v/>
      </c>
      <c r="O1785" t="str">
        <f>IF(Table2[[#This Row],[date_to_pivot]]&lt;&gt;"",C1788,"")</f>
        <v/>
      </c>
      <c r="P1785" t="str">
        <f>IF(Table2[[#This Row],[date_to_pivot]]&lt;&gt;"",C1786,"")</f>
        <v/>
      </c>
    </row>
    <row r="1786" spans="2:16" x14ac:dyDescent="0.2">
      <c r="B1786" t="s">
        <v>246</v>
      </c>
      <c r="C1786" t="str" cm="1">
        <f t="array" ref="C17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86" t="str">
        <f>IF(ISNUMBER(SEARCH("start_date_local",Table2[[#This Row],[JSON]])),MID(Table2[[#This Row],[JSON]],SEARCH("start_date_local",Table2[[#This Row],[JSON]])+LEN("start_date_local")+4,10), "")</f>
        <v/>
      </c>
      <c r="E17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6" s="5" t="str">
        <f>IF(Table2[[#This Row],[moving_time]]&lt;&gt;"",FLOOR((Table2[[#This Row],[moving_time]]-(60*60*Table2[[#This Row],[Appoggio_ore]]))-(60*Table2[[#This Row],[Appoggio_ minuti]]),1),"")</f>
        <v/>
      </c>
      <c r="I1786" s="5" t="str">
        <f>IF(Table2[[#This Row],[moving_time]]&lt;&gt;"",FLOOR((Table2[[#This Row],[moving_time]]-(60*60*Table2[[#This Row],[Appoggio_ore]]))/60,1),"")</f>
        <v/>
      </c>
      <c r="J1786" s="5" t="str">
        <f>IF(Table2[[#This Row],[moving_time]]&lt;&gt;"",FLOOR(Table2[[#This Row],[moving_time]]/(60*60),1),"")</f>
        <v/>
      </c>
      <c r="K17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6" t="str">
        <f>IF(AND(Table2[[#This Row],[Appoggio]]&lt;&gt;"",C1796&lt;&gt;""),_xlfn.CONCAT("date",C1796,"moving_time",C1787,"distance",Table2[[#This Row],[Appoggio]],"elevation",C1789,"type",C1790),"")</f>
        <v/>
      </c>
      <c r="M1786" t="str">
        <f>IF(Table2[[#This Row],[date_to_pivot]]&lt;&gt;"",C1790,"")</f>
        <v/>
      </c>
      <c r="N1786" t="str">
        <f>IF(Table2[[#This Row],[date_to_pivot]]&lt;&gt;"",Table2[[#This Row],[Appoggio]],"")</f>
        <v/>
      </c>
      <c r="O1786" t="str">
        <f>IF(Table2[[#This Row],[date_to_pivot]]&lt;&gt;"",C1789,"")</f>
        <v/>
      </c>
      <c r="P1786" t="str">
        <f>IF(Table2[[#This Row],[date_to_pivot]]&lt;&gt;"",C1787,"")</f>
        <v/>
      </c>
    </row>
    <row r="1787" spans="2:16" x14ac:dyDescent="0.2">
      <c r="B1787" t="s">
        <v>65</v>
      </c>
      <c r="C1787" t="str" cm="1">
        <f t="array" ref="C17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87" t="str">
        <f>IF(ISNUMBER(SEARCH("start_date_local",Table2[[#This Row],[JSON]])),MID(Table2[[#This Row],[JSON]],SEARCH("start_date_local",Table2[[#This Row],[JSON]])+LEN("start_date_local")+4,10), "")</f>
        <v/>
      </c>
      <c r="E17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7" s="5" t="str">
        <f>IF(Table2[[#This Row],[moving_time]]&lt;&gt;"",FLOOR((Table2[[#This Row],[moving_time]]-(60*60*Table2[[#This Row],[Appoggio_ore]]))-(60*Table2[[#This Row],[Appoggio_ minuti]]),1),"")</f>
        <v/>
      </c>
      <c r="I1787" s="5" t="str">
        <f>IF(Table2[[#This Row],[moving_time]]&lt;&gt;"",FLOOR((Table2[[#This Row],[moving_time]]-(60*60*Table2[[#This Row],[Appoggio_ore]]))/60,1),"")</f>
        <v/>
      </c>
      <c r="J1787" s="5" t="str">
        <f>IF(Table2[[#This Row],[moving_time]]&lt;&gt;"",FLOOR(Table2[[#This Row],[moving_time]]/(60*60),1),"")</f>
        <v/>
      </c>
      <c r="K17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7" t="str">
        <f>IF(AND(Table2[[#This Row],[Appoggio]]&lt;&gt;"",C1797&lt;&gt;""),_xlfn.CONCAT("date",C1797,"moving_time",C1788,"distance",Table2[[#This Row],[Appoggio]],"elevation",C1790,"type",C1791),"")</f>
        <v/>
      </c>
      <c r="M1787" t="str">
        <f>IF(Table2[[#This Row],[date_to_pivot]]&lt;&gt;"",C1791,"")</f>
        <v/>
      </c>
      <c r="N1787" t="str">
        <f>IF(Table2[[#This Row],[date_to_pivot]]&lt;&gt;"",Table2[[#This Row],[Appoggio]],"")</f>
        <v/>
      </c>
      <c r="O1787" t="str">
        <f>IF(Table2[[#This Row],[date_to_pivot]]&lt;&gt;"",C1790,"")</f>
        <v/>
      </c>
      <c r="P1787" t="str">
        <f>IF(Table2[[#This Row],[date_to_pivot]]&lt;&gt;"",C1788,"")</f>
        <v/>
      </c>
    </row>
    <row r="1788" spans="2:16" x14ac:dyDescent="0.2">
      <c r="B1788" t="s">
        <v>727</v>
      </c>
      <c r="C1788" t="str" cm="1">
        <f t="array" ref="C17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88" t="str">
        <f>IF(ISNUMBER(SEARCH("start_date_local",Table2[[#This Row],[JSON]])),MID(Table2[[#This Row],[JSON]],SEARCH("start_date_local",Table2[[#This Row],[JSON]])+LEN("start_date_local")+4,10), "")</f>
        <v/>
      </c>
      <c r="E17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8" s="5" t="str">
        <f>IF(Table2[[#This Row],[moving_time]]&lt;&gt;"",FLOOR((Table2[[#This Row],[moving_time]]-(60*60*Table2[[#This Row],[Appoggio_ore]]))-(60*Table2[[#This Row],[Appoggio_ minuti]]),1),"")</f>
        <v/>
      </c>
      <c r="I1788" s="5" t="str">
        <f>IF(Table2[[#This Row],[moving_time]]&lt;&gt;"",FLOOR((Table2[[#This Row],[moving_time]]-(60*60*Table2[[#This Row],[Appoggio_ore]]))/60,1),"")</f>
        <v/>
      </c>
      <c r="J1788" s="5" t="str">
        <f>IF(Table2[[#This Row],[moving_time]]&lt;&gt;"",FLOOR(Table2[[#This Row],[moving_time]]/(60*60),1),"")</f>
        <v/>
      </c>
      <c r="K17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8" t="str">
        <f>IF(AND(Table2[[#This Row],[Appoggio]]&lt;&gt;"",C1798&lt;&gt;""),_xlfn.CONCAT("date",C1798,"moving_time",C1789,"distance",Table2[[#This Row],[Appoggio]],"elevation",C1791,"type",C1792),"")</f>
        <v/>
      </c>
      <c r="M1788" t="str">
        <f>IF(Table2[[#This Row],[date_to_pivot]]&lt;&gt;"",C1792,"")</f>
        <v/>
      </c>
      <c r="N1788" t="str">
        <f>IF(Table2[[#This Row],[date_to_pivot]]&lt;&gt;"",Table2[[#This Row],[Appoggio]],"")</f>
        <v/>
      </c>
      <c r="O1788" t="str">
        <f>IF(Table2[[#This Row],[date_to_pivot]]&lt;&gt;"",C1791,"")</f>
        <v/>
      </c>
      <c r="P1788" t="str">
        <f>IF(Table2[[#This Row],[date_to_pivot]]&lt;&gt;"",C1789,"")</f>
        <v/>
      </c>
    </row>
    <row r="1789" spans="2:16" x14ac:dyDescent="0.2">
      <c r="B1789" t="s">
        <v>67</v>
      </c>
      <c r="C1789" t="str" cm="1">
        <f t="array" ref="C17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89" t="str">
        <f>IF(ISNUMBER(SEARCH("start_date_local",Table2[[#This Row],[JSON]])),MID(Table2[[#This Row],[JSON]],SEARCH("start_date_local",Table2[[#This Row],[JSON]])+LEN("start_date_local")+4,10), "")</f>
        <v/>
      </c>
      <c r="E17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89" s="5" t="str">
        <f>IF(Table2[[#This Row],[moving_time]]&lt;&gt;"",FLOOR((Table2[[#This Row],[moving_time]]-(60*60*Table2[[#This Row],[Appoggio_ore]]))-(60*Table2[[#This Row],[Appoggio_ minuti]]),1),"")</f>
        <v/>
      </c>
      <c r="I1789" s="5" t="str">
        <f>IF(Table2[[#This Row],[moving_time]]&lt;&gt;"",FLOOR((Table2[[#This Row],[moving_time]]-(60*60*Table2[[#This Row],[Appoggio_ore]]))/60,1),"")</f>
        <v/>
      </c>
      <c r="J1789" s="5" t="str">
        <f>IF(Table2[[#This Row],[moving_time]]&lt;&gt;"",FLOOR(Table2[[#This Row],[moving_time]]/(60*60),1),"")</f>
        <v/>
      </c>
      <c r="K17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89" t="str">
        <f>IF(AND(Table2[[#This Row],[Appoggio]]&lt;&gt;"",C1799&lt;&gt;""),_xlfn.CONCAT("date",C1799,"moving_time",C1790,"distance",Table2[[#This Row],[Appoggio]],"elevation",C1792,"type",C1793),"")</f>
        <v/>
      </c>
      <c r="M1789" t="str">
        <f>IF(Table2[[#This Row],[date_to_pivot]]&lt;&gt;"",C1793,"")</f>
        <v/>
      </c>
      <c r="N1789" t="str">
        <f>IF(Table2[[#This Row],[date_to_pivot]]&lt;&gt;"",Table2[[#This Row],[Appoggio]],"")</f>
        <v/>
      </c>
      <c r="O1789" t="str">
        <f>IF(Table2[[#This Row],[date_to_pivot]]&lt;&gt;"",C1792,"")</f>
        <v/>
      </c>
      <c r="P1789" t="str">
        <f>IF(Table2[[#This Row],[date_to_pivot]]&lt;&gt;"",C1790,"")</f>
        <v/>
      </c>
    </row>
    <row r="1790" spans="2:16" x14ac:dyDescent="0.2">
      <c r="B1790" t="s">
        <v>1</v>
      </c>
      <c r="C1790" t="str" cm="1">
        <f t="array" ref="C17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90" t="str">
        <f>IF(ISNUMBER(SEARCH("start_date_local",Table2[[#This Row],[JSON]])),MID(Table2[[#This Row],[JSON]],SEARCH("start_date_local",Table2[[#This Row],[JSON]])+LEN("start_date_local")+4,10), "")</f>
        <v/>
      </c>
      <c r="E17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0" s="5" t="str">
        <f>IF(Table2[[#This Row],[moving_time]]&lt;&gt;"",FLOOR((Table2[[#This Row],[moving_time]]-(60*60*Table2[[#This Row],[Appoggio_ore]]))-(60*Table2[[#This Row],[Appoggio_ minuti]]),1),"")</f>
        <v/>
      </c>
      <c r="I1790" s="5" t="str">
        <f>IF(Table2[[#This Row],[moving_time]]&lt;&gt;"",FLOOR((Table2[[#This Row],[moving_time]]-(60*60*Table2[[#This Row],[Appoggio_ore]]))/60,1),"")</f>
        <v/>
      </c>
      <c r="J1790" s="5" t="str">
        <f>IF(Table2[[#This Row],[moving_time]]&lt;&gt;"",FLOOR(Table2[[#This Row],[moving_time]]/(60*60),1),"")</f>
        <v/>
      </c>
      <c r="K17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0" t="str">
        <f>IF(AND(Table2[[#This Row],[Appoggio]]&lt;&gt;"",C1800&lt;&gt;""),_xlfn.CONCAT("date",C1800,"moving_time",C1791,"distance",Table2[[#This Row],[Appoggio]],"elevation",C1793,"type",C1794),"")</f>
        <v/>
      </c>
      <c r="M1790" t="str">
        <f>IF(Table2[[#This Row],[date_to_pivot]]&lt;&gt;"",C1794,"")</f>
        <v/>
      </c>
      <c r="N1790" t="str">
        <f>IF(Table2[[#This Row],[date_to_pivot]]&lt;&gt;"",Table2[[#This Row],[Appoggio]],"")</f>
        <v/>
      </c>
      <c r="O1790" t="str">
        <f>IF(Table2[[#This Row],[date_to_pivot]]&lt;&gt;"",C1793,"")</f>
        <v/>
      </c>
      <c r="P1790" t="str">
        <f>IF(Table2[[#This Row],[date_to_pivot]]&lt;&gt;"",C1791,"")</f>
        <v/>
      </c>
    </row>
    <row r="1791" spans="2:16" x14ac:dyDescent="0.2">
      <c r="B1791" t="s">
        <v>2</v>
      </c>
      <c r="C1791" t="str" cm="1">
        <f t="array" ref="C17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91" t="str">
        <f>IF(ISNUMBER(SEARCH("start_date_local",Table2[[#This Row],[JSON]])),MID(Table2[[#This Row],[JSON]],SEARCH("start_date_local",Table2[[#This Row],[JSON]])+LEN("start_date_local")+4,10), "")</f>
        <v/>
      </c>
      <c r="E17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1" s="5" t="str">
        <f>IF(Table2[[#This Row],[moving_time]]&lt;&gt;"",FLOOR((Table2[[#This Row],[moving_time]]-(60*60*Table2[[#This Row],[Appoggio_ore]]))-(60*Table2[[#This Row],[Appoggio_ minuti]]),1),"")</f>
        <v/>
      </c>
      <c r="I1791" s="5" t="str">
        <f>IF(Table2[[#This Row],[moving_time]]&lt;&gt;"",FLOOR((Table2[[#This Row],[moving_time]]-(60*60*Table2[[#This Row],[Appoggio_ore]]))/60,1),"")</f>
        <v/>
      </c>
      <c r="J1791" s="5" t="str">
        <f>IF(Table2[[#This Row],[moving_time]]&lt;&gt;"",FLOOR(Table2[[#This Row],[moving_time]]/(60*60),1),"")</f>
        <v/>
      </c>
      <c r="K17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1" t="str">
        <f>IF(AND(Table2[[#This Row],[Appoggio]]&lt;&gt;"",C1801&lt;&gt;""),_xlfn.CONCAT("date",C1801,"moving_time",C1792,"distance",Table2[[#This Row],[Appoggio]],"elevation",C1794,"type",C1795),"")</f>
        <v/>
      </c>
      <c r="M1791" t="str">
        <f>IF(Table2[[#This Row],[date_to_pivot]]&lt;&gt;"",C1795,"")</f>
        <v/>
      </c>
      <c r="N1791" t="str">
        <f>IF(Table2[[#This Row],[date_to_pivot]]&lt;&gt;"",Table2[[#This Row],[Appoggio]],"")</f>
        <v/>
      </c>
      <c r="O1791" t="str">
        <f>IF(Table2[[#This Row],[date_to_pivot]]&lt;&gt;"",C1794,"")</f>
        <v/>
      </c>
      <c r="P1791" t="str">
        <f>IF(Table2[[#This Row],[date_to_pivot]]&lt;&gt;"",C1792,"")</f>
        <v/>
      </c>
    </row>
    <row r="1792" spans="2:16" x14ac:dyDescent="0.2">
      <c r="B1792" t="s">
        <v>3</v>
      </c>
      <c r="C1792" t="str" cm="1">
        <f t="array" ref="C17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92" t="str">
        <f>IF(ISNUMBER(SEARCH("start_date_local",Table2[[#This Row],[JSON]])),MID(Table2[[#This Row],[JSON]],SEARCH("start_date_local",Table2[[#This Row],[JSON]])+LEN("start_date_local")+4,10), "")</f>
        <v/>
      </c>
      <c r="E17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2" s="5" t="str">
        <f>IF(Table2[[#This Row],[moving_time]]&lt;&gt;"",FLOOR((Table2[[#This Row],[moving_time]]-(60*60*Table2[[#This Row],[Appoggio_ore]]))-(60*Table2[[#This Row],[Appoggio_ minuti]]),1),"")</f>
        <v/>
      </c>
      <c r="I1792" s="5" t="str">
        <f>IF(Table2[[#This Row],[moving_time]]&lt;&gt;"",FLOOR((Table2[[#This Row],[moving_time]]-(60*60*Table2[[#This Row],[Appoggio_ore]]))/60,1),"")</f>
        <v/>
      </c>
      <c r="J1792" s="5" t="str">
        <f>IF(Table2[[#This Row],[moving_time]]&lt;&gt;"",FLOOR(Table2[[#This Row],[moving_time]]/(60*60),1),"")</f>
        <v/>
      </c>
      <c r="K17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2" t="str">
        <f>IF(AND(Table2[[#This Row],[Appoggio]]&lt;&gt;"",C1802&lt;&gt;""),_xlfn.CONCAT("date",C1802,"moving_time",C1793,"distance",Table2[[#This Row],[Appoggio]],"elevation",C1795,"type",C1796),"")</f>
        <v/>
      </c>
      <c r="M1792" t="str">
        <f>IF(Table2[[#This Row],[date_to_pivot]]&lt;&gt;"",C1796,"")</f>
        <v/>
      </c>
      <c r="N1792" t="str">
        <f>IF(Table2[[#This Row],[date_to_pivot]]&lt;&gt;"",Table2[[#This Row],[Appoggio]],"")</f>
        <v/>
      </c>
      <c r="O1792" t="str">
        <f>IF(Table2[[#This Row],[date_to_pivot]]&lt;&gt;"",C1795,"")</f>
        <v/>
      </c>
      <c r="P1792" t="str">
        <f>IF(Table2[[#This Row],[date_to_pivot]]&lt;&gt;"",C1793,"")</f>
        <v/>
      </c>
    </row>
    <row r="1793" spans="2:16" x14ac:dyDescent="0.2">
      <c r="B1793" t="s">
        <v>4</v>
      </c>
      <c r="C1793" t="str" cm="1">
        <f t="array" ref="C17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93" t="str">
        <f>IF(ISNUMBER(SEARCH("start_date_local",Table2[[#This Row],[JSON]])),MID(Table2[[#This Row],[JSON]],SEARCH("start_date_local",Table2[[#This Row],[JSON]])+LEN("start_date_local")+4,10), "")</f>
        <v/>
      </c>
      <c r="E17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3" s="5" t="str">
        <f>IF(Table2[[#This Row],[moving_time]]&lt;&gt;"",FLOOR((Table2[[#This Row],[moving_time]]-(60*60*Table2[[#This Row],[Appoggio_ore]]))-(60*Table2[[#This Row],[Appoggio_ minuti]]),1),"")</f>
        <v/>
      </c>
      <c r="I1793" s="5" t="str">
        <f>IF(Table2[[#This Row],[moving_time]]&lt;&gt;"",FLOOR((Table2[[#This Row],[moving_time]]-(60*60*Table2[[#This Row],[Appoggio_ore]]))/60,1),"")</f>
        <v/>
      </c>
      <c r="J1793" s="5" t="str">
        <f>IF(Table2[[#This Row],[moving_time]]&lt;&gt;"",FLOOR(Table2[[#This Row],[moving_time]]/(60*60),1),"")</f>
        <v/>
      </c>
      <c r="K17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3" t="str">
        <f>IF(AND(Table2[[#This Row],[Appoggio]]&lt;&gt;"",C1803&lt;&gt;""),_xlfn.CONCAT("date",C1803,"moving_time",C1794,"distance",Table2[[#This Row],[Appoggio]],"elevation",C1796,"type",C1797),"")</f>
        <v/>
      </c>
      <c r="M1793" t="str">
        <f>IF(Table2[[#This Row],[date_to_pivot]]&lt;&gt;"",C1797,"")</f>
        <v/>
      </c>
      <c r="N1793" t="str">
        <f>IF(Table2[[#This Row],[date_to_pivot]]&lt;&gt;"",Table2[[#This Row],[Appoggio]],"")</f>
        <v/>
      </c>
      <c r="O1793" t="str">
        <f>IF(Table2[[#This Row],[date_to_pivot]]&lt;&gt;"",C1796,"")</f>
        <v/>
      </c>
      <c r="P1793" t="str">
        <f>IF(Table2[[#This Row],[date_to_pivot]]&lt;&gt;"",C1794,"")</f>
        <v/>
      </c>
    </row>
    <row r="1794" spans="2:16" x14ac:dyDescent="0.2">
      <c r="B1794" t="s">
        <v>5</v>
      </c>
      <c r="C1794" t="str" cm="1">
        <f t="array" ref="C17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94" t="str">
        <f>IF(ISNUMBER(SEARCH("start_date_local",Table2[[#This Row],[JSON]])),MID(Table2[[#This Row],[JSON]],SEARCH("start_date_local",Table2[[#This Row],[JSON]])+LEN("start_date_local")+4,10), "")</f>
        <v/>
      </c>
      <c r="E17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4" s="5" t="str">
        <f>IF(Table2[[#This Row],[moving_time]]&lt;&gt;"",FLOOR((Table2[[#This Row],[moving_time]]-(60*60*Table2[[#This Row],[Appoggio_ore]]))-(60*Table2[[#This Row],[Appoggio_ minuti]]),1),"")</f>
        <v/>
      </c>
      <c r="I1794" s="5" t="str">
        <f>IF(Table2[[#This Row],[moving_time]]&lt;&gt;"",FLOOR((Table2[[#This Row],[moving_time]]-(60*60*Table2[[#This Row],[Appoggio_ore]]))/60,1),"")</f>
        <v/>
      </c>
      <c r="J1794" s="5" t="str">
        <f>IF(Table2[[#This Row],[moving_time]]&lt;&gt;"",FLOOR(Table2[[#This Row],[moving_time]]/(60*60),1),"")</f>
        <v/>
      </c>
      <c r="K17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4" t="str">
        <f>IF(AND(Table2[[#This Row],[Appoggio]]&lt;&gt;"",C1804&lt;&gt;""),_xlfn.CONCAT("date",C1804,"moving_time",C1795,"distance",Table2[[#This Row],[Appoggio]],"elevation",C1797,"type",C1798),"")</f>
        <v/>
      </c>
      <c r="M1794" t="str">
        <f>IF(Table2[[#This Row],[date_to_pivot]]&lt;&gt;"",C1798,"")</f>
        <v/>
      </c>
      <c r="N1794" t="str">
        <f>IF(Table2[[#This Row],[date_to_pivot]]&lt;&gt;"",Table2[[#This Row],[Appoggio]],"")</f>
        <v/>
      </c>
      <c r="O1794" t="str">
        <f>IF(Table2[[#This Row],[date_to_pivot]]&lt;&gt;"",C1797,"")</f>
        <v/>
      </c>
      <c r="P1794" t="str">
        <f>IF(Table2[[#This Row],[date_to_pivot]]&lt;&gt;"",C1795,"")</f>
        <v/>
      </c>
    </row>
    <row r="1795" spans="2:16" x14ac:dyDescent="0.2">
      <c r="B1795" t="s">
        <v>6</v>
      </c>
      <c r="C1795" t="str" cm="1">
        <f t="array" ref="C17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95" t="str">
        <f>IF(ISNUMBER(SEARCH("start_date_local",Table2[[#This Row],[JSON]])),MID(Table2[[#This Row],[JSON]],SEARCH("start_date_local",Table2[[#This Row],[JSON]])+LEN("start_date_local")+4,10), "")</f>
        <v/>
      </c>
      <c r="E17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5" s="5" t="str">
        <f>IF(Table2[[#This Row],[moving_time]]&lt;&gt;"",FLOOR((Table2[[#This Row],[moving_time]]-(60*60*Table2[[#This Row],[Appoggio_ore]]))-(60*Table2[[#This Row],[Appoggio_ minuti]]),1),"")</f>
        <v/>
      </c>
      <c r="I1795" s="5" t="str">
        <f>IF(Table2[[#This Row],[moving_time]]&lt;&gt;"",FLOOR((Table2[[#This Row],[moving_time]]-(60*60*Table2[[#This Row],[Appoggio_ore]]))/60,1),"")</f>
        <v/>
      </c>
      <c r="J1795" s="5" t="str">
        <f>IF(Table2[[#This Row],[moving_time]]&lt;&gt;"",FLOOR(Table2[[#This Row],[moving_time]]/(60*60),1),"")</f>
        <v/>
      </c>
      <c r="K17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5" t="str">
        <f>IF(AND(Table2[[#This Row],[Appoggio]]&lt;&gt;"",C1805&lt;&gt;""),_xlfn.CONCAT("date",C1805,"moving_time",C1796,"distance",Table2[[#This Row],[Appoggio]],"elevation",C1798,"type",C1799),"")</f>
        <v/>
      </c>
      <c r="M1795" t="str">
        <f>IF(Table2[[#This Row],[date_to_pivot]]&lt;&gt;"",C1799,"")</f>
        <v/>
      </c>
      <c r="N1795" t="str">
        <f>IF(Table2[[#This Row],[date_to_pivot]]&lt;&gt;"",Table2[[#This Row],[Appoggio]],"")</f>
        <v/>
      </c>
      <c r="O1795" t="str">
        <f>IF(Table2[[#This Row],[date_to_pivot]]&lt;&gt;"",C1798,"")</f>
        <v/>
      </c>
      <c r="P1795" t="str">
        <f>IF(Table2[[#This Row],[date_to_pivot]]&lt;&gt;"",C1796,"")</f>
        <v/>
      </c>
    </row>
    <row r="1796" spans="2:16" x14ac:dyDescent="0.2">
      <c r="B1796" t="s">
        <v>728</v>
      </c>
      <c r="C1796" t="str" cm="1">
        <f t="array" ref="C17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96" t="str">
        <f>IF(ISNUMBER(SEARCH("start_date_local",Table2[[#This Row],[JSON]])),MID(Table2[[#This Row],[JSON]],SEARCH("start_date_local",Table2[[#This Row],[JSON]])+LEN("start_date_local")+4,10), "")</f>
        <v/>
      </c>
      <c r="E17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6" s="5" t="str">
        <f>IF(Table2[[#This Row],[moving_time]]&lt;&gt;"",FLOOR((Table2[[#This Row],[moving_time]]-(60*60*Table2[[#This Row],[Appoggio_ore]]))-(60*Table2[[#This Row],[Appoggio_ minuti]]),1),"")</f>
        <v/>
      </c>
      <c r="I1796" s="5" t="str">
        <f>IF(Table2[[#This Row],[moving_time]]&lt;&gt;"",FLOOR((Table2[[#This Row],[moving_time]]-(60*60*Table2[[#This Row],[Appoggio_ore]]))/60,1),"")</f>
        <v/>
      </c>
      <c r="J1796" s="5" t="str">
        <f>IF(Table2[[#This Row],[moving_time]]&lt;&gt;"",FLOOR(Table2[[#This Row],[moving_time]]/(60*60),1),"")</f>
        <v/>
      </c>
      <c r="K17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6" t="str">
        <f>IF(AND(Table2[[#This Row],[Appoggio]]&lt;&gt;"",C1806&lt;&gt;""),_xlfn.CONCAT("date",C1806,"moving_time",C1797,"distance",Table2[[#This Row],[Appoggio]],"elevation",C1799,"type",C1800),"")</f>
        <v/>
      </c>
      <c r="M1796" t="str">
        <f>IF(Table2[[#This Row],[date_to_pivot]]&lt;&gt;"",C1800,"")</f>
        <v/>
      </c>
      <c r="N1796" t="str">
        <f>IF(Table2[[#This Row],[date_to_pivot]]&lt;&gt;"",Table2[[#This Row],[Appoggio]],"")</f>
        <v/>
      </c>
      <c r="O1796" t="str">
        <f>IF(Table2[[#This Row],[date_to_pivot]]&lt;&gt;"",C1799,"")</f>
        <v/>
      </c>
      <c r="P1796" t="str">
        <f>IF(Table2[[#This Row],[date_to_pivot]]&lt;&gt;"",C1797,"")</f>
        <v/>
      </c>
    </row>
    <row r="1797" spans="2:16" x14ac:dyDescent="0.2">
      <c r="B1797" t="s">
        <v>729</v>
      </c>
      <c r="C1797" t="str" cm="1">
        <f t="array" ref="C17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6873.7</v>
      </c>
      <c r="D1797" t="str">
        <f>IF(ISNUMBER(SEARCH("start_date_local",Table2[[#This Row],[JSON]])),MID(Table2[[#This Row],[JSON]],SEARCH("start_date_local",Table2[[#This Row],[JSON]])+LEN("start_date_local")+4,10), "")</f>
        <v/>
      </c>
      <c r="E17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6873.7</v>
      </c>
      <c r="G17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7" s="5" t="str">
        <f>IF(Table2[[#This Row],[moving_time]]&lt;&gt;"",FLOOR((Table2[[#This Row],[moving_time]]-(60*60*Table2[[#This Row],[Appoggio_ore]]))-(60*Table2[[#This Row],[Appoggio_ minuti]]),1),"")</f>
        <v/>
      </c>
      <c r="I1797" s="5" t="str">
        <f>IF(Table2[[#This Row],[moving_time]]&lt;&gt;"",FLOOR((Table2[[#This Row],[moving_time]]-(60*60*Table2[[#This Row],[Appoggio_ore]]))/60,1),"")</f>
        <v/>
      </c>
      <c r="J1797" s="5" t="str">
        <f>IF(Table2[[#This Row],[moving_time]]&lt;&gt;"",FLOOR(Table2[[#This Row],[moving_time]]/(60*60),1),"")</f>
        <v/>
      </c>
      <c r="K17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7" t="str">
        <f>IF(AND(Table2[[#This Row],[Appoggio]]&lt;&gt;"",C1807&lt;&gt;""),_xlfn.CONCAT("date",C1807,"moving_time",C1798,"distance",Table2[[#This Row],[Appoggio]],"elevation",C1800,"type",C1801),"")</f>
        <v>date2020-05-21moving_time00:18:20distance6873.7elevation65.0typeRide</v>
      </c>
      <c r="M1797" t="str">
        <f>IF(Table2[[#This Row],[date_to_pivot]]&lt;&gt;"",C1801,"")</f>
        <v>Ride</v>
      </c>
      <c r="N1797" t="str">
        <f>IF(Table2[[#This Row],[date_to_pivot]]&lt;&gt;"",Table2[[#This Row],[Appoggio]],"")</f>
        <v>6873.7</v>
      </c>
      <c r="O1797" t="str">
        <f>IF(Table2[[#This Row],[date_to_pivot]]&lt;&gt;"",C1800,"")</f>
        <v>65.0</v>
      </c>
      <c r="P1797" t="str">
        <f>IF(Table2[[#This Row],[date_to_pivot]]&lt;&gt;"",C1798,"")</f>
        <v>00:18:20</v>
      </c>
    </row>
    <row r="1798" spans="2:16" x14ac:dyDescent="0.2">
      <c r="B1798" t="s">
        <v>730</v>
      </c>
      <c r="C1798" t="str" cm="1">
        <f t="array" ref="C17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00:18:20</v>
      </c>
      <c r="D1798" t="str">
        <f>IF(ISNUMBER(SEARCH("start_date_local",Table2[[#This Row],[JSON]])),MID(Table2[[#This Row],[JSON]],SEARCH("start_date_local",Table2[[#This Row],[JSON]])+LEN("start_date_local")+4,10), "")</f>
        <v/>
      </c>
      <c r="E17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1100</v>
      </c>
      <c r="H1798" s="5">
        <f>IF(Table2[[#This Row],[moving_time]]&lt;&gt;"",FLOOR((Table2[[#This Row],[moving_time]]-(60*60*Table2[[#This Row],[Appoggio_ore]]))-(60*Table2[[#This Row],[Appoggio_ minuti]]),1),"")</f>
        <v>20</v>
      </c>
      <c r="I1798" s="5">
        <f>IF(Table2[[#This Row],[moving_time]]&lt;&gt;"",FLOOR((Table2[[#This Row],[moving_time]]-(60*60*Table2[[#This Row],[Appoggio_ore]]))/60,1),"")</f>
        <v>18</v>
      </c>
      <c r="J1798" s="5">
        <f>IF(Table2[[#This Row],[moving_time]]&lt;&gt;"",FLOOR(Table2[[#This Row],[moving_time]]/(60*60),1),"")</f>
        <v>0</v>
      </c>
      <c r="K17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8" t="str">
        <f>IF(AND(Table2[[#This Row],[Appoggio]]&lt;&gt;"",C1808&lt;&gt;""),_xlfn.CONCAT("date",C1808,"moving_time",C1799,"distance",Table2[[#This Row],[Appoggio]],"elevation",C1801,"type",C1802),"")</f>
        <v/>
      </c>
      <c r="M1798" t="str">
        <f>IF(Table2[[#This Row],[date_to_pivot]]&lt;&gt;"",C1802,"")</f>
        <v/>
      </c>
      <c r="N1798" t="str">
        <f>IF(Table2[[#This Row],[date_to_pivot]]&lt;&gt;"",Table2[[#This Row],[Appoggio]],"")</f>
        <v/>
      </c>
      <c r="O1798" t="str">
        <f>IF(Table2[[#This Row],[date_to_pivot]]&lt;&gt;"",C1801,"")</f>
        <v/>
      </c>
      <c r="P1798" t="str">
        <f>IF(Table2[[#This Row],[date_to_pivot]]&lt;&gt;"",C1799,"")</f>
        <v/>
      </c>
    </row>
    <row r="1799" spans="2:16" x14ac:dyDescent="0.2">
      <c r="B1799" t="s">
        <v>731</v>
      </c>
      <c r="C1799" t="str" cm="1">
        <f t="array" ref="C17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799" t="str">
        <f>IF(ISNUMBER(SEARCH("start_date_local",Table2[[#This Row],[JSON]])),MID(Table2[[#This Row],[JSON]],SEARCH("start_date_local",Table2[[#This Row],[JSON]])+LEN("start_date_local")+4,10), "")</f>
        <v/>
      </c>
      <c r="E17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7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7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799" s="5" t="str">
        <f>IF(Table2[[#This Row],[moving_time]]&lt;&gt;"",FLOOR((Table2[[#This Row],[moving_time]]-(60*60*Table2[[#This Row],[Appoggio_ore]]))-(60*Table2[[#This Row],[Appoggio_ minuti]]),1),"")</f>
        <v/>
      </c>
      <c r="I1799" s="5" t="str">
        <f>IF(Table2[[#This Row],[moving_time]]&lt;&gt;"",FLOOR((Table2[[#This Row],[moving_time]]-(60*60*Table2[[#This Row],[Appoggio_ore]]))/60,1),"")</f>
        <v/>
      </c>
      <c r="J1799" s="5" t="str">
        <f>IF(Table2[[#This Row],[moving_time]]&lt;&gt;"",FLOOR(Table2[[#This Row],[moving_time]]/(60*60),1),"")</f>
        <v/>
      </c>
      <c r="K17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799" t="str">
        <f>IF(AND(Table2[[#This Row],[Appoggio]]&lt;&gt;"",C1809&lt;&gt;""),_xlfn.CONCAT("date",C1809,"moving_time",C1800,"distance",Table2[[#This Row],[Appoggio]],"elevation",C1802,"type",C1803),"")</f>
        <v/>
      </c>
      <c r="M1799" t="str">
        <f>IF(Table2[[#This Row],[date_to_pivot]]&lt;&gt;"",C1803,"")</f>
        <v/>
      </c>
      <c r="N1799" t="str">
        <f>IF(Table2[[#This Row],[date_to_pivot]]&lt;&gt;"",Table2[[#This Row],[Appoggio]],"")</f>
        <v/>
      </c>
      <c r="O1799" t="str">
        <f>IF(Table2[[#This Row],[date_to_pivot]]&lt;&gt;"",C1802,"")</f>
        <v/>
      </c>
      <c r="P1799" t="str">
        <f>IF(Table2[[#This Row],[date_to_pivot]]&lt;&gt;"",C1800,"")</f>
        <v/>
      </c>
    </row>
    <row r="1800" spans="2:16" x14ac:dyDescent="0.2">
      <c r="B1800" t="s">
        <v>732</v>
      </c>
      <c r="C1800" t="str" cm="1">
        <f t="array" ref="C18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65.0</v>
      </c>
      <c r="D1800" t="str">
        <f>IF(ISNUMBER(SEARCH("start_date_local",Table2[[#This Row],[JSON]])),MID(Table2[[#This Row],[JSON]],SEARCH("start_date_local",Table2[[#This Row],[JSON]])+LEN("start_date_local")+4,10), "")</f>
        <v/>
      </c>
      <c r="E18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0" s="5" t="str">
        <f>IF(Table2[[#This Row],[moving_time]]&lt;&gt;"",FLOOR((Table2[[#This Row],[moving_time]]-(60*60*Table2[[#This Row],[Appoggio_ore]]))-(60*Table2[[#This Row],[Appoggio_ minuti]]),1),"")</f>
        <v/>
      </c>
      <c r="I1800" s="5" t="str">
        <f>IF(Table2[[#This Row],[moving_time]]&lt;&gt;"",FLOOR((Table2[[#This Row],[moving_time]]-(60*60*Table2[[#This Row],[Appoggio_ore]]))/60,1),"")</f>
        <v/>
      </c>
      <c r="J1800" s="5" t="str">
        <f>IF(Table2[[#This Row],[moving_time]]&lt;&gt;"",FLOOR(Table2[[#This Row],[moving_time]]/(60*60),1),"")</f>
        <v/>
      </c>
      <c r="K18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65.0</v>
      </c>
      <c r="L1800" t="str">
        <f>IF(AND(Table2[[#This Row],[Appoggio]]&lt;&gt;"",C1810&lt;&gt;""),_xlfn.CONCAT("date",C1810,"moving_time",C1801,"distance",Table2[[#This Row],[Appoggio]],"elevation",C1803,"type",C1804),"")</f>
        <v/>
      </c>
      <c r="M1800" t="str">
        <f>IF(Table2[[#This Row],[date_to_pivot]]&lt;&gt;"",C1804,"")</f>
        <v/>
      </c>
      <c r="N1800" t="str">
        <f>IF(Table2[[#This Row],[date_to_pivot]]&lt;&gt;"",Table2[[#This Row],[Appoggio]],"")</f>
        <v/>
      </c>
      <c r="O1800" t="str">
        <f>IF(Table2[[#This Row],[date_to_pivot]]&lt;&gt;"",C1803,"")</f>
        <v/>
      </c>
      <c r="P1800" t="str">
        <f>IF(Table2[[#This Row],[date_to_pivot]]&lt;&gt;"",C1801,"")</f>
        <v/>
      </c>
    </row>
    <row r="1801" spans="2:16" x14ac:dyDescent="0.2">
      <c r="B1801" t="s">
        <v>12</v>
      </c>
      <c r="C1801" t="str" cm="1">
        <f t="array" ref="C18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1801" t="str">
        <f>IF(ISNUMBER(SEARCH("start_date_local",Table2[[#This Row],[JSON]])),MID(Table2[[#This Row],[JSON]],SEARCH("start_date_local",Table2[[#This Row],[JSON]])+LEN("start_date_local")+4,10), "")</f>
        <v/>
      </c>
      <c r="E18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8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1" s="5" t="str">
        <f>IF(Table2[[#This Row],[moving_time]]&lt;&gt;"",FLOOR((Table2[[#This Row],[moving_time]]-(60*60*Table2[[#This Row],[Appoggio_ore]]))-(60*Table2[[#This Row],[Appoggio_ minuti]]),1),"")</f>
        <v/>
      </c>
      <c r="I1801" s="5" t="str">
        <f>IF(Table2[[#This Row],[moving_time]]&lt;&gt;"",FLOOR((Table2[[#This Row],[moving_time]]-(60*60*Table2[[#This Row],[Appoggio_ore]]))/60,1),"")</f>
        <v/>
      </c>
      <c r="J1801" s="5" t="str">
        <f>IF(Table2[[#This Row],[moving_time]]&lt;&gt;"",FLOOR(Table2[[#This Row],[moving_time]]/(60*60),1),"")</f>
        <v/>
      </c>
      <c r="K18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1" t="str">
        <f>IF(AND(Table2[[#This Row],[Appoggio]]&lt;&gt;"",C1811&lt;&gt;""),_xlfn.CONCAT("date",C1811,"moving_time",C1802,"distance",Table2[[#This Row],[Appoggio]],"elevation",C1804,"type",C1805),"")</f>
        <v/>
      </c>
      <c r="M1801" t="str">
        <f>IF(Table2[[#This Row],[date_to_pivot]]&lt;&gt;"",C1805,"")</f>
        <v/>
      </c>
      <c r="N1801" t="str">
        <f>IF(Table2[[#This Row],[date_to_pivot]]&lt;&gt;"",Table2[[#This Row],[Appoggio]],"")</f>
        <v/>
      </c>
      <c r="O1801" t="str">
        <f>IF(Table2[[#This Row],[date_to_pivot]]&lt;&gt;"",C1804,"")</f>
        <v/>
      </c>
      <c r="P1801" t="str">
        <f>IF(Table2[[#This Row],[date_to_pivot]]&lt;&gt;"",C1802,"")</f>
        <v/>
      </c>
    </row>
    <row r="1802" spans="2:16" x14ac:dyDescent="0.2">
      <c r="B1802" t="s">
        <v>13</v>
      </c>
      <c r="C1802" t="str" cm="1">
        <f t="array" ref="C18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02" t="str">
        <f>IF(ISNUMBER(SEARCH("start_date_local",Table2[[#This Row],[JSON]])),MID(Table2[[#This Row],[JSON]],SEARCH("start_date_local",Table2[[#This Row],[JSON]])+LEN("start_date_local")+4,10), "")</f>
        <v/>
      </c>
      <c r="E18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2" s="5" t="str">
        <f>IF(Table2[[#This Row],[moving_time]]&lt;&gt;"",FLOOR((Table2[[#This Row],[moving_time]]-(60*60*Table2[[#This Row],[Appoggio_ore]]))-(60*Table2[[#This Row],[Appoggio_ minuti]]),1),"")</f>
        <v/>
      </c>
      <c r="I1802" s="5" t="str">
        <f>IF(Table2[[#This Row],[moving_time]]&lt;&gt;"",FLOOR((Table2[[#This Row],[moving_time]]-(60*60*Table2[[#This Row],[Appoggio_ore]]))/60,1),"")</f>
        <v/>
      </c>
      <c r="J1802" s="5" t="str">
        <f>IF(Table2[[#This Row],[moving_time]]&lt;&gt;"",FLOOR(Table2[[#This Row],[moving_time]]/(60*60),1),"")</f>
        <v/>
      </c>
      <c r="K18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2" t="str">
        <f>IF(AND(Table2[[#This Row],[Appoggio]]&lt;&gt;"",C1812&lt;&gt;""),_xlfn.CONCAT("date",C1812,"moving_time",C1803,"distance",Table2[[#This Row],[Appoggio]],"elevation",C1805,"type",C1806),"")</f>
        <v/>
      </c>
      <c r="M1802" t="str">
        <f>IF(Table2[[#This Row],[date_to_pivot]]&lt;&gt;"",C1806,"")</f>
        <v/>
      </c>
      <c r="N1802" t="str">
        <f>IF(Table2[[#This Row],[date_to_pivot]]&lt;&gt;"",Table2[[#This Row],[Appoggio]],"")</f>
        <v/>
      </c>
      <c r="O1802" t="str">
        <f>IF(Table2[[#This Row],[date_to_pivot]]&lt;&gt;"",C1805,"")</f>
        <v/>
      </c>
      <c r="P1802" t="str">
        <f>IF(Table2[[#This Row],[date_to_pivot]]&lt;&gt;"",C1803,"")</f>
        <v/>
      </c>
    </row>
    <row r="1803" spans="2:16" x14ac:dyDescent="0.2">
      <c r="B1803" t="s">
        <v>733</v>
      </c>
      <c r="C1803" t="str" cm="1">
        <f t="array" ref="C18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03" t="str">
        <f>IF(ISNUMBER(SEARCH("start_date_local",Table2[[#This Row],[JSON]])),MID(Table2[[#This Row],[JSON]],SEARCH("start_date_local",Table2[[#This Row],[JSON]])+LEN("start_date_local")+4,10), "")</f>
        <v/>
      </c>
      <c r="E18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3" s="5" t="str">
        <f>IF(Table2[[#This Row],[moving_time]]&lt;&gt;"",FLOOR((Table2[[#This Row],[moving_time]]-(60*60*Table2[[#This Row],[Appoggio_ore]]))-(60*Table2[[#This Row],[Appoggio_ minuti]]),1),"")</f>
        <v/>
      </c>
      <c r="I1803" s="5" t="str">
        <f>IF(Table2[[#This Row],[moving_time]]&lt;&gt;"",FLOOR((Table2[[#This Row],[moving_time]]-(60*60*Table2[[#This Row],[Appoggio_ore]]))/60,1),"")</f>
        <v/>
      </c>
      <c r="J1803" s="5" t="str">
        <f>IF(Table2[[#This Row],[moving_time]]&lt;&gt;"",FLOOR(Table2[[#This Row],[moving_time]]/(60*60),1),"")</f>
        <v/>
      </c>
      <c r="K18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3" t="str">
        <f>IF(AND(Table2[[#This Row],[Appoggio]]&lt;&gt;"",C1813&lt;&gt;""),_xlfn.CONCAT("date",C1813,"moving_time",C1804,"distance",Table2[[#This Row],[Appoggio]],"elevation",C1806,"type",C1807),"")</f>
        <v/>
      </c>
      <c r="M1803" t="str">
        <f>IF(Table2[[#This Row],[date_to_pivot]]&lt;&gt;"",C1807,"")</f>
        <v/>
      </c>
      <c r="N1803" t="str">
        <f>IF(Table2[[#This Row],[date_to_pivot]]&lt;&gt;"",Table2[[#This Row],[Appoggio]],"")</f>
        <v/>
      </c>
      <c r="O1803" t="str">
        <f>IF(Table2[[#This Row],[date_to_pivot]]&lt;&gt;"",C1806,"")</f>
        <v/>
      </c>
      <c r="P1803" t="str">
        <f>IF(Table2[[#This Row],[date_to_pivot]]&lt;&gt;"",C1804,"")</f>
        <v/>
      </c>
    </row>
    <row r="1804" spans="2:16" x14ac:dyDescent="0.2">
      <c r="B1804" t="s">
        <v>734</v>
      </c>
      <c r="C1804" t="str" cm="1">
        <f t="array" ref="C18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04" t="str">
        <f>IF(ISNUMBER(SEARCH("start_date_local",Table2[[#This Row],[JSON]])),MID(Table2[[#This Row],[JSON]],SEARCH("start_date_local",Table2[[#This Row],[JSON]])+LEN("start_date_local")+4,10), "")</f>
        <v/>
      </c>
      <c r="E18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4" s="5" t="str">
        <f>IF(Table2[[#This Row],[moving_time]]&lt;&gt;"",FLOOR((Table2[[#This Row],[moving_time]]-(60*60*Table2[[#This Row],[Appoggio_ore]]))-(60*Table2[[#This Row],[Appoggio_ minuti]]),1),"")</f>
        <v/>
      </c>
      <c r="I1804" s="5" t="str">
        <f>IF(Table2[[#This Row],[moving_time]]&lt;&gt;"",FLOOR((Table2[[#This Row],[moving_time]]-(60*60*Table2[[#This Row],[Appoggio_ore]]))/60,1),"")</f>
        <v/>
      </c>
      <c r="J1804" s="5" t="str">
        <f>IF(Table2[[#This Row],[moving_time]]&lt;&gt;"",FLOOR(Table2[[#This Row],[moving_time]]/(60*60),1),"")</f>
        <v/>
      </c>
      <c r="K18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4" t="str">
        <f>IF(AND(Table2[[#This Row],[Appoggio]]&lt;&gt;"",C1814&lt;&gt;""),_xlfn.CONCAT("date",C1814,"moving_time",C1805,"distance",Table2[[#This Row],[Appoggio]],"elevation",C1807,"type",C1808),"")</f>
        <v/>
      </c>
      <c r="M1804" t="str">
        <f>IF(Table2[[#This Row],[date_to_pivot]]&lt;&gt;"",C1808,"")</f>
        <v/>
      </c>
      <c r="N1804" t="str">
        <f>IF(Table2[[#This Row],[date_to_pivot]]&lt;&gt;"",Table2[[#This Row],[Appoggio]],"")</f>
        <v/>
      </c>
      <c r="O1804" t="str">
        <f>IF(Table2[[#This Row],[date_to_pivot]]&lt;&gt;"",C1807,"")</f>
        <v/>
      </c>
      <c r="P1804" t="str">
        <f>IF(Table2[[#This Row],[date_to_pivot]]&lt;&gt;"",C1805,"")</f>
        <v/>
      </c>
    </row>
    <row r="1805" spans="2:16" x14ac:dyDescent="0.2">
      <c r="B1805" t="s">
        <v>735</v>
      </c>
      <c r="C1805" t="str" cm="1">
        <f t="array" ref="C18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05" t="str">
        <f>IF(ISNUMBER(SEARCH("start_date_local",Table2[[#This Row],[JSON]])),MID(Table2[[#This Row],[JSON]],SEARCH("start_date_local",Table2[[#This Row],[JSON]])+LEN("start_date_local")+4,10), "")</f>
        <v/>
      </c>
      <c r="E18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5" s="5" t="str">
        <f>IF(Table2[[#This Row],[moving_time]]&lt;&gt;"",FLOOR((Table2[[#This Row],[moving_time]]-(60*60*Table2[[#This Row],[Appoggio_ore]]))-(60*Table2[[#This Row],[Appoggio_ minuti]]),1),"")</f>
        <v/>
      </c>
      <c r="I1805" s="5" t="str">
        <f>IF(Table2[[#This Row],[moving_time]]&lt;&gt;"",FLOOR((Table2[[#This Row],[moving_time]]-(60*60*Table2[[#This Row],[Appoggio_ore]]))/60,1),"")</f>
        <v/>
      </c>
      <c r="J1805" s="5" t="str">
        <f>IF(Table2[[#This Row],[moving_time]]&lt;&gt;"",FLOOR(Table2[[#This Row],[moving_time]]/(60*60),1),"")</f>
        <v/>
      </c>
      <c r="K18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5" t="str">
        <f>IF(AND(Table2[[#This Row],[Appoggio]]&lt;&gt;"",C1815&lt;&gt;""),_xlfn.CONCAT("date",C1815,"moving_time",C1806,"distance",Table2[[#This Row],[Appoggio]],"elevation",C1808,"type",C1809),"")</f>
        <v/>
      </c>
      <c r="M1805" t="str">
        <f>IF(Table2[[#This Row],[date_to_pivot]]&lt;&gt;"",C1809,"")</f>
        <v/>
      </c>
      <c r="N1805" t="str">
        <f>IF(Table2[[#This Row],[date_to_pivot]]&lt;&gt;"",Table2[[#This Row],[Appoggio]],"")</f>
        <v/>
      </c>
      <c r="O1805" t="str">
        <f>IF(Table2[[#This Row],[date_to_pivot]]&lt;&gt;"",C1808,"")</f>
        <v/>
      </c>
      <c r="P1805" t="str">
        <f>IF(Table2[[#This Row],[date_to_pivot]]&lt;&gt;"",C1806,"")</f>
        <v/>
      </c>
    </row>
    <row r="1806" spans="2:16" x14ac:dyDescent="0.2">
      <c r="B1806" t="s">
        <v>736</v>
      </c>
      <c r="C1806" t="str" cm="1">
        <f t="array" ref="C18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06" t="str">
        <f>IF(ISNUMBER(SEARCH("start_date_local",Table2[[#This Row],[JSON]])),MID(Table2[[#This Row],[JSON]],SEARCH("start_date_local",Table2[[#This Row],[JSON]])+LEN("start_date_local")+4,10), "")</f>
        <v/>
      </c>
      <c r="E18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6" s="5" t="str">
        <f>IF(Table2[[#This Row],[moving_time]]&lt;&gt;"",FLOOR((Table2[[#This Row],[moving_time]]-(60*60*Table2[[#This Row],[Appoggio_ore]]))-(60*Table2[[#This Row],[Appoggio_ minuti]]),1),"")</f>
        <v/>
      </c>
      <c r="I1806" s="5" t="str">
        <f>IF(Table2[[#This Row],[moving_time]]&lt;&gt;"",FLOOR((Table2[[#This Row],[moving_time]]-(60*60*Table2[[#This Row],[Appoggio_ore]]))/60,1),"")</f>
        <v/>
      </c>
      <c r="J1806" s="5" t="str">
        <f>IF(Table2[[#This Row],[moving_time]]&lt;&gt;"",FLOOR(Table2[[#This Row],[moving_time]]/(60*60),1),"")</f>
        <v/>
      </c>
      <c r="K18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6" t="str">
        <f>IF(AND(Table2[[#This Row],[Appoggio]]&lt;&gt;"",C1816&lt;&gt;""),_xlfn.CONCAT("date",C1816,"moving_time",C1807,"distance",Table2[[#This Row],[Appoggio]],"elevation",C1809,"type",C1810),"")</f>
        <v/>
      </c>
      <c r="M1806" t="str">
        <f>IF(Table2[[#This Row],[date_to_pivot]]&lt;&gt;"",C1810,"")</f>
        <v/>
      </c>
      <c r="N1806" t="str">
        <f>IF(Table2[[#This Row],[date_to_pivot]]&lt;&gt;"",Table2[[#This Row],[Appoggio]],"")</f>
        <v/>
      </c>
      <c r="O1806" t="str">
        <f>IF(Table2[[#This Row],[date_to_pivot]]&lt;&gt;"",C1809,"")</f>
        <v/>
      </c>
      <c r="P1806" t="str">
        <f>IF(Table2[[#This Row],[date_to_pivot]]&lt;&gt;"",C1807,"")</f>
        <v/>
      </c>
    </row>
    <row r="1807" spans="2:16" x14ac:dyDescent="0.2">
      <c r="B1807" t="s">
        <v>737</v>
      </c>
      <c r="C1807" t="str" cm="1">
        <f t="array" ref="C18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2020-05-21</v>
      </c>
      <c r="D1807" t="str">
        <f>IF(ISNUMBER(SEARCH("start_date_local",Table2[[#This Row],[JSON]])),MID(Table2[[#This Row],[JSON]],SEARCH("start_date_local",Table2[[#This Row],[JSON]])+LEN("start_date_local")+4,10), "")</f>
        <v>2020-05-21</v>
      </c>
      <c r="E18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7" s="5" t="str">
        <f>IF(Table2[[#This Row],[moving_time]]&lt;&gt;"",FLOOR((Table2[[#This Row],[moving_time]]-(60*60*Table2[[#This Row],[Appoggio_ore]]))-(60*Table2[[#This Row],[Appoggio_ minuti]]),1),"")</f>
        <v/>
      </c>
      <c r="I1807" s="5" t="str">
        <f>IF(Table2[[#This Row],[moving_time]]&lt;&gt;"",FLOOR((Table2[[#This Row],[moving_time]]-(60*60*Table2[[#This Row],[Appoggio_ore]]))/60,1),"")</f>
        <v/>
      </c>
      <c r="J1807" s="5" t="str">
        <f>IF(Table2[[#This Row],[moving_time]]&lt;&gt;"",FLOOR(Table2[[#This Row],[moving_time]]/(60*60),1),"")</f>
        <v/>
      </c>
      <c r="K18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7" t="str">
        <f>IF(AND(Table2[[#This Row],[Appoggio]]&lt;&gt;"",C1817&lt;&gt;""),_xlfn.CONCAT("date",C1817,"moving_time",C1808,"distance",Table2[[#This Row],[Appoggio]],"elevation",C1810,"type",C1811),"")</f>
        <v/>
      </c>
      <c r="M1807" t="str">
        <f>IF(Table2[[#This Row],[date_to_pivot]]&lt;&gt;"",C1811,"")</f>
        <v/>
      </c>
      <c r="N1807" t="str">
        <f>IF(Table2[[#This Row],[date_to_pivot]]&lt;&gt;"",Table2[[#This Row],[Appoggio]],"")</f>
        <v/>
      </c>
      <c r="O1807" t="str">
        <f>IF(Table2[[#This Row],[date_to_pivot]]&lt;&gt;"",C1810,"")</f>
        <v/>
      </c>
      <c r="P1807" t="str">
        <f>IF(Table2[[#This Row],[date_to_pivot]]&lt;&gt;"",C1808,"")</f>
        <v/>
      </c>
    </row>
    <row r="1808" spans="2:16" x14ac:dyDescent="0.2">
      <c r="B1808" t="s">
        <v>19</v>
      </c>
      <c r="C1808" t="str" cm="1">
        <f t="array" ref="C18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08" t="str">
        <f>IF(ISNUMBER(SEARCH("start_date_local",Table2[[#This Row],[JSON]])),MID(Table2[[#This Row],[JSON]],SEARCH("start_date_local",Table2[[#This Row],[JSON]])+LEN("start_date_local")+4,10), "")</f>
        <v/>
      </c>
      <c r="E18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8" s="5" t="str">
        <f>IF(Table2[[#This Row],[moving_time]]&lt;&gt;"",FLOOR((Table2[[#This Row],[moving_time]]-(60*60*Table2[[#This Row],[Appoggio_ore]]))-(60*Table2[[#This Row],[Appoggio_ minuti]]),1),"")</f>
        <v/>
      </c>
      <c r="I1808" s="5" t="str">
        <f>IF(Table2[[#This Row],[moving_time]]&lt;&gt;"",FLOOR((Table2[[#This Row],[moving_time]]-(60*60*Table2[[#This Row],[Appoggio_ore]]))/60,1),"")</f>
        <v/>
      </c>
      <c r="J1808" s="5" t="str">
        <f>IF(Table2[[#This Row],[moving_time]]&lt;&gt;"",FLOOR(Table2[[#This Row],[moving_time]]/(60*60),1),"")</f>
        <v/>
      </c>
      <c r="K18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8" t="str">
        <f>IF(AND(Table2[[#This Row],[Appoggio]]&lt;&gt;"",C1818&lt;&gt;""),_xlfn.CONCAT("date",C1818,"moving_time",C1809,"distance",Table2[[#This Row],[Appoggio]],"elevation",C1811,"type",C1812),"")</f>
        <v/>
      </c>
      <c r="M1808" t="str">
        <f>IF(Table2[[#This Row],[date_to_pivot]]&lt;&gt;"",C1812,"")</f>
        <v/>
      </c>
      <c r="N1808" t="str">
        <f>IF(Table2[[#This Row],[date_to_pivot]]&lt;&gt;"",Table2[[#This Row],[Appoggio]],"")</f>
        <v/>
      </c>
      <c r="O1808" t="str">
        <f>IF(Table2[[#This Row],[date_to_pivot]]&lt;&gt;"",C1811,"")</f>
        <v/>
      </c>
      <c r="P1808" t="str">
        <f>IF(Table2[[#This Row],[date_to_pivot]]&lt;&gt;"",C1809,"")</f>
        <v/>
      </c>
    </row>
    <row r="1809" spans="2:16" x14ac:dyDescent="0.2">
      <c r="B1809" t="s">
        <v>20</v>
      </c>
      <c r="C1809" t="str" cm="1">
        <f t="array" ref="C18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09" t="str">
        <f>IF(ISNUMBER(SEARCH("start_date_local",Table2[[#This Row],[JSON]])),MID(Table2[[#This Row],[JSON]],SEARCH("start_date_local",Table2[[#This Row],[JSON]])+LEN("start_date_local")+4,10), "")</f>
        <v/>
      </c>
      <c r="E18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09" s="5" t="str">
        <f>IF(Table2[[#This Row],[moving_time]]&lt;&gt;"",FLOOR((Table2[[#This Row],[moving_time]]-(60*60*Table2[[#This Row],[Appoggio_ore]]))-(60*Table2[[#This Row],[Appoggio_ minuti]]),1),"")</f>
        <v/>
      </c>
      <c r="I1809" s="5" t="str">
        <f>IF(Table2[[#This Row],[moving_time]]&lt;&gt;"",FLOOR((Table2[[#This Row],[moving_time]]-(60*60*Table2[[#This Row],[Appoggio_ore]]))/60,1),"")</f>
        <v/>
      </c>
      <c r="J1809" s="5" t="str">
        <f>IF(Table2[[#This Row],[moving_time]]&lt;&gt;"",FLOOR(Table2[[#This Row],[moving_time]]/(60*60),1),"")</f>
        <v/>
      </c>
      <c r="K18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09" t="str">
        <f>IF(AND(Table2[[#This Row],[Appoggio]]&lt;&gt;"",C1819&lt;&gt;""),_xlfn.CONCAT("date",C1819,"moving_time",C1810,"distance",Table2[[#This Row],[Appoggio]],"elevation",C1812,"type",C1813),"")</f>
        <v/>
      </c>
      <c r="M1809" t="str">
        <f>IF(Table2[[#This Row],[date_to_pivot]]&lt;&gt;"",C1813,"")</f>
        <v/>
      </c>
      <c r="N1809" t="str">
        <f>IF(Table2[[#This Row],[date_to_pivot]]&lt;&gt;"",Table2[[#This Row],[Appoggio]],"")</f>
        <v/>
      </c>
      <c r="O1809" t="str">
        <f>IF(Table2[[#This Row],[date_to_pivot]]&lt;&gt;"",C1812,"")</f>
        <v/>
      </c>
      <c r="P1809" t="str">
        <f>IF(Table2[[#This Row],[date_to_pivot]]&lt;&gt;"",C1810,"")</f>
        <v/>
      </c>
    </row>
    <row r="1810" spans="2:16" x14ac:dyDescent="0.2">
      <c r="B1810" t="s">
        <v>21</v>
      </c>
      <c r="C1810" t="str" cm="1">
        <f t="array" ref="C18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10" t="str">
        <f>IF(ISNUMBER(SEARCH("start_date_local",Table2[[#This Row],[JSON]])),MID(Table2[[#This Row],[JSON]],SEARCH("start_date_local",Table2[[#This Row],[JSON]])+LEN("start_date_local")+4,10), "")</f>
        <v/>
      </c>
      <c r="E18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0" s="5" t="str">
        <f>IF(Table2[[#This Row],[moving_time]]&lt;&gt;"",FLOOR((Table2[[#This Row],[moving_time]]-(60*60*Table2[[#This Row],[Appoggio_ore]]))-(60*Table2[[#This Row],[Appoggio_ minuti]]),1),"")</f>
        <v/>
      </c>
      <c r="I1810" s="5" t="str">
        <f>IF(Table2[[#This Row],[moving_time]]&lt;&gt;"",FLOOR((Table2[[#This Row],[moving_time]]-(60*60*Table2[[#This Row],[Appoggio_ore]]))/60,1),"")</f>
        <v/>
      </c>
      <c r="J1810" s="5" t="str">
        <f>IF(Table2[[#This Row],[moving_time]]&lt;&gt;"",FLOOR(Table2[[#This Row],[moving_time]]/(60*60),1),"")</f>
        <v/>
      </c>
      <c r="K18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0" t="str">
        <f>IF(AND(Table2[[#This Row],[Appoggio]]&lt;&gt;"",C1820&lt;&gt;""),_xlfn.CONCAT("date",C1820,"moving_time",C1811,"distance",Table2[[#This Row],[Appoggio]],"elevation",C1813,"type",C1814),"")</f>
        <v/>
      </c>
      <c r="M1810" t="str">
        <f>IF(Table2[[#This Row],[date_to_pivot]]&lt;&gt;"",C1814,"")</f>
        <v/>
      </c>
      <c r="N1810" t="str">
        <f>IF(Table2[[#This Row],[date_to_pivot]]&lt;&gt;"",Table2[[#This Row],[Appoggio]],"")</f>
        <v/>
      </c>
      <c r="O1810" t="str">
        <f>IF(Table2[[#This Row],[date_to_pivot]]&lt;&gt;"",C1813,"")</f>
        <v/>
      </c>
      <c r="P1810" t="str">
        <f>IF(Table2[[#This Row],[date_to_pivot]]&lt;&gt;"",C1811,"")</f>
        <v/>
      </c>
    </row>
    <row r="1811" spans="2:16" x14ac:dyDescent="0.2">
      <c r="B1811" s="1">
        <v>45541214</v>
      </c>
      <c r="C1811" s="1" t="str" cm="1">
        <f t="array" ref="C18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11" t="str">
        <f>IF(ISNUMBER(SEARCH("start_date_local",Table2[[#This Row],[JSON]])),MID(Table2[[#This Row],[JSON]],SEARCH("start_date_local",Table2[[#This Row],[JSON]])+LEN("start_date_local")+4,10), "")</f>
        <v/>
      </c>
      <c r="E18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1" s="5" t="str">
        <f>IF(Table2[[#This Row],[moving_time]]&lt;&gt;"",FLOOR((Table2[[#This Row],[moving_time]]-(60*60*Table2[[#This Row],[Appoggio_ore]]))-(60*Table2[[#This Row],[Appoggio_ minuti]]),1),"")</f>
        <v/>
      </c>
      <c r="I1811" s="5" t="str">
        <f>IF(Table2[[#This Row],[moving_time]]&lt;&gt;"",FLOOR((Table2[[#This Row],[moving_time]]-(60*60*Table2[[#This Row],[Appoggio_ore]]))/60,1),"")</f>
        <v/>
      </c>
      <c r="J1811" s="5" t="str">
        <f>IF(Table2[[#This Row],[moving_time]]&lt;&gt;"",FLOOR(Table2[[#This Row],[moving_time]]/(60*60),1),"")</f>
        <v/>
      </c>
      <c r="K18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1" t="str">
        <f>IF(AND(Table2[[#This Row],[Appoggio]]&lt;&gt;"",C1821&lt;&gt;""),_xlfn.CONCAT("date",C1821,"moving_time",C1812,"distance",Table2[[#This Row],[Appoggio]],"elevation",C1814,"type",C1815),"")</f>
        <v/>
      </c>
      <c r="M1811" t="str">
        <f>IF(Table2[[#This Row],[date_to_pivot]]&lt;&gt;"",C1815,"")</f>
        <v/>
      </c>
      <c r="N1811" t="str">
        <f>IF(Table2[[#This Row],[date_to_pivot]]&lt;&gt;"",Table2[[#This Row],[Appoggio]],"")</f>
        <v/>
      </c>
      <c r="O1811" t="str">
        <f>IF(Table2[[#This Row],[date_to_pivot]]&lt;&gt;"",C1814,"")</f>
        <v/>
      </c>
      <c r="P1811" t="str">
        <f>IF(Table2[[#This Row],[date_to_pivot]]&lt;&gt;"",C1812,"")</f>
        <v/>
      </c>
    </row>
    <row r="1812" spans="2:16" x14ac:dyDescent="0.2">
      <c r="B1812" s="2">
        <v>10881555</v>
      </c>
      <c r="C1812" s="2" t="str" cm="1">
        <f t="array" ref="C18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12" t="str">
        <f>IF(ISNUMBER(SEARCH("start_date_local",Table2[[#This Row],[JSON]])),MID(Table2[[#This Row],[JSON]],SEARCH("start_date_local",Table2[[#This Row],[JSON]])+LEN("start_date_local")+4,10), "")</f>
        <v/>
      </c>
      <c r="E18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2" s="5" t="str">
        <f>IF(Table2[[#This Row],[moving_time]]&lt;&gt;"",FLOOR((Table2[[#This Row],[moving_time]]-(60*60*Table2[[#This Row],[Appoggio_ore]]))-(60*Table2[[#This Row],[Appoggio_ minuti]]),1),"")</f>
        <v/>
      </c>
      <c r="I1812" s="5" t="str">
        <f>IF(Table2[[#This Row],[moving_time]]&lt;&gt;"",FLOOR((Table2[[#This Row],[moving_time]]-(60*60*Table2[[#This Row],[Appoggio_ore]]))/60,1),"")</f>
        <v/>
      </c>
      <c r="J1812" s="5" t="str">
        <f>IF(Table2[[#This Row],[moving_time]]&lt;&gt;"",FLOOR(Table2[[#This Row],[moving_time]]/(60*60),1),"")</f>
        <v/>
      </c>
      <c r="K18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2" t="str">
        <f>IF(AND(Table2[[#This Row],[Appoggio]]&lt;&gt;"",C1822&lt;&gt;""),_xlfn.CONCAT("date",C1822,"moving_time",C1813,"distance",Table2[[#This Row],[Appoggio]],"elevation",C1815,"type",C1816),"")</f>
        <v/>
      </c>
      <c r="M1812" t="str">
        <f>IF(Table2[[#This Row],[date_to_pivot]]&lt;&gt;"",C1816,"")</f>
        <v/>
      </c>
      <c r="N1812" t="str">
        <f>IF(Table2[[#This Row],[date_to_pivot]]&lt;&gt;"",Table2[[#This Row],[Appoggio]],"")</f>
        <v/>
      </c>
      <c r="O1812" t="str">
        <f>IF(Table2[[#This Row],[date_to_pivot]]&lt;&gt;"",C1815,"")</f>
        <v/>
      </c>
      <c r="P1812" t="str">
        <f>IF(Table2[[#This Row],[date_to_pivot]]&lt;&gt;"",C1813,"")</f>
        <v/>
      </c>
    </row>
    <row r="1813" spans="2:16" x14ac:dyDescent="0.2">
      <c r="B1813" t="s">
        <v>22</v>
      </c>
      <c r="C1813" t="str" cm="1">
        <f t="array" ref="C18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13" t="str">
        <f>IF(ISNUMBER(SEARCH("start_date_local",Table2[[#This Row],[JSON]])),MID(Table2[[#This Row],[JSON]],SEARCH("start_date_local",Table2[[#This Row],[JSON]])+LEN("start_date_local")+4,10), "")</f>
        <v/>
      </c>
      <c r="E18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3" s="5" t="str">
        <f>IF(Table2[[#This Row],[moving_time]]&lt;&gt;"",FLOOR((Table2[[#This Row],[moving_time]]-(60*60*Table2[[#This Row],[Appoggio_ore]]))-(60*Table2[[#This Row],[Appoggio_ minuti]]),1),"")</f>
        <v/>
      </c>
      <c r="I1813" s="5" t="str">
        <f>IF(Table2[[#This Row],[moving_time]]&lt;&gt;"",FLOOR((Table2[[#This Row],[moving_time]]-(60*60*Table2[[#This Row],[Appoggio_ore]]))/60,1),"")</f>
        <v/>
      </c>
      <c r="J1813" s="5" t="str">
        <f>IF(Table2[[#This Row],[moving_time]]&lt;&gt;"",FLOOR(Table2[[#This Row],[moving_time]]/(60*60),1),"")</f>
        <v/>
      </c>
      <c r="K18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3" t="str">
        <f>IF(AND(Table2[[#This Row],[Appoggio]]&lt;&gt;"",C1823&lt;&gt;""),_xlfn.CONCAT("date",C1823,"moving_time",C1814,"distance",Table2[[#This Row],[Appoggio]],"elevation",C1816,"type",C1817),"")</f>
        <v/>
      </c>
      <c r="M1813" t="str">
        <f>IF(Table2[[#This Row],[date_to_pivot]]&lt;&gt;"",C1817,"")</f>
        <v/>
      </c>
      <c r="N1813" t="str">
        <f>IF(Table2[[#This Row],[date_to_pivot]]&lt;&gt;"",Table2[[#This Row],[Appoggio]],"")</f>
        <v/>
      </c>
      <c r="O1813" t="str">
        <f>IF(Table2[[#This Row],[date_to_pivot]]&lt;&gt;"",C1816,"")</f>
        <v/>
      </c>
      <c r="P1813" t="str">
        <f>IF(Table2[[#This Row],[date_to_pivot]]&lt;&gt;"",C1814,"")</f>
        <v/>
      </c>
    </row>
    <row r="1814" spans="2:16" x14ac:dyDescent="0.2">
      <c r="B1814" t="s">
        <v>23</v>
      </c>
      <c r="C1814" t="str" cm="1">
        <f t="array" ref="C18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14" t="str">
        <f>IF(ISNUMBER(SEARCH("start_date_local",Table2[[#This Row],[JSON]])),MID(Table2[[#This Row],[JSON]],SEARCH("start_date_local",Table2[[#This Row],[JSON]])+LEN("start_date_local")+4,10), "")</f>
        <v/>
      </c>
      <c r="E18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4" s="5" t="str">
        <f>IF(Table2[[#This Row],[moving_time]]&lt;&gt;"",FLOOR((Table2[[#This Row],[moving_time]]-(60*60*Table2[[#This Row],[Appoggio_ore]]))-(60*Table2[[#This Row],[Appoggio_ minuti]]),1),"")</f>
        <v/>
      </c>
      <c r="I1814" s="5" t="str">
        <f>IF(Table2[[#This Row],[moving_time]]&lt;&gt;"",FLOOR((Table2[[#This Row],[moving_time]]-(60*60*Table2[[#This Row],[Appoggio_ore]]))/60,1),"")</f>
        <v/>
      </c>
      <c r="J1814" s="5" t="str">
        <f>IF(Table2[[#This Row],[moving_time]]&lt;&gt;"",FLOOR(Table2[[#This Row],[moving_time]]/(60*60),1),"")</f>
        <v/>
      </c>
      <c r="K18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4" t="str">
        <f>IF(AND(Table2[[#This Row],[Appoggio]]&lt;&gt;"",C1824&lt;&gt;""),_xlfn.CONCAT("date",C1824,"moving_time",C1815,"distance",Table2[[#This Row],[Appoggio]],"elevation",C1817,"type",C1818),"")</f>
        <v/>
      </c>
      <c r="M1814" t="str">
        <f>IF(Table2[[#This Row],[date_to_pivot]]&lt;&gt;"",C1818,"")</f>
        <v/>
      </c>
      <c r="N1814" t="str">
        <f>IF(Table2[[#This Row],[date_to_pivot]]&lt;&gt;"",Table2[[#This Row],[Appoggio]],"")</f>
        <v/>
      </c>
      <c r="O1814" t="str">
        <f>IF(Table2[[#This Row],[date_to_pivot]]&lt;&gt;"",C1817,"")</f>
        <v/>
      </c>
      <c r="P1814" t="str">
        <f>IF(Table2[[#This Row],[date_to_pivot]]&lt;&gt;"",C1815,"")</f>
        <v/>
      </c>
    </row>
    <row r="1815" spans="2:16" x14ac:dyDescent="0.2">
      <c r="B1815" s="1">
        <v>45506477</v>
      </c>
      <c r="C1815" s="1" t="str" cm="1">
        <f t="array" ref="C18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15" t="str">
        <f>IF(ISNUMBER(SEARCH("start_date_local",Table2[[#This Row],[JSON]])),MID(Table2[[#This Row],[JSON]],SEARCH("start_date_local",Table2[[#This Row],[JSON]])+LEN("start_date_local")+4,10), "")</f>
        <v/>
      </c>
      <c r="E18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5" s="5" t="str">
        <f>IF(Table2[[#This Row],[moving_time]]&lt;&gt;"",FLOOR((Table2[[#This Row],[moving_time]]-(60*60*Table2[[#This Row],[Appoggio_ore]]))-(60*Table2[[#This Row],[Appoggio_ minuti]]),1),"")</f>
        <v/>
      </c>
      <c r="I1815" s="5" t="str">
        <f>IF(Table2[[#This Row],[moving_time]]&lt;&gt;"",FLOOR((Table2[[#This Row],[moving_time]]-(60*60*Table2[[#This Row],[Appoggio_ore]]))/60,1),"")</f>
        <v/>
      </c>
      <c r="J1815" s="5" t="str">
        <f>IF(Table2[[#This Row],[moving_time]]&lt;&gt;"",FLOOR(Table2[[#This Row],[moving_time]]/(60*60),1),"")</f>
        <v/>
      </c>
      <c r="K18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5" t="str">
        <f>IF(AND(Table2[[#This Row],[Appoggio]]&lt;&gt;"",C1825&lt;&gt;""),_xlfn.CONCAT("date",C1825,"moving_time",C1816,"distance",Table2[[#This Row],[Appoggio]],"elevation",C1818,"type",C1819),"")</f>
        <v/>
      </c>
      <c r="M1815" t="str">
        <f>IF(Table2[[#This Row],[date_to_pivot]]&lt;&gt;"",C1819,"")</f>
        <v/>
      </c>
      <c r="N1815" t="str">
        <f>IF(Table2[[#This Row],[date_to_pivot]]&lt;&gt;"",Table2[[#This Row],[Appoggio]],"")</f>
        <v/>
      </c>
      <c r="O1815" t="str">
        <f>IF(Table2[[#This Row],[date_to_pivot]]&lt;&gt;"",C1818,"")</f>
        <v/>
      </c>
      <c r="P1815" t="str">
        <f>IF(Table2[[#This Row],[date_to_pivot]]&lt;&gt;"",C1816,"")</f>
        <v/>
      </c>
    </row>
    <row r="1816" spans="2:16" x14ac:dyDescent="0.2">
      <c r="B1816" s="2">
        <v>10836643</v>
      </c>
      <c r="C1816" s="2" t="str" cm="1">
        <f t="array" ref="C18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16" t="str">
        <f>IF(ISNUMBER(SEARCH("start_date_local",Table2[[#This Row],[JSON]])),MID(Table2[[#This Row],[JSON]],SEARCH("start_date_local",Table2[[#This Row],[JSON]])+LEN("start_date_local")+4,10), "")</f>
        <v/>
      </c>
      <c r="E18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6" s="5" t="str">
        <f>IF(Table2[[#This Row],[moving_time]]&lt;&gt;"",FLOOR((Table2[[#This Row],[moving_time]]-(60*60*Table2[[#This Row],[Appoggio_ore]]))-(60*Table2[[#This Row],[Appoggio_ minuti]]),1),"")</f>
        <v/>
      </c>
      <c r="I1816" s="5" t="str">
        <f>IF(Table2[[#This Row],[moving_time]]&lt;&gt;"",FLOOR((Table2[[#This Row],[moving_time]]-(60*60*Table2[[#This Row],[Appoggio_ore]]))/60,1),"")</f>
        <v/>
      </c>
      <c r="J1816" s="5" t="str">
        <f>IF(Table2[[#This Row],[moving_time]]&lt;&gt;"",FLOOR(Table2[[#This Row],[moving_time]]/(60*60),1),"")</f>
        <v/>
      </c>
      <c r="K18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6" t="str">
        <f>IF(AND(Table2[[#This Row],[Appoggio]]&lt;&gt;"",C1826&lt;&gt;""),_xlfn.CONCAT("date",C1826,"moving_time",C1817,"distance",Table2[[#This Row],[Appoggio]],"elevation",C1819,"type",C1820),"")</f>
        <v/>
      </c>
      <c r="M1816" t="str">
        <f>IF(Table2[[#This Row],[date_to_pivot]]&lt;&gt;"",C1820,"")</f>
        <v/>
      </c>
      <c r="N1816" t="str">
        <f>IF(Table2[[#This Row],[date_to_pivot]]&lt;&gt;"",Table2[[#This Row],[Appoggio]],"")</f>
        <v/>
      </c>
      <c r="O1816" t="str">
        <f>IF(Table2[[#This Row],[date_to_pivot]]&lt;&gt;"",C1819,"")</f>
        <v/>
      </c>
      <c r="P1816" t="str">
        <f>IF(Table2[[#This Row],[date_to_pivot]]&lt;&gt;"",C1817,"")</f>
        <v/>
      </c>
    </row>
    <row r="1817" spans="2:16" x14ac:dyDescent="0.2">
      <c r="B1817" t="s">
        <v>22</v>
      </c>
      <c r="C1817" t="str" cm="1">
        <f t="array" ref="C18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17" t="str">
        <f>IF(ISNUMBER(SEARCH("start_date_local",Table2[[#This Row],[JSON]])),MID(Table2[[#This Row],[JSON]],SEARCH("start_date_local",Table2[[#This Row],[JSON]])+LEN("start_date_local")+4,10), "")</f>
        <v/>
      </c>
      <c r="E18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7" s="5" t="str">
        <f>IF(Table2[[#This Row],[moving_time]]&lt;&gt;"",FLOOR((Table2[[#This Row],[moving_time]]-(60*60*Table2[[#This Row],[Appoggio_ore]]))-(60*Table2[[#This Row],[Appoggio_ minuti]]),1),"")</f>
        <v/>
      </c>
      <c r="I1817" s="5" t="str">
        <f>IF(Table2[[#This Row],[moving_time]]&lt;&gt;"",FLOOR((Table2[[#This Row],[moving_time]]-(60*60*Table2[[#This Row],[Appoggio_ore]]))/60,1),"")</f>
        <v/>
      </c>
      <c r="J1817" s="5" t="str">
        <f>IF(Table2[[#This Row],[moving_time]]&lt;&gt;"",FLOOR(Table2[[#This Row],[moving_time]]/(60*60),1),"")</f>
        <v/>
      </c>
      <c r="K18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7" t="str">
        <f>IF(AND(Table2[[#This Row],[Appoggio]]&lt;&gt;"",C1827&lt;&gt;""),_xlfn.CONCAT("date",C1827,"moving_time",C1818,"distance",Table2[[#This Row],[Appoggio]],"elevation",C1820,"type",C1821),"")</f>
        <v/>
      </c>
      <c r="M1817" t="str">
        <f>IF(Table2[[#This Row],[date_to_pivot]]&lt;&gt;"",C1821,"")</f>
        <v/>
      </c>
      <c r="N1817" t="str">
        <f>IF(Table2[[#This Row],[date_to_pivot]]&lt;&gt;"",Table2[[#This Row],[Appoggio]],"")</f>
        <v/>
      </c>
      <c r="O1817" t="str">
        <f>IF(Table2[[#This Row],[date_to_pivot]]&lt;&gt;"",C1820,"")</f>
        <v/>
      </c>
      <c r="P1817" t="str">
        <f>IF(Table2[[#This Row],[date_to_pivot]]&lt;&gt;"",C1818,"")</f>
        <v/>
      </c>
    </row>
    <row r="1818" spans="2:16" x14ac:dyDescent="0.2">
      <c r="B1818" t="s">
        <v>24</v>
      </c>
      <c r="C1818" t="str" cm="1">
        <f t="array" ref="C18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18" t="str">
        <f>IF(ISNUMBER(SEARCH("start_date_local",Table2[[#This Row],[JSON]])),MID(Table2[[#This Row],[JSON]],SEARCH("start_date_local",Table2[[#This Row],[JSON]])+LEN("start_date_local")+4,10), "")</f>
        <v/>
      </c>
      <c r="E18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8" s="5" t="str">
        <f>IF(Table2[[#This Row],[moving_time]]&lt;&gt;"",FLOOR((Table2[[#This Row],[moving_time]]-(60*60*Table2[[#This Row],[Appoggio_ore]]))-(60*Table2[[#This Row],[Appoggio_ minuti]]),1),"")</f>
        <v/>
      </c>
      <c r="I1818" s="5" t="str">
        <f>IF(Table2[[#This Row],[moving_time]]&lt;&gt;"",FLOOR((Table2[[#This Row],[moving_time]]-(60*60*Table2[[#This Row],[Appoggio_ore]]))/60,1),"")</f>
        <v/>
      </c>
      <c r="J1818" s="5" t="str">
        <f>IF(Table2[[#This Row],[moving_time]]&lt;&gt;"",FLOOR(Table2[[#This Row],[moving_time]]/(60*60),1),"")</f>
        <v/>
      </c>
      <c r="K18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8" t="str">
        <f>IF(AND(Table2[[#This Row],[Appoggio]]&lt;&gt;"",C1828&lt;&gt;""),_xlfn.CONCAT("date",C1828,"moving_time",C1819,"distance",Table2[[#This Row],[Appoggio]],"elevation",C1821,"type",C1822),"")</f>
        <v/>
      </c>
      <c r="M1818" t="str">
        <f>IF(Table2[[#This Row],[date_to_pivot]]&lt;&gt;"",C1822,"")</f>
        <v/>
      </c>
      <c r="N1818" t="str">
        <f>IF(Table2[[#This Row],[date_to_pivot]]&lt;&gt;"",Table2[[#This Row],[Appoggio]],"")</f>
        <v/>
      </c>
      <c r="O1818" t="str">
        <f>IF(Table2[[#This Row],[date_to_pivot]]&lt;&gt;"",C1821,"")</f>
        <v/>
      </c>
      <c r="P1818" t="str">
        <f>IF(Table2[[#This Row],[date_to_pivot]]&lt;&gt;"",C1819,"")</f>
        <v/>
      </c>
    </row>
    <row r="1819" spans="2:16" x14ac:dyDescent="0.2">
      <c r="B1819" t="s">
        <v>25</v>
      </c>
      <c r="C1819" t="str" cm="1">
        <f t="array" ref="C18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19" t="str">
        <f>IF(ISNUMBER(SEARCH("start_date_local",Table2[[#This Row],[JSON]])),MID(Table2[[#This Row],[JSON]],SEARCH("start_date_local",Table2[[#This Row],[JSON]])+LEN("start_date_local")+4,10), "")</f>
        <v/>
      </c>
      <c r="E18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19" s="5" t="str">
        <f>IF(Table2[[#This Row],[moving_time]]&lt;&gt;"",FLOOR((Table2[[#This Row],[moving_time]]-(60*60*Table2[[#This Row],[Appoggio_ore]]))-(60*Table2[[#This Row],[Appoggio_ minuti]]),1),"")</f>
        <v/>
      </c>
      <c r="I1819" s="5" t="str">
        <f>IF(Table2[[#This Row],[moving_time]]&lt;&gt;"",FLOOR((Table2[[#This Row],[moving_time]]-(60*60*Table2[[#This Row],[Appoggio_ore]]))/60,1),"")</f>
        <v/>
      </c>
      <c r="J1819" s="5" t="str">
        <f>IF(Table2[[#This Row],[moving_time]]&lt;&gt;"",FLOOR(Table2[[#This Row],[moving_time]]/(60*60),1),"")</f>
        <v/>
      </c>
      <c r="K18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19" t="str">
        <f>IF(AND(Table2[[#This Row],[Appoggio]]&lt;&gt;"",C1829&lt;&gt;""),_xlfn.CONCAT("date",C1829,"moving_time",C1820,"distance",Table2[[#This Row],[Appoggio]],"elevation",C1822,"type",C1823),"")</f>
        <v/>
      </c>
      <c r="M1819" t="str">
        <f>IF(Table2[[#This Row],[date_to_pivot]]&lt;&gt;"",C1823,"")</f>
        <v/>
      </c>
      <c r="N1819" t="str">
        <f>IF(Table2[[#This Row],[date_to_pivot]]&lt;&gt;"",Table2[[#This Row],[Appoggio]],"")</f>
        <v/>
      </c>
      <c r="O1819" t="str">
        <f>IF(Table2[[#This Row],[date_to_pivot]]&lt;&gt;"",C1822,"")</f>
        <v/>
      </c>
      <c r="P1819" t="str">
        <f>IF(Table2[[#This Row],[date_to_pivot]]&lt;&gt;"",C1820,"")</f>
        <v/>
      </c>
    </row>
    <row r="1820" spans="2:16" x14ac:dyDescent="0.2">
      <c r="B1820" t="s">
        <v>26</v>
      </c>
      <c r="C1820" t="str" cm="1">
        <f t="array" ref="C18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20" t="str">
        <f>IF(ISNUMBER(SEARCH("start_date_local",Table2[[#This Row],[JSON]])),MID(Table2[[#This Row],[JSON]],SEARCH("start_date_local",Table2[[#This Row],[JSON]])+LEN("start_date_local")+4,10), "")</f>
        <v/>
      </c>
      <c r="E18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0" s="5" t="str">
        <f>IF(Table2[[#This Row],[moving_time]]&lt;&gt;"",FLOOR((Table2[[#This Row],[moving_time]]-(60*60*Table2[[#This Row],[Appoggio_ore]]))-(60*Table2[[#This Row],[Appoggio_ minuti]]),1),"")</f>
        <v/>
      </c>
      <c r="I1820" s="5" t="str">
        <f>IF(Table2[[#This Row],[moving_time]]&lt;&gt;"",FLOOR((Table2[[#This Row],[moving_time]]-(60*60*Table2[[#This Row],[Appoggio_ore]]))/60,1),"")</f>
        <v/>
      </c>
      <c r="J1820" s="5" t="str">
        <f>IF(Table2[[#This Row],[moving_time]]&lt;&gt;"",FLOOR(Table2[[#This Row],[moving_time]]/(60*60),1),"")</f>
        <v/>
      </c>
      <c r="K18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0" t="str">
        <f>IF(AND(Table2[[#This Row],[Appoggio]]&lt;&gt;"",C1830&lt;&gt;""),_xlfn.CONCAT("date",C1830,"moving_time",C1821,"distance",Table2[[#This Row],[Appoggio]],"elevation",C1823,"type",C1824),"")</f>
        <v/>
      </c>
      <c r="M1820" t="str">
        <f>IF(Table2[[#This Row],[date_to_pivot]]&lt;&gt;"",C1824,"")</f>
        <v/>
      </c>
      <c r="N1820" t="str">
        <f>IF(Table2[[#This Row],[date_to_pivot]]&lt;&gt;"",Table2[[#This Row],[Appoggio]],"")</f>
        <v/>
      </c>
      <c r="O1820" t="str">
        <f>IF(Table2[[#This Row],[date_to_pivot]]&lt;&gt;"",C1823,"")</f>
        <v/>
      </c>
      <c r="P1820" t="str">
        <f>IF(Table2[[#This Row],[date_to_pivot]]&lt;&gt;"",C1821,"")</f>
        <v/>
      </c>
    </row>
    <row r="1821" spans="2:16" x14ac:dyDescent="0.2">
      <c r="B1821" t="s">
        <v>738</v>
      </c>
      <c r="C1821" t="str" cm="1">
        <f t="array" ref="C18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21" t="str">
        <f>IF(ISNUMBER(SEARCH("start_date_local",Table2[[#This Row],[JSON]])),MID(Table2[[#This Row],[JSON]],SEARCH("start_date_local",Table2[[#This Row],[JSON]])+LEN("start_date_local")+4,10), "")</f>
        <v/>
      </c>
      <c r="E18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1" s="5" t="str">
        <f>IF(Table2[[#This Row],[moving_time]]&lt;&gt;"",FLOOR((Table2[[#This Row],[moving_time]]-(60*60*Table2[[#This Row],[Appoggio_ore]]))-(60*Table2[[#This Row],[Appoggio_ minuti]]),1),"")</f>
        <v/>
      </c>
      <c r="I1821" s="5" t="str">
        <f>IF(Table2[[#This Row],[moving_time]]&lt;&gt;"",FLOOR((Table2[[#This Row],[moving_time]]-(60*60*Table2[[#This Row],[Appoggio_ore]]))/60,1),"")</f>
        <v/>
      </c>
      <c r="J1821" s="5" t="str">
        <f>IF(Table2[[#This Row],[moving_time]]&lt;&gt;"",FLOOR(Table2[[#This Row],[moving_time]]/(60*60),1),"")</f>
        <v/>
      </c>
      <c r="K18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1" t="str">
        <f>IF(AND(Table2[[#This Row],[Appoggio]]&lt;&gt;"",C1831&lt;&gt;""),_xlfn.CONCAT("date",C1831,"moving_time",C1822,"distance",Table2[[#This Row],[Appoggio]],"elevation",C1824,"type",C1825),"")</f>
        <v/>
      </c>
      <c r="M1821" t="str">
        <f>IF(Table2[[#This Row],[date_to_pivot]]&lt;&gt;"",C1825,"")</f>
        <v/>
      </c>
      <c r="N1821" t="str">
        <f>IF(Table2[[#This Row],[date_to_pivot]]&lt;&gt;"",Table2[[#This Row],[Appoggio]],"")</f>
        <v/>
      </c>
      <c r="O1821" t="str">
        <f>IF(Table2[[#This Row],[date_to_pivot]]&lt;&gt;"",C1824,"")</f>
        <v/>
      </c>
      <c r="P1821" t="str">
        <f>IF(Table2[[#This Row],[date_to_pivot]]&lt;&gt;"",C1822,"")</f>
        <v/>
      </c>
    </row>
    <row r="1822" spans="2:16" x14ac:dyDescent="0.2">
      <c r="B1822" t="s">
        <v>739</v>
      </c>
      <c r="C1822" t="str" cm="1">
        <f t="array" ref="C18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22" t="str">
        <f>IF(ISNUMBER(SEARCH("start_date_local",Table2[[#This Row],[JSON]])),MID(Table2[[#This Row],[JSON]],SEARCH("start_date_local",Table2[[#This Row],[JSON]])+LEN("start_date_local")+4,10), "")</f>
        <v/>
      </c>
      <c r="E18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2" s="5" t="str">
        <f>IF(Table2[[#This Row],[moving_time]]&lt;&gt;"",FLOOR((Table2[[#This Row],[moving_time]]-(60*60*Table2[[#This Row],[Appoggio_ore]]))-(60*Table2[[#This Row],[Appoggio_ minuti]]),1),"")</f>
        <v/>
      </c>
      <c r="I1822" s="5" t="str">
        <f>IF(Table2[[#This Row],[moving_time]]&lt;&gt;"",FLOOR((Table2[[#This Row],[moving_time]]-(60*60*Table2[[#This Row],[Appoggio_ore]]))/60,1),"")</f>
        <v/>
      </c>
      <c r="J1822" s="5" t="str">
        <f>IF(Table2[[#This Row],[moving_time]]&lt;&gt;"",FLOOR(Table2[[#This Row],[moving_time]]/(60*60),1),"")</f>
        <v/>
      </c>
      <c r="K18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2" t="str">
        <f>IF(AND(Table2[[#This Row],[Appoggio]]&lt;&gt;"",C1832&lt;&gt;""),_xlfn.CONCAT("date",C1832,"moving_time",C1823,"distance",Table2[[#This Row],[Appoggio]],"elevation",C1825,"type",C1826),"")</f>
        <v/>
      </c>
      <c r="M1822" t="str">
        <f>IF(Table2[[#This Row],[date_to_pivot]]&lt;&gt;"",C1826,"")</f>
        <v/>
      </c>
      <c r="N1822" t="str">
        <f>IF(Table2[[#This Row],[date_to_pivot]]&lt;&gt;"",Table2[[#This Row],[Appoggio]],"")</f>
        <v/>
      </c>
      <c r="O1822" t="str">
        <f>IF(Table2[[#This Row],[date_to_pivot]]&lt;&gt;"",C1825,"")</f>
        <v/>
      </c>
      <c r="P1822" t="str">
        <f>IF(Table2[[#This Row],[date_to_pivot]]&lt;&gt;"",C1823,"")</f>
        <v/>
      </c>
    </row>
    <row r="1823" spans="2:16" x14ac:dyDescent="0.2">
      <c r="B1823" t="s">
        <v>110</v>
      </c>
      <c r="C1823" t="str" cm="1">
        <f t="array" ref="C18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23" t="str">
        <f>IF(ISNUMBER(SEARCH("start_date_local",Table2[[#This Row],[JSON]])),MID(Table2[[#This Row],[JSON]],SEARCH("start_date_local",Table2[[#This Row],[JSON]])+LEN("start_date_local")+4,10), "")</f>
        <v/>
      </c>
      <c r="E18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3" s="5" t="str">
        <f>IF(Table2[[#This Row],[moving_time]]&lt;&gt;"",FLOOR((Table2[[#This Row],[moving_time]]-(60*60*Table2[[#This Row],[Appoggio_ore]]))-(60*Table2[[#This Row],[Appoggio_ minuti]]),1),"")</f>
        <v/>
      </c>
      <c r="I1823" s="5" t="str">
        <f>IF(Table2[[#This Row],[moving_time]]&lt;&gt;"",FLOOR((Table2[[#This Row],[moving_time]]-(60*60*Table2[[#This Row],[Appoggio_ore]]))/60,1),"")</f>
        <v/>
      </c>
      <c r="J1823" s="5" t="str">
        <f>IF(Table2[[#This Row],[moving_time]]&lt;&gt;"",FLOOR(Table2[[#This Row],[moving_time]]/(60*60),1),"")</f>
        <v/>
      </c>
      <c r="K18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3" t="str">
        <f>IF(AND(Table2[[#This Row],[Appoggio]]&lt;&gt;"",C1833&lt;&gt;""),_xlfn.CONCAT("date",C1833,"moving_time",C1824,"distance",Table2[[#This Row],[Appoggio]],"elevation",C1826,"type",C1827),"")</f>
        <v/>
      </c>
      <c r="M1823" t="str">
        <f>IF(Table2[[#This Row],[date_to_pivot]]&lt;&gt;"",C1827,"")</f>
        <v/>
      </c>
      <c r="N1823" t="str">
        <f>IF(Table2[[#This Row],[date_to_pivot]]&lt;&gt;"",Table2[[#This Row],[Appoggio]],"")</f>
        <v/>
      </c>
      <c r="O1823" t="str">
        <f>IF(Table2[[#This Row],[date_to_pivot]]&lt;&gt;"",C1826,"")</f>
        <v/>
      </c>
      <c r="P1823" t="str">
        <f>IF(Table2[[#This Row],[date_to_pivot]]&lt;&gt;"",C1824,"")</f>
        <v/>
      </c>
    </row>
    <row r="1824" spans="2:16" x14ac:dyDescent="0.2">
      <c r="B1824" t="s">
        <v>740</v>
      </c>
      <c r="C1824" t="str" cm="1">
        <f t="array" ref="C18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24" t="str">
        <f>IF(ISNUMBER(SEARCH("start_date_local",Table2[[#This Row],[JSON]])),MID(Table2[[#This Row],[JSON]],SEARCH("start_date_local",Table2[[#This Row],[JSON]])+LEN("start_date_local")+4,10), "")</f>
        <v/>
      </c>
      <c r="E18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4" s="5" t="str">
        <f>IF(Table2[[#This Row],[moving_time]]&lt;&gt;"",FLOOR((Table2[[#This Row],[moving_time]]-(60*60*Table2[[#This Row],[Appoggio_ore]]))-(60*Table2[[#This Row],[Appoggio_ minuti]]),1),"")</f>
        <v/>
      </c>
      <c r="I1824" s="5" t="str">
        <f>IF(Table2[[#This Row],[moving_time]]&lt;&gt;"",FLOOR((Table2[[#This Row],[moving_time]]-(60*60*Table2[[#This Row],[Appoggio_ore]]))/60,1),"")</f>
        <v/>
      </c>
      <c r="J1824" s="5" t="str">
        <f>IF(Table2[[#This Row],[moving_time]]&lt;&gt;"",FLOOR(Table2[[#This Row],[moving_time]]/(60*60),1),"")</f>
        <v/>
      </c>
      <c r="K18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4" t="str">
        <f>IF(AND(Table2[[#This Row],[Appoggio]]&lt;&gt;"",C1834&lt;&gt;""),_xlfn.CONCAT("date",C1834,"moving_time",C1825,"distance",Table2[[#This Row],[Appoggio]],"elevation",C1827,"type",C1828),"")</f>
        <v/>
      </c>
      <c r="M1824" t="str">
        <f>IF(Table2[[#This Row],[date_to_pivot]]&lt;&gt;"",C1828,"")</f>
        <v/>
      </c>
      <c r="N1824" t="str">
        <f>IF(Table2[[#This Row],[date_to_pivot]]&lt;&gt;"",Table2[[#This Row],[Appoggio]],"")</f>
        <v/>
      </c>
      <c r="O1824" t="str">
        <f>IF(Table2[[#This Row],[date_to_pivot]]&lt;&gt;"",C1827,"")</f>
        <v/>
      </c>
      <c r="P1824" t="str">
        <f>IF(Table2[[#This Row],[date_to_pivot]]&lt;&gt;"",C1825,"")</f>
        <v/>
      </c>
    </row>
    <row r="1825" spans="2:16" x14ac:dyDescent="0.2">
      <c r="B1825" t="s">
        <v>84</v>
      </c>
      <c r="C1825" t="str" cm="1">
        <f t="array" ref="C18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25" t="str">
        <f>IF(ISNUMBER(SEARCH("start_date_local",Table2[[#This Row],[JSON]])),MID(Table2[[#This Row],[JSON]],SEARCH("start_date_local",Table2[[#This Row],[JSON]])+LEN("start_date_local")+4,10), "")</f>
        <v/>
      </c>
      <c r="E18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5" s="5" t="str">
        <f>IF(Table2[[#This Row],[moving_time]]&lt;&gt;"",FLOOR((Table2[[#This Row],[moving_time]]-(60*60*Table2[[#This Row],[Appoggio_ore]]))-(60*Table2[[#This Row],[Appoggio_ minuti]]),1),"")</f>
        <v/>
      </c>
      <c r="I1825" s="5" t="str">
        <f>IF(Table2[[#This Row],[moving_time]]&lt;&gt;"",FLOOR((Table2[[#This Row],[moving_time]]-(60*60*Table2[[#This Row],[Appoggio_ore]]))/60,1),"")</f>
        <v/>
      </c>
      <c r="J1825" s="5" t="str">
        <f>IF(Table2[[#This Row],[moving_time]]&lt;&gt;"",FLOOR(Table2[[#This Row],[moving_time]]/(60*60),1),"")</f>
        <v/>
      </c>
      <c r="K18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5" t="str">
        <f>IF(AND(Table2[[#This Row],[Appoggio]]&lt;&gt;"",C1835&lt;&gt;""),_xlfn.CONCAT("date",C1835,"moving_time",C1826,"distance",Table2[[#This Row],[Appoggio]],"elevation",C1828,"type",C1829),"")</f>
        <v/>
      </c>
      <c r="M1825" t="str">
        <f>IF(Table2[[#This Row],[date_to_pivot]]&lt;&gt;"",C1829,"")</f>
        <v/>
      </c>
      <c r="N1825" t="str">
        <f>IF(Table2[[#This Row],[date_to_pivot]]&lt;&gt;"",Table2[[#This Row],[Appoggio]],"")</f>
        <v/>
      </c>
      <c r="O1825" t="str">
        <f>IF(Table2[[#This Row],[date_to_pivot]]&lt;&gt;"",C1828,"")</f>
        <v/>
      </c>
      <c r="P1825" t="str">
        <f>IF(Table2[[#This Row],[date_to_pivot]]&lt;&gt;"",C1826,"")</f>
        <v/>
      </c>
    </row>
    <row r="1826" spans="2:16" x14ac:dyDescent="0.2">
      <c r="B1826" t="s">
        <v>32</v>
      </c>
      <c r="C1826" t="str" cm="1">
        <f t="array" ref="C18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26" t="str">
        <f>IF(ISNUMBER(SEARCH("start_date_local",Table2[[#This Row],[JSON]])),MID(Table2[[#This Row],[JSON]],SEARCH("start_date_local",Table2[[#This Row],[JSON]])+LEN("start_date_local")+4,10), "")</f>
        <v/>
      </c>
      <c r="E18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6" s="5" t="str">
        <f>IF(Table2[[#This Row],[moving_time]]&lt;&gt;"",FLOOR((Table2[[#This Row],[moving_time]]-(60*60*Table2[[#This Row],[Appoggio_ore]]))-(60*Table2[[#This Row],[Appoggio_ minuti]]),1),"")</f>
        <v/>
      </c>
      <c r="I1826" s="5" t="str">
        <f>IF(Table2[[#This Row],[moving_time]]&lt;&gt;"",FLOOR((Table2[[#This Row],[moving_time]]-(60*60*Table2[[#This Row],[Appoggio_ore]]))/60,1),"")</f>
        <v/>
      </c>
      <c r="J1826" s="5" t="str">
        <f>IF(Table2[[#This Row],[moving_time]]&lt;&gt;"",FLOOR(Table2[[#This Row],[moving_time]]/(60*60),1),"")</f>
        <v/>
      </c>
      <c r="K18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6" t="str">
        <f>IF(AND(Table2[[#This Row],[Appoggio]]&lt;&gt;"",C1836&lt;&gt;""),_xlfn.CONCAT("date",C1836,"moving_time",C1827,"distance",Table2[[#This Row],[Appoggio]],"elevation",C1829,"type",C1830),"")</f>
        <v/>
      </c>
      <c r="M1826" t="str">
        <f>IF(Table2[[#This Row],[date_to_pivot]]&lt;&gt;"",C1830,"")</f>
        <v/>
      </c>
      <c r="N1826" t="str">
        <f>IF(Table2[[#This Row],[date_to_pivot]]&lt;&gt;"",Table2[[#This Row],[Appoggio]],"")</f>
        <v/>
      </c>
      <c r="O1826" t="str">
        <f>IF(Table2[[#This Row],[date_to_pivot]]&lt;&gt;"",C1829,"")</f>
        <v/>
      </c>
      <c r="P1826" t="str">
        <f>IF(Table2[[#This Row],[date_to_pivot]]&lt;&gt;"",C1827,"")</f>
        <v/>
      </c>
    </row>
    <row r="1827" spans="2:16" x14ac:dyDescent="0.2">
      <c r="B1827" t="s">
        <v>33</v>
      </c>
      <c r="C1827" t="str" cm="1">
        <f t="array" ref="C18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27" t="str">
        <f>IF(ISNUMBER(SEARCH("start_date_local",Table2[[#This Row],[JSON]])),MID(Table2[[#This Row],[JSON]],SEARCH("start_date_local",Table2[[#This Row],[JSON]])+LEN("start_date_local")+4,10), "")</f>
        <v/>
      </c>
      <c r="E18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7" s="5" t="str">
        <f>IF(Table2[[#This Row],[moving_time]]&lt;&gt;"",FLOOR((Table2[[#This Row],[moving_time]]-(60*60*Table2[[#This Row],[Appoggio_ore]]))-(60*Table2[[#This Row],[Appoggio_ minuti]]),1),"")</f>
        <v/>
      </c>
      <c r="I1827" s="5" t="str">
        <f>IF(Table2[[#This Row],[moving_time]]&lt;&gt;"",FLOOR((Table2[[#This Row],[moving_time]]-(60*60*Table2[[#This Row],[Appoggio_ore]]))/60,1),"")</f>
        <v/>
      </c>
      <c r="J1827" s="5" t="str">
        <f>IF(Table2[[#This Row],[moving_time]]&lt;&gt;"",FLOOR(Table2[[#This Row],[moving_time]]/(60*60),1),"")</f>
        <v/>
      </c>
      <c r="K18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7" t="str">
        <f>IF(AND(Table2[[#This Row],[Appoggio]]&lt;&gt;"",C1837&lt;&gt;""),_xlfn.CONCAT("date",C1837,"moving_time",C1828,"distance",Table2[[#This Row],[Appoggio]],"elevation",C1830,"type",C1831),"")</f>
        <v/>
      </c>
      <c r="M1827" t="str">
        <f>IF(Table2[[#This Row],[date_to_pivot]]&lt;&gt;"",C1831,"")</f>
        <v/>
      </c>
      <c r="N1827" t="str">
        <f>IF(Table2[[#This Row],[date_to_pivot]]&lt;&gt;"",Table2[[#This Row],[Appoggio]],"")</f>
        <v/>
      </c>
      <c r="O1827" t="str">
        <f>IF(Table2[[#This Row],[date_to_pivot]]&lt;&gt;"",C1830,"")</f>
        <v/>
      </c>
      <c r="P1827" t="str">
        <f>IF(Table2[[#This Row],[date_to_pivot]]&lt;&gt;"",C1828,"")</f>
        <v/>
      </c>
    </row>
    <row r="1828" spans="2:16" x14ac:dyDescent="0.2">
      <c r="B1828" t="s">
        <v>34</v>
      </c>
      <c r="C1828" t="str" cm="1">
        <f t="array" ref="C18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28" t="str">
        <f>IF(ISNUMBER(SEARCH("start_date_local",Table2[[#This Row],[JSON]])),MID(Table2[[#This Row],[JSON]],SEARCH("start_date_local",Table2[[#This Row],[JSON]])+LEN("start_date_local")+4,10), "")</f>
        <v/>
      </c>
      <c r="E18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8" s="5" t="str">
        <f>IF(Table2[[#This Row],[moving_time]]&lt;&gt;"",FLOOR((Table2[[#This Row],[moving_time]]-(60*60*Table2[[#This Row],[Appoggio_ore]]))-(60*Table2[[#This Row],[Appoggio_ minuti]]),1),"")</f>
        <v/>
      </c>
      <c r="I1828" s="5" t="str">
        <f>IF(Table2[[#This Row],[moving_time]]&lt;&gt;"",FLOOR((Table2[[#This Row],[moving_time]]-(60*60*Table2[[#This Row],[Appoggio_ore]]))/60,1),"")</f>
        <v/>
      </c>
      <c r="J1828" s="5" t="str">
        <f>IF(Table2[[#This Row],[moving_time]]&lt;&gt;"",FLOOR(Table2[[#This Row],[moving_time]]/(60*60),1),"")</f>
        <v/>
      </c>
      <c r="K18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8" t="str">
        <f>IF(AND(Table2[[#This Row],[Appoggio]]&lt;&gt;"",C1838&lt;&gt;""),_xlfn.CONCAT("date",C1838,"moving_time",C1829,"distance",Table2[[#This Row],[Appoggio]],"elevation",C1831,"type",C1832),"")</f>
        <v/>
      </c>
      <c r="M1828" t="str">
        <f>IF(Table2[[#This Row],[date_to_pivot]]&lt;&gt;"",C1832,"")</f>
        <v/>
      </c>
      <c r="N1828" t="str">
        <f>IF(Table2[[#This Row],[date_to_pivot]]&lt;&gt;"",Table2[[#This Row],[Appoggio]],"")</f>
        <v/>
      </c>
      <c r="O1828" t="str">
        <f>IF(Table2[[#This Row],[date_to_pivot]]&lt;&gt;"",C1831,"")</f>
        <v/>
      </c>
      <c r="P1828" t="str">
        <f>IF(Table2[[#This Row],[date_to_pivot]]&lt;&gt;"",C1829,"")</f>
        <v/>
      </c>
    </row>
    <row r="1829" spans="2:16" x14ac:dyDescent="0.2">
      <c r="B1829" t="s">
        <v>741</v>
      </c>
      <c r="C1829" t="str" cm="1">
        <f t="array" ref="C18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29" t="str">
        <f>IF(ISNUMBER(SEARCH("start_date_local",Table2[[#This Row],[JSON]])),MID(Table2[[#This Row],[JSON]],SEARCH("start_date_local",Table2[[#This Row],[JSON]])+LEN("start_date_local")+4,10), "")</f>
        <v/>
      </c>
      <c r="E18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29" s="5" t="str">
        <f>IF(Table2[[#This Row],[moving_time]]&lt;&gt;"",FLOOR((Table2[[#This Row],[moving_time]]-(60*60*Table2[[#This Row],[Appoggio_ore]]))-(60*Table2[[#This Row],[Appoggio_ minuti]]),1),"")</f>
        <v/>
      </c>
      <c r="I1829" s="5" t="str">
        <f>IF(Table2[[#This Row],[moving_time]]&lt;&gt;"",FLOOR((Table2[[#This Row],[moving_time]]-(60*60*Table2[[#This Row],[Appoggio_ore]]))/60,1),"")</f>
        <v/>
      </c>
      <c r="J1829" s="5" t="str">
        <f>IF(Table2[[#This Row],[moving_time]]&lt;&gt;"",FLOOR(Table2[[#This Row],[moving_time]]/(60*60),1),"")</f>
        <v/>
      </c>
      <c r="K18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29" t="str">
        <f>IF(AND(Table2[[#This Row],[Appoggio]]&lt;&gt;"",C1839&lt;&gt;""),_xlfn.CONCAT("date",C1839,"moving_time",C1830,"distance",Table2[[#This Row],[Appoggio]],"elevation",C1832,"type",C1833),"")</f>
        <v/>
      </c>
      <c r="M1829" t="str">
        <f>IF(Table2[[#This Row],[date_to_pivot]]&lt;&gt;"",C1833,"")</f>
        <v/>
      </c>
      <c r="N1829" t="str">
        <f>IF(Table2[[#This Row],[date_to_pivot]]&lt;&gt;"",Table2[[#This Row],[Appoggio]],"")</f>
        <v/>
      </c>
      <c r="O1829" t="str">
        <f>IF(Table2[[#This Row],[date_to_pivot]]&lt;&gt;"",C1832,"")</f>
        <v/>
      </c>
      <c r="P1829" t="str">
        <f>IF(Table2[[#This Row],[date_to_pivot]]&lt;&gt;"",C1830,"")</f>
        <v/>
      </c>
    </row>
    <row r="1830" spans="2:16" x14ac:dyDescent="0.2">
      <c r="B1830" t="s">
        <v>742</v>
      </c>
      <c r="C1830" t="str" cm="1">
        <f t="array" ref="C18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30" t="str">
        <f>IF(ISNUMBER(SEARCH("start_date_local",Table2[[#This Row],[JSON]])),MID(Table2[[#This Row],[JSON]],SEARCH("start_date_local",Table2[[#This Row],[JSON]])+LEN("start_date_local")+4,10), "")</f>
        <v/>
      </c>
      <c r="E18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0" s="5" t="str">
        <f>IF(Table2[[#This Row],[moving_time]]&lt;&gt;"",FLOOR((Table2[[#This Row],[moving_time]]-(60*60*Table2[[#This Row],[Appoggio_ore]]))-(60*Table2[[#This Row],[Appoggio_ minuti]]),1),"")</f>
        <v/>
      </c>
      <c r="I1830" s="5" t="str">
        <f>IF(Table2[[#This Row],[moving_time]]&lt;&gt;"",FLOOR((Table2[[#This Row],[moving_time]]-(60*60*Table2[[#This Row],[Appoggio_ore]]))/60,1),"")</f>
        <v/>
      </c>
      <c r="J1830" s="5" t="str">
        <f>IF(Table2[[#This Row],[moving_time]]&lt;&gt;"",FLOOR(Table2[[#This Row],[moving_time]]/(60*60),1),"")</f>
        <v/>
      </c>
      <c r="K18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0" t="str">
        <f>IF(AND(Table2[[#This Row],[Appoggio]]&lt;&gt;"",C1840&lt;&gt;""),_xlfn.CONCAT("date",C1840,"moving_time",C1831,"distance",Table2[[#This Row],[Appoggio]],"elevation",C1833,"type",C1834),"")</f>
        <v/>
      </c>
      <c r="M1830" t="str">
        <f>IF(Table2[[#This Row],[date_to_pivot]]&lt;&gt;"",C1834,"")</f>
        <v/>
      </c>
      <c r="N1830" t="str">
        <f>IF(Table2[[#This Row],[date_to_pivot]]&lt;&gt;"",Table2[[#This Row],[Appoggio]],"")</f>
        <v/>
      </c>
      <c r="O1830" t="str">
        <f>IF(Table2[[#This Row],[date_to_pivot]]&lt;&gt;"",C1833,"")</f>
        <v/>
      </c>
      <c r="P1830" t="str">
        <f>IF(Table2[[#This Row],[date_to_pivot]]&lt;&gt;"",C1831,"")</f>
        <v/>
      </c>
    </row>
    <row r="1831" spans="2:16" x14ac:dyDescent="0.2">
      <c r="B1831" t="s">
        <v>37</v>
      </c>
      <c r="C1831" t="str" cm="1">
        <f t="array" ref="C18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31" t="str">
        <f>IF(ISNUMBER(SEARCH("start_date_local",Table2[[#This Row],[JSON]])),MID(Table2[[#This Row],[JSON]],SEARCH("start_date_local",Table2[[#This Row],[JSON]])+LEN("start_date_local")+4,10), "")</f>
        <v/>
      </c>
      <c r="E18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1" s="5" t="str">
        <f>IF(Table2[[#This Row],[moving_time]]&lt;&gt;"",FLOOR((Table2[[#This Row],[moving_time]]-(60*60*Table2[[#This Row],[Appoggio_ore]]))-(60*Table2[[#This Row],[Appoggio_ minuti]]),1),"")</f>
        <v/>
      </c>
      <c r="I1831" s="5" t="str">
        <f>IF(Table2[[#This Row],[moving_time]]&lt;&gt;"",FLOOR((Table2[[#This Row],[moving_time]]-(60*60*Table2[[#This Row],[Appoggio_ore]]))/60,1),"")</f>
        <v/>
      </c>
      <c r="J1831" s="5" t="str">
        <f>IF(Table2[[#This Row],[moving_time]]&lt;&gt;"",FLOOR(Table2[[#This Row],[moving_time]]/(60*60),1),"")</f>
        <v/>
      </c>
      <c r="K18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1" t="str">
        <f>IF(AND(Table2[[#This Row],[Appoggio]]&lt;&gt;"",C1841&lt;&gt;""),_xlfn.CONCAT("date",C1841,"moving_time",C1832,"distance",Table2[[#This Row],[Appoggio]],"elevation",C1834,"type",C1835),"")</f>
        <v/>
      </c>
      <c r="M1831" t="str">
        <f>IF(Table2[[#This Row],[date_to_pivot]]&lt;&gt;"",C1835,"")</f>
        <v/>
      </c>
      <c r="N1831" t="str">
        <f>IF(Table2[[#This Row],[date_to_pivot]]&lt;&gt;"",Table2[[#This Row],[Appoggio]],"")</f>
        <v/>
      </c>
      <c r="O1831" t="str">
        <f>IF(Table2[[#This Row],[date_to_pivot]]&lt;&gt;"",C1834,"")</f>
        <v/>
      </c>
      <c r="P1831" t="str">
        <f>IF(Table2[[#This Row],[date_to_pivot]]&lt;&gt;"",C1832,"")</f>
        <v/>
      </c>
    </row>
    <row r="1832" spans="2:16" x14ac:dyDescent="0.2">
      <c r="B1832" t="s">
        <v>6</v>
      </c>
      <c r="C1832" t="str" cm="1">
        <f t="array" ref="C18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32" t="str">
        <f>IF(ISNUMBER(SEARCH("start_date_local",Table2[[#This Row],[JSON]])),MID(Table2[[#This Row],[JSON]],SEARCH("start_date_local",Table2[[#This Row],[JSON]])+LEN("start_date_local")+4,10), "")</f>
        <v/>
      </c>
      <c r="E18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2" s="5" t="str">
        <f>IF(Table2[[#This Row],[moving_time]]&lt;&gt;"",FLOOR((Table2[[#This Row],[moving_time]]-(60*60*Table2[[#This Row],[Appoggio_ore]]))-(60*Table2[[#This Row],[Appoggio_ minuti]]),1),"")</f>
        <v/>
      </c>
      <c r="I1832" s="5" t="str">
        <f>IF(Table2[[#This Row],[moving_time]]&lt;&gt;"",FLOOR((Table2[[#This Row],[moving_time]]-(60*60*Table2[[#This Row],[Appoggio_ore]]))/60,1),"")</f>
        <v/>
      </c>
      <c r="J1832" s="5" t="str">
        <f>IF(Table2[[#This Row],[moving_time]]&lt;&gt;"",FLOOR(Table2[[#This Row],[moving_time]]/(60*60),1),"")</f>
        <v/>
      </c>
      <c r="K18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2" t="str">
        <f>IF(AND(Table2[[#This Row],[Appoggio]]&lt;&gt;"",C1842&lt;&gt;""),_xlfn.CONCAT("date",C1842,"moving_time",C1833,"distance",Table2[[#This Row],[Appoggio]],"elevation",C1835,"type",C1836),"")</f>
        <v/>
      </c>
      <c r="M1832" t="str">
        <f>IF(Table2[[#This Row],[date_to_pivot]]&lt;&gt;"",C1836,"")</f>
        <v/>
      </c>
      <c r="N1832" t="str">
        <f>IF(Table2[[#This Row],[date_to_pivot]]&lt;&gt;"",Table2[[#This Row],[Appoggio]],"")</f>
        <v/>
      </c>
      <c r="O1832" t="str">
        <f>IF(Table2[[#This Row],[date_to_pivot]]&lt;&gt;"",C1835,"")</f>
        <v/>
      </c>
      <c r="P1832" t="str">
        <f>IF(Table2[[#This Row],[date_to_pivot]]&lt;&gt;"",C1833,"")</f>
        <v/>
      </c>
    </row>
    <row r="1833" spans="2:16" x14ac:dyDescent="0.2">
      <c r="B1833" t="s">
        <v>38</v>
      </c>
      <c r="C1833" t="str" cm="1">
        <f t="array" ref="C18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33" t="str">
        <f>IF(ISNUMBER(SEARCH("start_date_local",Table2[[#This Row],[JSON]])),MID(Table2[[#This Row],[JSON]],SEARCH("start_date_local",Table2[[#This Row],[JSON]])+LEN("start_date_local")+4,10), "")</f>
        <v/>
      </c>
      <c r="E18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3" s="5" t="str">
        <f>IF(Table2[[#This Row],[moving_time]]&lt;&gt;"",FLOOR((Table2[[#This Row],[moving_time]]-(60*60*Table2[[#This Row],[Appoggio_ore]]))-(60*Table2[[#This Row],[Appoggio_ minuti]]),1),"")</f>
        <v/>
      </c>
      <c r="I1833" s="5" t="str">
        <f>IF(Table2[[#This Row],[moving_time]]&lt;&gt;"",FLOOR((Table2[[#This Row],[moving_time]]-(60*60*Table2[[#This Row],[Appoggio_ore]]))/60,1),"")</f>
        <v/>
      </c>
      <c r="J1833" s="5" t="str">
        <f>IF(Table2[[#This Row],[moving_time]]&lt;&gt;"",FLOOR(Table2[[#This Row],[moving_time]]/(60*60),1),"")</f>
        <v/>
      </c>
      <c r="K18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3" t="str">
        <f>IF(AND(Table2[[#This Row],[Appoggio]]&lt;&gt;"",C1843&lt;&gt;""),_xlfn.CONCAT("date",C1843,"moving_time",C1834,"distance",Table2[[#This Row],[Appoggio]],"elevation",C1836,"type",C1837),"")</f>
        <v/>
      </c>
      <c r="M1833" t="str">
        <f>IF(Table2[[#This Row],[date_to_pivot]]&lt;&gt;"",C1837,"")</f>
        <v/>
      </c>
      <c r="N1833" t="str">
        <f>IF(Table2[[#This Row],[date_to_pivot]]&lt;&gt;"",Table2[[#This Row],[Appoggio]],"")</f>
        <v/>
      </c>
      <c r="O1833" t="str">
        <f>IF(Table2[[#This Row],[date_to_pivot]]&lt;&gt;"",C1836,"")</f>
        <v/>
      </c>
      <c r="P1833" t="str">
        <f>IF(Table2[[#This Row],[date_to_pivot]]&lt;&gt;"",C1834,"")</f>
        <v/>
      </c>
    </row>
    <row r="1834" spans="2:16" x14ac:dyDescent="0.2">
      <c r="B1834" t="s">
        <v>39</v>
      </c>
      <c r="C1834" t="str" cm="1">
        <f t="array" ref="C18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34" t="str">
        <f>IF(ISNUMBER(SEARCH("start_date_local",Table2[[#This Row],[JSON]])),MID(Table2[[#This Row],[JSON]],SEARCH("start_date_local",Table2[[#This Row],[JSON]])+LEN("start_date_local")+4,10), "")</f>
        <v/>
      </c>
      <c r="E18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4" s="5" t="str">
        <f>IF(Table2[[#This Row],[moving_time]]&lt;&gt;"",FLOOR((Table2[[#This Row],[moving_time]]-(60*60*Table2[[#This Row],[Appoggio_ore]]))-(60*Table2[[#This Row],[Appoggio_ minuti]]),1),"")</f>
        <v/>
      </c>
      <c r="I1834" s="5" t="str">
        <f>IF(Table2[[#This Row],[moving_time]]&lt;&gt;"",FLOOR((Table2[[#This Row],[moving_time]]-(60*60*Table2[[#This Row],[Appoggio_ore]]))/60,1),"")</f>
        <v/>
      </c>
      <c r="J1834" s="5" t="str">
        <f>IF(Table2[[#This Row],[moving_time]]&lt;&gt;"",FLOOR(Table2[[#This Row],[moving_time]]/(60*60),1),"")</f>
        <v/>
      </c>
      <c r="K18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4" t="str">
        <f>IF(AND(Table2[[#This Row],[Appoggio]]&lt;&gt;"",C1844&lt;&gt;""),_xlfn.CONCAT("date",C1844,"moving_time",C1835,"distance",Table2[[#This Row],[Appoggio]],"elevation",C1837,"type",C1838),"")</f>
        <v/>
      </c>
      <c r="M1834" t="str">
        <f>IF(Table2[[#This Row],[date_to_pivot]]&lt;&gt;"",C1838,"")</f>
        <v/>
      </c>
      <c r="N1834" t="str">
        <f>IF(Table2[[#This Row],[date_to_pivot]]&lt;&gt;"",Table2[[#This Row],[Appoggio]],"")</f>
        <v/>
      </c>
      <c r="O1834" t="str">
        <f>IF(Table2[[#This Row],[date_to_pivot]]&lt;&gt;"",C1837,"")</f>
        <v/>
      </c>
      <c r="P1834" t="str">
        <f>IF(Table2[[#This Row],[date_to_pivot]]&lt;&gt;"",C1835,"")</f>
        <v/>
      </c>
    </row>
    <row r="1835" spans="2:16" x14ac:dyDescent="0.2">
      <c r="B1835" t="s">
        <v>40</v>
      </c>
      <c r="C1835" t="str" cm="1">
        <f t="array" ref="C18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35" t="str">
        <f>IF(ISNUMBER(SEARCH("start_date_local",Table2[[#This Row],[JSON]])),MID(Table2[[#This Row],[JSON]],SEARCH("start_date_local",Table2[[#This Row],[JSON]])+LEN("start_date_local")+4,10), "")</f>
        <v/>
      </c>
      <c r="E18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5" s="5" t="str">
        <f>IF(Table2[[#This Row],[moving_time]]&lt;&gt;"",FLOOR((Table2[[#This Row],[moving_time]]-(60*60*Table2[[#This Row],[Appoggio_ore]]))-(60*Table2[[#This Row],[Appoggio_ minuti]]),1),"")</f>
        <v/>
      </c>
      <c r="I1835" s="5" t="str">
        <f>IF(Table2[[#This Row],[moving_time]]&lt;&gt;"",FLOOR((Table2[[#This Row],[moving_time]]-(60*60*Table2[[#This Row],[Appoggio_ore]]))/60,1),"")</f>
        <v/>
      </c>
      <c r="J1835" s="5" t="str">
        <f>IF(Table2[[#This Row],[moving_time]]&lt;&gt;"",FLOOR(Table2[[#This Row],[moving_time]]/(60*60),1),"")</f>
        <v/>
      </c>
      <c r="K18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5" t="str">
        <f>IF(AND(Table2[[#This Row],[Appoggio]]&lt;&gt;"",C1845&lt;&gt;""),_xlfn.CONCAT("date",C1845,"moving_time",C1836,"distance",Table2[[#This Row],[Appoggio]],"elevation",C1838,"type",C1839),"")</f>
        <v/>
      </c>
      <c r="M1835" t="str">
        <f>IF(Table2[[#This Row],[date_to_pivot]]&lt;&gt;"",C1839,"")</f>
        <v/>
      </c>
      <c r="N1835" t="str">
        <f>IF(Table2[[#This Row],[date_to_pivot]]&lt;&gt;"",Table2[[#This Row],[Appoggio]],"")</f>
        <v/>
      </c>
      <c r="O1835" t="str">
        <f>IF(Table2[[#This Row],[date_to_pivot]]&lt;&gt;"",C1838,"")</f>
        <v/>
      </c>
      <c r="P1835" t="str">
        <f>IF(Table2[[#This Row],[date_to_pivot]]&lt;&gt;"",C1836,"")</f>
        <v/>
      </c>
    </row>
    <row r="1836" spans="2:16" x14ac:dyDescent="0.2">
      <c r="B1836" t="s">
        <v>41</v>
      </c>
      <c r="C1836" t="str" cm="1">
        <f t="array" ref="C18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36" t="str">
        <f>IF(ISNUMBER(SEARCH("start_date_local",Table2[[#This Row],[JSON]])),MID(Table2[[#This Row],[JSON]],SEARCH("start_date_local",Table2[[#This Row],[JSON]])+LEN("start_date_local")+4,10), "")</f>
        <v/>
      </c>
      <c r="E18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6" s="5" t="str">
        <f>IF(Table2[[#This Row],[moving_time]]&lt;&gt;"",FLOOR((Table2[[#This Row],[moving_time]]-(60*60*Table2[[#This Row],[Appoggio_ore]]))-(60*Table2[[#This Row],[Appoggio_ minuti]]),1),"")</f>
        <v/>
      </c>
      <c r="I1836" s="5" t="str">
        <f>IF(Table2[[#This Row],[moving_time]]&lt;&gt;"",FLOOR((Table2[[#This Row],[moving_time]]-(60*60*Table2[[#This Row],[Appoggio_ore]]))/60,1),"")</f>
        <v/>
      </c>
      <c r="J1836" s="5" t="str">
        <f>IF(Table2[[#This Row],[moving_time]]&lt;&gt;"",FLOOR(Table2[[#This Row],[moving_time]]/(60*60),1),"")</f>
        <v/>
      </c>
      <c r="K18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6" t="str">
        <f>IF(AND(Table2[[#This Row],[Appoggio]]&lt;&gt;"",C1846&lt;&gt;""),_xlfn.CONCAT("date",C1846,"moving_time",C1837,"distance",Table2[[#This Row],[Appoggio]],"elevation",C1839,"type",C1840),"")</f>
        <v/>
      </c>
      <c r="M1836" t="str">
        <f>IF(Table2[[#This Row],[date_to_pivot]]&lt;&gt;"",C1840,"")</f>
        <v/>
      </c>
      <c r="N1836" t="str">
        <f>IF(Table2[[#This Row],[date_to_pivot]]&lt;&gt;"",Table2[[#This Row],[Appoggio]],"")</f>
        <v/>
      </c>
      <c r="O1836" t="str">
        <f>IF(Table2[[#This Row],[date_to_pivot]]&lt;&gt;"",C1839,"")</f>
        <v/>
      </c>
      <c r="P1836" t="str">
        <f>IF(Table2[[#This Row],[date_to_pivot]]&lt;&gt;"",C1837,"")</f>
        <v/>
      </c>
    </row>
    <row r="1837" spans="2:16" x14ac:dyDescent="0.2">
      <c r="B1837" t="s">
        <v>42</v>
      </c>
      <c r="C1837" t="str" cm="1">
        <f t="array" ref="C18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37" t="str">
        <f>IF(ISNUMBER(SEARCH("start_date_local",Table2[[#This Row],[JSON]])),MID(Table2[[#This Row],[JSON]],SEARCH("start_date_local",Table2[[#This Row],[JSON]])+LEN("start_date_local")+4,10), "")</f>
        <v/>
      </c>
      <c r="E18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7" s="5" t="str">
        <f>IF(Table2[[#This Row],[moving_time]]&lt;&gt;"",FLOOR((Table2[[#This Row],[moving_time]]-(60*60*Table2[[#This Row],[Appoggio_ore]]))-(60*Table2[[#This Row],[Appoggio_ minuti]]),1),"")</f>
        <v/>
      </c>
      <c r="I1837" s="5" t="str">
        <f>IF(Table2[[#This Row],[moving_time]]&lt;&gt;"",FLOOR((Table2[[#This Row],[moving_time]]-(60*60*Table2[[#This Row],[Appoggio_ore]]))/60,1),"")</f>
        <v/>
      </c>
      <c r="J1837" s="5" t="str">
        <f>IF(Table2[[#This Row],[moving_time]]&lt;&gt;"",FLOOR(Table2[[#This Row],[moving_time]]/(60*60),1),"")</f>
        <v/>
      </c>
      <c r="K18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7" t="str">
        <f>IF(AND(Table2[[#This Row],[Appoggio]]&lt;&gt;"",C1847&lt;&gt;""),_xlfn.CONCAT("date",C1847,"moving_time",C1838,"distance",Table2[[#This Row],[Appoggio]],"elevation",C1840,"type",C1841),"")</f>
        <v/>
      </c>
      <c r="M1837" t="str">
        <f>IF(Table2[[#This Row],[date_to_pivot]]&lt;&gt;"",C1841,"")</f>
        <v/>
      </c>
      <c r="N1837" t="str">
        <f>IF(Table2[[#This Row],[date_to_pivot]]&lt;&gt;"",Table2[[#This Row],[Appoggio]],"")</f>
        <v/>
      </c>
      <c r="O1837" t="str">
        <f>IF(Table2[[#This Row],[date_to_pivot]]&lt;&gt;"",C1840,"")</f>
        <v/>
      </c>
      <c r="P1837" t="str">
        <f>IF(Table2[[#This Row],[date_to_pivot]]&lt;&gt;"",C1838,"")</f>
        <v/>
      </c>
    </row>
    <row r="1838" spans="2:16" x14ac:dyDescent="0.2">
      <c r="B1838" t="s">
        <v>43</v>
      </c>
      <c r="C1838" t="str" cm="1">
        <f t="array" ref="C18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38" t="str">
        <f>IF(ISNUMBER(SEARCH("start_date_local",Table2[[#This Row],[JSON]])),MID(Table2[[#This Row],[JSON]],SEARCH("start_date_local",Table2[[#This Row],[JSON]])+LEN("start_date_local")+4,10), "")</f>
        <v/>
      </c>
      <c r="E18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8" s="5" t="str">
        <f>IF(Table2[[#This Row],[moving_time]]&lt;&gt;"",FLOOR((Table2[[#This Row],[moving_time]]-(60*60*Table2[[#This Row],[Appoggio_ore]]))-(60*Table2[[#This Row],[Appoggio_ minuti]]),1),"")</f>
        <v/>
      </c>
      <c r="I1838" s="5" t="str">
        <f>IF(Table2[[#This Row],[moving_time]]&lt;&gt;"",FLOOR((Table2[[#This Row],[moving_time]]-(60*60*Table2[[#This Row],[Appoggio_ore]]))/60,1),"")</f>
        <v/>
      </c>
      <c r="J1838" s="5" t="str">
        <f>IF(Table2[[#This Row],[moving_time]]&lt;&gt;"",FLOOR(Table2[[#This Row],[moving_time]]/(60*60),1),"")</f>
        <v/>
      </c>
      <c r="K18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8" t="str">
        <f>IF(AND(Table2[[#This Row],[Appoggio]]&lt;&gt;"",C1848&lt;&gt;""),_xlfn.CONCAT("date",C1848,"moving_time",C1839,"distance",Table2[[#This Row],[Appoggio]],"elevation",C1841,"type",C1842),"")</f>
        <v/>
      </c>
      <c r="M1838" t="str">
        <f>IF(Table2[[#This Row],[date_to_pivot]]&lt;&gt;"",C1842,"")</f>
        <v/>
      </c>
      <c r="N1838" t="str">
        <f>IF(Table2[[#This Row],[date_to_pivot]]&lt;&gt;"",Table2[[#This Row],[Appoggio]],"")</f>
        <v/>
      </c>
      <c r="O1838" t="str">
        <f>IF(Table2[[#This Row],[date_to_pivot]]&lt;&gt;"",C1841,"")</f>
        <v/>
      </c>
      <c r="P1838" t="str">
        <f>IF(Table2[[#This Row],[date_to_pivot]]&lt;&gt;"",C1839,"")</f>
        <v/>
      </c>
    </row>
    <row r="1839" spans="2:16" x14ac:dyDescent="0.2">
      <c r="B1839" t="s">
        <v>44</v>
      </c>
      <c r="C1839" t="str" cm="1">
        <f t="array" ref="C18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39" t="str">
        <f>IF(ISNUMBER(SEARCH("start_date_local",Table2[[#This Row],[JSON]])),MID(Table2[[#This Row],[JSON]],SEARCH("start_date_local",Table2[[#This Row],[JSON]])+LEN("start_date_local")+4,10), "")</f>
        <v/>
      </c>
      <c r="E18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39" s="5" t="str">
        <f>IF(Table2[[#This Row],[moving_time]]&lt;&gt;"",FLOOR((Table2[[#This Row],[moving_time]]-(60*60*Table2[[#This Row],[Appoggio_ore]]))-(60*Table2[[#This Row],[Appoggio_ minuti]]),1),"")</f>
        <v/>
      </c>
      <c r="I1839" s="5" t="str">
        <f>IF(Table2[[#This Row],[moving_time]]&lt;&gt;"",FLOOR((Table2[[#This Row],[moving_time]]-(60*60*Table2[[#This Row],[Appoggio_ore]]))/60,1),"")</f>
        <v/>
      </c>
      <c r="J1839" s="5" t="str">
        <f>IF(Table2[[#This Row],[moving_time]]&lt;&gt;"",FLOOR(Table2[[#This Row],[moving_time]]/(60*60),1),"")</f>
        <v/>
      </c>
      <c r="K18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39" t="str">
        <f>IF(AND(Table2[[#This Row],[Appoggio]]&lt;&gt;"",C1849&lt;&gt;""),_xlfn.CONCAT("date",C1849,"moving_time",C1840,"distance",Table2[[#This Row],[Appoggio]],"elevation",C1842,"type",C1843),"")</f>
        <v/>
      </c>
      <c r="M1839" t="str">
        <f>IF(Table2[[#This Row],[date_to_pivot]]&lt;&gt;"",C1843,"")</f>
        <v/>
      </c>
      <c r="N1839" t="str">
        <f>IF(Table2[[#This Row],[date_to_pivot]]&lt;&gt;"",Table2[[#This Row],[Appoggio]],"")</f>
        <v/>
      </c>
      <c r="O1839" t="str">
        <f>IF(Table2[[#This Row],[date_to_pivot]]&lt;&gt;"",C1842,"")</f>
        <v/>
      </c>
      <c r="P1839" t="str">
        <f>IF(Table2[[#This Row],[date_to_pivot]]&lt;&gt;"",C1840,"")</f>
        <v/>
      </c>
    </row>
    <row r="1840" spans="2:16" x14ac:dyDescent="0.2">
      <c r="B1840" t="s">
        <v>45</v>
      </c>
      <c r="C1840" t="str" cm="1">
        <f t="array" ref="C18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40" t="str">
        <f>IF(ISNUMBER(SEARCH("start_date_local",Table2[[#This Row],[JSON]])),MID(Table2[[#This Row],[JSON]],SEARCH("start_date_local",Table2[[#This Row],[JSON]])+LEN("start_date_local")+4,10), "")</f>
        <v/>
      </c>
      <c r="E18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0" s="5" t="str">
        <f>IF(Table2[[#This Row],[moving_time]]&lt;&gt;"",FLOOR((Table2[[#This Row],[moving_time]]-(60*60*Table2[[#This Row],[Appoggio_ore]]))-(60*Table2[[#This Row],[Appoggio_ minuti]]),1),"")</f>
        <v/>
      </c>
      <c r="I1840" s="5" t="str">
        <f>IF(Table2[[#This Row],[moving_time]]&lt;&gt;"",FLOOR((Table2[[#This Row],[moving_time]]-(60*60*Table2[[#This Row],[Appoggio_ore]]))/60,1),"")</f>
        <v/>
      </c>
      <c r="J1840" s="5" t="str">
        <f>IF(Table2[[#This Row],[moving_time]]&lt;&gt;"",FLOOR(Table2[[#This Row],[moving_time]]/(60*60),1),"")</f>
        <v/>
      </c>
      <c r="K18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0" t="str">
        <f>IF(AND(Table2[[#This Row],[Appoggio]]&lt;&gt;"",C1850&lt;&gt;""),_xlfn.CONCAT("date",C1850,"moving_time",C1841,"distance",Table2[[#This Row],[Appoggio]],"elevation",C1843,"type",C1844),"")</f>
        <v/>
      </c>
      <c r="M1840" t="str">
        <f>IF(Table2[[#This Row],[date_to_pivot]]&lt;&gt;"",C1844,"")</f>
        <v/>
      </c>
      <c r="N1840" t="str">
        <f>IF(Table2[[#This Row],[date_to_pivot]]&lt;&gt;"",Table2[[#This Row],[Appoggio]],"")</f>
        <v/>
      </c>
      <c r="O1840" t="str">
        <f>IF(Table2[[#This Row],[date_to_pivot]]&lt;&gt;"",C1843,"")</f>
        <v/>
      </c>
      <c r="P1840" t="str">
        <f>IF(Table2[[#This Row],[date_to_pivot]]&lt;&gt;"",C1841,"")</f>
        <v/>
      </c>
    </row>
    <row r="1841" spans="2:16" x14ac:dyDescent="0.2">
      <c r="B1841" t="s">
        <v>743</v>
      </c>
      <c r="C1841" t="str" cm="1">
        <f t="array" ref="C18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41" t="str">
        <f>IF(ISNUMBER(SEARCH("start_date_local",Table2[[#This Row],[JSON]])),MID(Table2[[#This Row],[JSON]],SEARCH("start_date_local",Table2[[#This Row],[JSON]])+LEN("start_date_local")+4,10), "")</f>
        <v/>
      </c>
      <c r="E18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1" s="5" t="str">
        <f>IF(Table2[[#This Row],[moving_time]]&lt;&gt;"",FLOOR((Table2[[#This Row],[moving_time]]-(60*60*Table2[[#This Row],[Appoggio_ore]]))-(60*Table2[[#This Row],[Appoggio_ minuti]]),1),"")</f>
        <v/>
      </c>
      <c r="I1841" s="5" t="str">
        <f>IF(Table2[[#This Row],[moving_time]]&lt;&gt;"",FLOOR((Table2[[#This Row],[moving_time]]-(60*60*Table2[[#This Row],[Appoggio_ore]]))/60,1),"")</f>
        <v/>
      </c>
      <c r="J1841" s="5" t="str">
        <f>IF(Table2[[#This Row],[moving_time]]&lt;&gt;"",FLOOR(Table2[[#This Row],[moving_time]]/(60*60),1),"")</f>
        <v/>
      </c>
      <c r="K18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1" t="str">
        <f>IF(AND(Table2[[#This Row],[Appoggio]]&lt;&gt;"",C1851&lt;&gt;""),_xlfn.CONCAT("date",C1851,"moving_time",C1842,"distance",Table2[[#This Row],[Appoggio]],"elevation",C1844,"type",C1845),"")</f>
        <v/>
      </c>
      <c r="M1841" t="str">
        <f>IF(Table2[[#This Row],[date_to_pivot]]&lt;&gt;"",C1845,"")</f>
        <v/>
      </c>
      <c r="N1841" t="str">
        <f>IF(Table2[[#This Row],[date_to_pivot]]&lt;&gt;"",Table2[[#This Row],[Appoggio]],"")</f>
        <v/>
      </c>
      <c r="O1841" t="str">
        <f>IF(Table2[[#This Row],[date_to_pivot]]&lt;&gt;"",C1844,"")</f>
        <v/>
      </c>
      <c r="P1841" t="str">
        <f>IF(Table2[[#This Row],[date_to_pivot]]&lt;&gt;"",C1842,"")</f>
        <v/>
      </c>
    </row>
    <row r="1842" spans="2:16" x14ac:dyDescent="0.2">
      <c r="B1842" t="s">
        <v>744</v>
      </c>
      <c r="C1842" t="str" cm="1">
        <f t="array" ref="C18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42" t="str">
        <f>IF(ISNUMBER(SEARCH("start_date_local",Table2[[#This Row],[JSON]])),MID(Table2[[#This Row],[JSON]],SEARCH("start_date_local",Table2[[#This Row],[JSON]])+LEN("start_date_local")+4,10), "")</f>
        <v/>
      </c>
      <c r="E18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2" s="5" t="str">
        <f>IF(Table2[[#This Row],[moving_time]]&lt;&gt;"",FLOOR((Table2[[#This Row],[moving_time]]-(60*60*Table2[[#This Row],[Appoggio_ore]]))-(60*Table2[[#This Row],[Appoggio_ minuti]]),1),"")</f>
        <v/>
      </c>
      <c r="I1842" s="5" t="str">
        <f>IF(Table2[[#This Row],[moving_time]]&lt;&gt;"",FLOOR((Table2[[#This Row],[moving_time]]-(60*60*Table2[[#This Row],[Appoggio_ore]]))/60,1),"")</f>
        <v/>
      </c>
      <c r="J1842" s="5" t="str">
        <f>IF(Table2[[#This Row],[moving_time]]&lt;&gt;"",FLOOR(Table2[[#This Row],[moving_time]]/(60*60),1),"")</f>
        <v/>
      </c>
      <c r="K18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2" t="str">
        <f>IF(AND(Table2[[#This Row],[Appoggio]]&lt;&gt;"",C1852&lt;&gt;""),_xlfn.CONCAT("date",C1852,"moving_time",C1843,"distance",Table2[[#This Row],[Appoggio]],"elevation",C1845,"type",C1846),"")</f>
        <v/>
      </c>
      <c r="M1842" t="str">
        <f>IF(Table2[[#This Row],[date_to_pivot]]&lt;&gt;"",C1846,"")</f>
        <v/>
      </c>
      <c r="N1842" t="str">
        <f>IF(Table2[[#This Row],[date_to_pivot]]&lt;&gt;"",Table2[[#This Row],[Appoggio]],"")</f>
        <v/>
      </c>
      <c r="O1842" t="str">
        <f>IF(Table2[[#This Row],[date_to_pivot]]&lt;&gt;"",C1845,"")</f>
        <v/>
      </c>
      <c r="P1842" t="str">
        <f>IF(Table2[[#This Row],[date_to_pivot]]&lt;&gt;"",C1843,"")</f>
        <v/>
      </c>
    </row>
    <row r="1843" spans="2:16" x14ac:dyDescent="0.2">
      <c r="B1843" t="s">
        <v>366</v>
      </c>
      <c r="C1843" t="str" cm="1">
        <f t="array" ref="C18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43" t="str">
        <f>IF(ISNUMBER(SEARCH("start_date_local",Table2[[#This Row],[JSON]])),MID(Table2[[#This Row],[JSON]],SEARCH("start_date_local",Table2[[#This Row],[JSON]])+LEN("start_date_local")+4,10), "")</f>
        <v/>
      </c>
      <c r="E18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3" s="5" t="str">
        <f>IF(Table2[[#This Row],[moving_time]]&lt;&gt;"",FLOOR((Table2[[#This Row],[moving_time]]-(60*60*Table2[[#This Row],[Appoggio_ore]]))-(60*Table2[[#This Row],[Appoggio_ minuti]]),1),"")</f>
        <v/>
      </c>
      <c r="I1843" s="5" t="str">
        <f>IF(Table2[[#This Row],[moving_time]]&lt;&gt;"",FLOOR((Table2[[#This Row],[moving_time]]-(60*60*Table2[[#This Row],[Appoggio_ore]]))/60,1),"")</f>
        <v/>
      </c>
      <c r="J1843" s="5" t="str">
        <f>IF(Table2[[#This Row],[moving_time]]&lt;&gt;"",FLOOR(Table2[[#This Row],[moving_time]]/(60*60),1),"")</f>
        <v/>
      </c>
      <c r="K18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3" t="str">
        <f>IF(AND(Table2[[#This Row],[Appoggio]]&lt;&gt;"",C1853&lt;&gt;""),_xlfn.CONCAT("date",C1853,"moving_time",C1844,"distance",Table2[[#This Row],[Appoggio]],"elevation",C1846,"type",C1847),"")</f>
        <v/>
      </c>
      <c r="M1843" t="str">
        <f>IF(Table2[[#This Row],[date_to_pivot]]&lt;&gt;"",C1847,"")</f>
        <v/>
      </c>
      <c r="N1843" t="str">
        <f>IF(Table2[[#This Row],[date_to_pivot]]&lt;&gt;"",Table2[[#This Row],[Appoggio]],"")</f>
        <v/>
      </c>
      <c r="O1843" t="str">
        <f>IF(Table2[[#This Row],[date_to_pivot]]&lt;&gt;"",C1846,"")</f>
        <v/>
      </c>
      <c r="P1843" t="str">
        <f>IF(Table2[[#This Row],[date_to_pivot]]&lt;&gt;"",C1844,"")</f>
        <v/>
      </c>
    </row>
    <row r="1844" spans="2:16" x14ac:dyDescent="0.2">
      <c r="B1844" t="s">
        <v>745</v>
      </c>
      <c r="C1844" t="str" cm="1">
        <f t="array" ref="C18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44" t="str">
        <f>IF(ISNUMBER(SEARCH("start_date_local",Table2[[#This Row],[JSON]])),MID(Table2[[#This Row],[JSON]],SEARCH("start_date_local",Table2[[#This Row],[JSON]])+LEN("start_date_local")+4,10), "")</f>
        <v/>
      </c>
      <c r="E18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4" s="5" t="str">
        <f>IF(Table2[[#This Row],[moving_time]]&lt;&gt;"",FLOOR((Table2[[#This Row],[moving_time]]-(60*60*Table2[[#This Row],[Appoggio_ore]]))-(60*Table2[[#This Row],[Appoggio_ minuti]]),1),"")</f>
        <v/>
      </c>
      <c r="I1844" s="5" t="str">
        <f>IF(Table2[[#This Row],[moving_time]]&lt;&gt;"",FLOOR((Table2[[#This Row],[moving_time]]-(60*60*Table2[[#This Row],[Appoggio_ore]]))/60,1),"")</f>
        <v/>
      </c>
      <c r="J1844" s="5" t="str">
        <f>IF(Table2[[#This Row],[moving_time]]&lt;&gt;"",FLOOR(Table2[[#This Row],[moving_time]]/(60*60),1),"")</f>
        <v/>
      </c>
      <c r="K18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4" t="str">
        <f>IF(AND(Table2[[#This Row],[Appoggio]]&lt;&gt;"",C1854&lt;&gt;""),_xlfn.CONCAT("date",C1854,"moving_time",C1845,"distance",Table2[[#This Row],[Appoggio]],"elevation",C1847,"type",C1848),"")</f>
        <v/>
      </c>
      <c r="M1844" t="str">
        <f>IF(Table2[[#This Row],[date_to_pivot]]&lt;&gt;"",C1848,"")</f>
        <v/>
      </c>
      <c r="N1844" t="str">
        <f>IF(Table2[[#This Row],[date_to_pivot]]&lt;&gt;"",Table2[[#This Row],[Appoggio]],"")</f>
        <v/>
      </c>
      <c r="O1844" t="str">
        <f>IF(Table2[[#This Row],[date_to_pivot]]&lt;&gt;"",C1847,"")</f>
        <v/>
      </c>
      <c r="P1844" t="str">
        <f>IF(Table2[[#This Row],[date_to_pivot]]&lt;&gt;"",C1845,"")</f>
        <v/>
      </c>
    </row>
    <row r="1845" spans="2:16" x14ac:dyDescent="0.2">
      <c r="B1845" t="s">
        <v>746</v>
      </c>
      <c r="C1845" t="str" cm="1">
        <f t="array" ref="C18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45" t="str">
        <f>IF(ISNUMBER(SEARCH("start_date_local",Table2[[#This Row],[JSON]])),MID(Table2[[#This Row],[JSON]],SEARCH("start_date_local",Table2[[#This Row],[JSON]])+LEN("start_date_local")+4,10), "")</f>
        <v/>
      </c>
      <c r="E18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5" s="5" t="str">
        <f>IF(Table2[[#This Row],[moving_time]]&lt;&gt;"",FLOOR((Table2[[#This Row],[moving_time]]-(60*60*Table2[[#This Row],[Appoggio_ore]]))-(60*Table2[[#This Row],[Appoggio_ minuti]]),1),"")</f>
        <v/>
      </c>
      <c r="I1845" s="5" t="str">
        <f>IF(Table2[[#This Row],[moving_time]]&lt;&gt;"",FLOOR((Table2[[#This Row],[moving_time]]-(60*60*Table2[[#This Row],[Appoggio_ore]]))/60,1),"")</f>
        <v/>
      </c>
      <c r="J1845" s="5" t="str">
        <f>IF(Table2[[#This Row],[moving_time]]&lt;&gt;"",FLOOR(Table2[[#This Row],[moving_time]]/(60*60),1),"")</f>
        <v/>
      </c>
      <c r="K18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5" t="str">
        <f>IF(AND(Table2[[#This Row],[Appoggio]]&lt;&gt;"",C1855&lt;&gt;""),_xlfn.CONCAT("date",C1855,"moving_time",C1846,"distance",Table2[[#This Row],[Appoggio]],"elevation",C1848,"type",C1849),"")</f>
        <v/>
      </c>
      <c r="M1845" t="str">
        <f>IF(Table2[[#This Row],[date_to_pivot]]&lt;&gt;"",C1849,"")</f>
        <v/>
      </c>
      <c r="N1845" t="str">
        <f>IF(Table2[[#This Row],[date_to_pivot]]&lt;&gt;"",Table2[[#This Row],[Appoggio]],"")</f>
        <v/>
      </c>
      <c r="O1845" t="str">
        <f>IF(Table2[[#This Row],[date_to_pivot]]&lt;&gt;"",C1848,"")</f>
        <v/>
      </c>
      <c r="P1845" t="str">
        <f>IF(Table2[[#This Row],[date_to_pivot]]&lt;&gt;"",C1846,"")</f>
        <v/>
      </c>
    </row>
    <row r="1846" spans="2:16" x14ac:dyDescent="0.2">
      <c r="B1846" t="s">
        <v>747</v>
      </c>
      <c r="C1846" t="str" cm="1">
        <f t="array" ref="C18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46" t="str">
        <f>IF(ISNUMBER(SEARCH("start_date_local",Table2[[#This Row],[JSON]])),MID(Table2[[#This Row],[JSON]],SEARCH("start_date_local",Table2[[#This Row],[JSON]])+LEN("start_date_local")+4,10), "")</f>
        <v/>
      </c>
      <c r="E18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6" s="5" t="str">
        <f>IF(Table2[[#This Row],[moving_time]]&lt;&gt;"",FLOOR((Table2[[#This Row],[moving_time]]-(60*60*Table2[[#This Row],[Appoggio_ore]]))-(60*Table2[[#This Row],[Appoggio_ minuti]]),1),"")</f>
        <v/>
      </c>
      <c r="I1846" s="5" t="str">
        <f>IF(Table2[[#This Row],[moving_time]]&lt;&gt;"",FLOOR((Table2[[#This Row],[moving_time]]-(60*60*Table2[[#This Row],[Appoggio_ore]]))/60,1),"")</f>
        <v/>
      </c>
      <c r="J1846" s="5" t="str">
        <f>IF(Table2[[#This Row],[moving_time]]&lt;&gt;"",FLOOR(Table2[[#This Row],[moving_time]]/(60*60),1),"")</f>
        <v/>
      </c>
      <c r="K18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6" t="str">
        <f>IF(AND(Table2[[#This Row],[Appoggio]]&lt;&gt;"",C1856&lt;&gt;""),_xlfn.CONCAT("date",C1856,"moving_time",C1847,"distance",Table2[[#This Row],[Appoggio]],"elevation",C1849,"type",C1850),"")</f>
        <v/>
      </c>
      <c r="M1846" t="str">
        <f>IF(Table2[[#This Row],[date_to_pivot]]&lt;&gt;"",C1850,"")</f>
        <v/>
      </c>
      <c r="N1846" t="str">
        <f>IF(Table2[[#This Row],[date_to_pivot]]&lt;&gt;"",Table2[[#This Row],[Appoggio]],"")</f>
        <v/>
      </c>
      <c r="O1846" t="str">
        <f>IF(Table2[[#This Row],[date_to_pivot]]&lt;&gt;"",C1849,"")</f>
        <v/>
      </c>
      <c r="P1846" t="str">
        <f>IF(Table2[[#This Row],[date_to_pivot]]&lt;&gt;"",C1847,"")</f>
        <v/>
      </c>
    </row>
    <row r="1847" spans="2:16" x14ac:dyDescent="0.2">
      <c r="B1847" t="s">
        <v>151</v>
      </c>
      <c r="C1847" t="str" cm="1">
        <f t="array" ref="C18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47" t="str">
        <f>IF(ISNUMBER(SEARCH("start_date_local",Table2[[#This Row],[JSON]])),MID(Table2[[#This Row],[JSON]],SEARCH("start_date_local",Table2[[#This Row],[JSON]])+LEN("start_date_local")+4,10), "")</f>
        <v/>
      </c>
      <c r="E18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7" s="5" t="str">
        <f>IF(Table2[[#This Row],[moving_time]]&lt;&gt;"",FLOOR((Table2[[#This Row],[moving_time]]-(60*60*Table2[[#This Row],[Appoggio_ore]]))-(60*Table2[[#This Row],[Appoggio_ minuti]]),1),"")</f>
        <v/>
      </c>
      <c r="I1847" s="5" t="str">
        <f>IF(Table2[[#This Row],[moving_time]]&lt;&gt;"",FLOOR((Table2[[#This Row],[moving_time]]-(60*60*Table2[[#This Row],[Appoggio_ore]]))/60,1),"")</f>
        <v/>
      </c>
      <c r="J1847" s="5" t="str">
        <f>IF(Table2[[#This Row],[moving_time]]&lt;&gt;"",FLOOR(Table2[[#This Row],[moving_time]]/(60*60),1),"")</f>
        <v/>
      </c>
      <c r="K18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7" t="str">
        <f>IF(AND(Table2[[#This Row],[Appoggio]]&lt;&gt;"",C1857&lt;&gt;""),_xlfn.CONCAT("date",C1857,"moving_time",C1848,"distance",Table2[[#This Row],[Appoggio]],"elevation",C1850,"type",C1851),"")</f>
        <v/>
      </c>
      <c r="M1847" t="str">
        <f>IF(Table2[[#This Row],[date_to_pivot]]&lt;&gt;"",C1851,"")</f>
        <v/>
      </c>
      <c r="N1847" t="str">
        <f>IF(Table2[[#This Row],[date_to_pivot]]&lt;&gt;"",Table2[[#This Row],[Appoggio]],"")</f>
        <v/>
      </c>
      <c r="O1847" t="str">
        <f>IF(Table2[[#This Row],[date_to_pivot]]&lt;&gt;"",C1850,"")</f>
        <v/>
      </c>
      <c r="P1847" t="str">
        <f>IF(Table2[[#This Row],[date_to_pivot]]&lt;&gt;"",C1848,"")</f>
        <v/>
      </c>
    </row>
    <row r="1848" spans="2:16" x14ac:dyDescent="0.2">
      <c r="B1848" t="s">
        <v>748</v>
      </c>
      <c r="C1848" t="str" cm="1">
        <f t="array" ref="C18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48" t="str">
        <f>IF(ISNUMBER(SEARCH("start_date_local",Table2[[#This Row],[JSON]])),MID(Table2[[#This Row],[JSON]],SEARCH("start_date_local",Table2[[#This Row],[JSON]])+LEN("start_date_local")+4,10), "")</f>
        <v/>
      </c>
      <c r="E18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8" s="5" t="str">
        <f>IF(Table2[[#This Row],[moving_time]]&lt;&gt;"",FLOOR((Table2[[#This Row],[moving_time]]-(60*60*Table2[[#This Row],[Appoggio_ore]]))-(60*Table2[[#This Row],[Appoggio_ minuti]]),1),"")</f>
        <v/>
      </c>
      <c r="I1848" s="5" t="str">
        <f>IF(Table2[[#This Row],[moving_time]]&lt;&gt;"",FLOOR((Table2[[#This Row],[moving_time]]-(60*60*Table2[[#This Row],[Appoggio_ore]]))/60,1),"")</f>
        <v/>
      </c>
      <c r="J1848" s="5" t="str">
        <f>IF(Table2[[#This Row],[moving_time]]&lt;&gt;"",FLOOR(Table2[[#This Row],[moving_time]]/(60*60),1),"")</f>
        <v/>
      </c>
      <c r="K18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8" t="str">
        <f>IF(AND(Table2[[#This Row],[Appoggio]]&lt;&gt;"",C1858&lt;&gt;""),_xlfn.CONCAT("date",C1858,"moving_time",C1849,"distance",Table2[[#This Row],[Appoggio]],"elevation",C1851,"type",C1852),"")</f>
        <v/>
      </c>
      <c r="M1848" t="str">
        <f>IF(Table2[[#This Row],[date_to_pivot]]&lt;&gt;"",C1852,"")</f>
        <v/>
      </c>
      <c r="N1848" t="str">
        <f>IF(Table2[[#This Row],[date_to_pivot]]&lt;&gt;"",Table2[[#This Row],[Appoggio]],"")</f>
        <v/>
      </c>
      <c r="O1848" t="str">
        <f>IF(Table2[[#This Row],[date_to_pivot]]&lt;&gt;"",C1851,"")</f>
        <v/>
      </c>
      <c r="P1848" t="str">
        <f>IF(Table2[[#This Row],[date_to_pivot]]&lt;&gt;"",C1849,"")</f>
        <v/>
      </c>
    </row>
    <row r="1849" spans="2:16" x14ac:dyDescent="0.2">
      <c r="B1849" t="s">
        <v>58</v>
      </c>
      <c r="C1849" t="str" cm="1">
        <f t="array" ref="C18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49" t="str">
        <f>IF(ISNUMBER(SEARCH("start_date_local",Table2[[#This Row],[JSON]])),MID(Table2[[#This Row],[JSON]],SEARCH("start_date_local",Table2[[#This Row],[JSON]])+LEN("start_date_local")+4,10), "")</f>
        <v/>
      </c>
      <c r="E18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49" s="5" t="str">
        <f>IF(Table2[[#This Row],[moving_time]]&lt;&gt;"",FLOOR((Table2[[#This Row],[moving_time]]-(60*60*Table2[[#This Row],[Appoggio_ore]]))-(60*Table2[[#This Row],[Appoggio_ minuti]]),1),"")</f>
        <v/>
      </c>
      <c r="I1849" s="5" t="str">
        <f>IF(Table2[[#This Row],[moving_time]]&lt;&gt;"",FLOOR((Table2[[#This Row],[moving_time]]-(60*60*Table2[[#This Row],[Appoggio_ore]]))/60,1),"")</f>
        <v/>
      </c>
      <c r="J1849" s="5" t="str">
        <f>IF(Table2[[#This Row],[moving_time]]&lt;&gt;"",FLOOR(Table2[[#This Row],[moving_time]]/(60*60),1),"")</f>
        <v/>
      </c>
      <c r="K18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49" t="str">
        <f>IF(AND(Table2[[#This Row],[Appoggio]]&lt;&gt;"",C1859&lt;&gt;""),_xlfn.CONCAT("date",C1859,"moving_time",C1850,"distance",Table2[[#This Row],[Appoggio]],"elevation",C1852,"type",C1853),"")</f>
        <v/>
      </c>
      <c r="M1849" t="str">
        <f>IF(Table2[[#This Row],[date_to_pivot]]&lt;&gt;"",C1853,"")</f>
        <v/>
      </c>
      <c r="N1849" t="str">
        <f>IF(Table2[[#This Row],[date_to_pivot]]&lt;&gt;"",Table2[[#This Row],[Appoggio]],"")</f>
        <v/>
      </c>
      <c r="O1849" t="str">
        <f>IF(Table2[[#This Row],[date_to_pivot]]&lt;&gt;"",C1852,"")</f>
        <v/>
      </c>
      <c r="P1849" t="str">
        <f>IF(Table2[[#This Row],[date_to_pivot]]&lt;&gt;"",C1850,"")</f>
        <v/>
      </c>
    </row>
    <row r="1850" spans="2:16" x14ac:dyDescent="0.2">
      <c r="B1850" t="s">
        <v>749</v>
      </c>
      <c r="C1850" t="str" cm="1">
        <f t="array" ref="C18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50" t="str">
        <f>IF(ISNUMBER(SEARCH("start_date_local",Table2[[#This Row],[JSON]])),MID(Table2[[#This Row],[JSON]],SEARCH("start_date_local",Table2[[#This Row],[JSON]])+LEN("start_date_local")+4,10), "")</f>
        <v/>
      </c>
      <c r="E18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0" s="5" t="str">
        <f>IF(Table2[[#This Row],[moving_time]]&lt;&gt;"",FLOOR((Table2[[#This Row],[moving_time]]-(60*60*Table2[[#This Row],[Appoggio_ore]]))-(60*Table2[[#This Row],[Appoggio_ minuti]]),1),"")</f>
        <v/>
      </c>
      <c r="I1850" s="5" t="str">
        <f>IF(Table2[[#This Row],[moving_time]]&lt;&gt;"",FLOOR((Table2[[#This Row],[moving_time]]-(60*60*Table2[[#This Row],[Appoggio_ore]]))/60,1),"")</f>
        <v/>
      </c>
      <c r="J1850" s="5" t="str">
        <f>IF(Table2[[#This Row],[moving_time]]&lt;&gt;"",FLOOR(Table2[[#This Row],[moving_time]]/(60*60),1),"")</f>
        <v/>
      </c>
      <c r="K18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0" t="str">
        <f>IF(AND(Table2[[#This Row],[Appoggio]]&lt;&gt;"",C1860&lt;&gt;""),_xlfn.CONCAT("date",C1860,"moving_time",C1851,"distance",Table2[[#This Row],[Appoggio]],"elevation",C1853,"type",C1854),"")</f>
        <v/>
      </c>
      <c r="M1850" t="str">
        <f>IF(Table2[[#This Row],[date_to_pivot]]&lt;&gt;"",C1854,"")</f>
        <v/>
      </c>
      <c r="N1850" t="str">
        <f>IF(Table2[[#This Row],[date_to_pivot]]&lt;&gt;"",Table2[[#This Row],[Appoggio]],"")</f>
        <v/>
      </c>
      <c r="O1850" t="str">
        <f>IF(Table2[[#This Row],[date_to_pivot]]&lt;&gt;"",C1853,"")</f>
        <v/>
      </c>
      <c r="P1850" t="str">
        <f>IF(Table2[[#This Row],[date_to_pivot]]&lt;&gt;"",C1851,"")</f>
        <v/>
      </c>
    </row>
    <row r="1851" spans="2:16" x14ac:dyDescent="0.2">
      <c r="B1851" t="s">
        <v>750</v>
      </c>
      <c r="C1851" t="str" cm="1">
        <f t="array" ref="C18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51" t="str">
        <f>IF(ISNUMBER(SEARCH("start_date_local",Table2[[#This Row],[JSON]])),MID(Table2[[#This Row],[JSON]],SEARCH("start_date_local",Table2[[#This Row],[JSON]])+LEN("start_date_local")+4,10), "")</f>
        <v/>
      </c>
      <c r="E18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1" s="5" t="str">
        <f>IF(Table2[[#This Row],[moving_time]]&lt;&gt;"",FLOOR((Table2[[#This Row],[moving_time]]-(60*60*Table2[[#This Row],[Appoggio_ore]]))-(60*Table2[[#This Row],[Appoggio_ minuti]]),1),"")</f>
        <v/>
      </c>
      <c r="I1851" s="5" t="str">
        <f>IF(Table2[[#This Row],[moving_time]]&lt;&gt;"",FLOOR((Table2[[#This Row],[moving_time]]-(60*60*Table2[[#This Row],[Appoggio_ore]]))/60,1),"")</f>
        <v/>
      </c>
      <c r="J1851" s="5" t="str">
        <f>IF(Table2[[#This Row],[moving_time]]&lt;&gt;"",FLOOR(Table2[[#This Row],[moving_time]]/(60*60),1),"")</f>
        <v/>
      </c>
      <c r="K18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1" t="str">
        <f>IF(AND(Table2[[#This Row],[Appoggio]]&lt;&gt;"",C1861&lt;&gt;""),_xlfn.CONCAT("date",C1861,"moving_time",C1852,"distance",Table2[[#This Row],[Appoggio]],"elevation",C1854,"type",C1855),"")</f>
        <v/>
      </c>
      <c r="M1851" t="str">
        <f>IF(Table2[[#This Row],[date_to_pivot]]&lt;&gt;"",C1855,"")</f>
        <v/>
      </c>
      <c r="N1851" t="str">
        <f>IF(Table2[[#This Row],[date_to_pivot]]&lt;&gt;"",Table2[[#This Row],[Appoggio]],"")</f>
        <v/>
      </c>
      <c r="O1851" t="str">
        <f>IF(Table2[[#This Row],[date_to_pivot]]&lt;&gt;"",C1854,"")</f>
        <v/>
      </c>
      <c r="P1851" t="str">
        <f>IF(Table2[[#This Row],[date_to_pivot]]&lt;&gt;"",C1852,"")</f>
        <v/>
      </c>
    </row>
    <row r="1852" spans="2:16" x14ac:dyDescent="0.2">
      <c r="B1852" t="s">
        <v>751</v>
      </c>
      <c r="C1852" t="str" cm="1">
        <f t="array" ref="C18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52" t="str">
        <f>IF(ISNUMBER(SEARCH("start_date_local",Table2[[#This Row],[JSON]])),MID(Table2[[#This Row],[JSON]],SEARCH("start_date_local",Table2[[#This Row],[JSON]])+LEN("start_date_local")+4,10), "")</f>
        <v/>
      </c>
      <c r="E18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2" s="5" t="str">
        <f>IF(Table2[[#This Row],[moving_time]]&lt;&gt;"",FLOOR((Table2[[#This Row],[moving_time]]-(60*60*Table2[[#This Row],[Appoggio_ore]]))-(60*Table2[[#This Row],[Appoggio_ minuti]]),1),"")</f>
        <v/>
      </c>
      <c r="I1852" s="5" t="str">
        <f>IF(Table2[[#This Row],[moving_time]]&lt;&gt;"",FLOOR((Table2[[#This Row],[moving_time]]-(60*60*Table2[[#This Row],[Appoggio_ore]]))/60,1),"")</f>
        <v/>
      </c>
      <c r="J1852" s="5" t="str">
        <f>IF(Table2[[#This Row],[moving_time]]&lt;&gt;"",FLOOR(Table2[[#This Row],[moving_time]]/(60*60),1),"")</f>
        <v/>
      </c>
      <c r="K18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2" t="str">
        <f>IF(AND(Table2[[#This Row],[Appoggio]]&lt;&gt;"",C1862&lt;&gt;""),_xlfn.CONCAT("date",C1862,"moving_time",C1853,"distance",Table2[[#This Row],[Appoggio]],"elevation",C1855,"type",C1856),"")</f>
        <v/>
      </c>
      <c r="M1852" t="str">
        <f>IF(Table2[[#This Row],[date_to_pivot]]&lt;&gt;"",C1856,"")</f>
        <v/>
      </c>
      <c r="N1852" t="str">
        <f>IF(Table2[[#This Row],[date_to_pivot]]&lt;&gt;"",Table2[[#This Row],[Appoggio]],"")</f>
        <v/>
      </c>
      <c r="O1852" t="str">
        <f>IF(Table2[[#This Row],[date_to_pivot]]&lt;&gt;"",C1855,"")</f>
        <v/>
      </c>
      <c r="P1852" t="str">
        <f>IF(Table2[[#This Row],[date_to_pivot]]&lt;&gt;"",C1853,"")</f>
        <v/>
      </c>
    </row>
    <row r="1853" spans="2:16" x14ac:dyDescent="0.2">
      <c r="B1853" t="s">
        <v>127</v>
      </c>
      <c r="C1853" t="str" cm="1">
        <f t="array" ref="C18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53" t="str">
        <f>IF(ISNUMBER(SEARCH("start_date_local",Table2[[#This Row],[JSON]])),MID(Table2[[#This Row],[JSON]],SEARCH("start_date_local",Table2[[#This Row],[JSON]])+LEN("start_date_local")+4,10), "")</f>
        <v/>
      </c>
      <c r="E18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3" s="5" t="str">
        <f>IF(Table2[[#This Row],[moving_time]]&lt;&gt;"",FLOOR((Table2[[#This Row],[moving_time]]-(60*60*Table2[[#This Row],[Appoggio_ore]]))-(60*Table2[[#This Row],[Appoggio_ minuti]]),1),"")</f>
        <v/>
      </c>
      <c r="I1853" s="5" t="str">
        <f>IF(Table2[[#This Row],[moving_time]]&lt;&gt;"",FLOOR((Table2[[#This Row],[moving_time]]-(60*60*Table2[[#This Row],[Appoggio_ore]]))/60,1),"")</f>
        <v/>
      </c>
      <c r="J1853" s="5" t="str">
        <f>IF(Table2[[#This Row],[moving_time]]&lt;&gt;"",FLOOR(Table2[[#This Row],[moving_time]]/(60*60),1),"")</f>
        <v/>
      </c>
      <c r="K18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3" t="str">
        <f>IF(AND(Table2[[#This Row],[Appoggio]]&lt;&gt;"",C1863&lt;&gt;""),_xlfn.CONCAT("date",C1863,"moving_time",C1854,"distance",Table2[[#This Row],[Appoggio]],"elevation",C1856,"type",C1857),"")</f>
        <v/>
      </c>
      <c r="M1853" t="str">
        <f>IF(Table2[[#This Row],[date_to_pivot]]&lt;&gt;"",C1857,"")</f>
        <v/>
      </c>
      <c r="N1853" t="str">
        <f>IF(Table2[[#This Row],[date_to_pivot]]&lt;&gt;"",Table2[[#This Row],[Appoggio]],"")</f>
        <v/>
      </c>
      <c r="O1853" t="str">
        <f>IF(Table2[[#This Row],[date_to_pivot]]&lt;&gt;"",C1856,"")</f>
        <v/>
      </c>
      <c r="P1853" t="str">
        <f>IF(Table2[[#This Row],[date_to_pivot]]&lt;&gt;"",C1854,"")</f>
        <v/>
      </c>
    </row>
    <row r="1854" spans="2:16" x14ac:dyDescent="0.2">
      <c r="B1854" t="s">
        <v>321</v>
      </c>
      <c r="C1854" t="str" cm="1">
        <f t="array" ref="C18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54" t="str">
        <f>IF(ISNUMBER(SEARCH("start_date_local",Table2[[#This Row],[JSON]])),MID(Table2[[#This Row],[JSON]],SEARCH("start_date_local",Table2[[#This Row],[JSON]])+LEN("start_date_local")+4,10), "")</f>
        <v/>
      </c>
      <c r="E18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4" s="5" t="str">
        <f>IF(Table2[[#This Row],[moving_time]]&lt;&gt;"",FLOOR((Table2[[#This Row],[moving_time]]-(60*60*Table2[[#This Row],[Appoggio_ore]]))-(60*Table2[[#This Row],[Appoggio_ minuti]]),1),"")</f>
        <v/>
      </c>
      <c r="I1854" s="5" t="str">
        <f>IF(Table2[[#This Row],[moving_time]]&lt;&gt;"",FLOOR((Table2[[#This Row],[moving_time]]-(60*60*Table2[[#This Row],[Appoggio_ore]]))/60,1),"")</f>
        <v/>
      </c>
      <c r="J1854" s="5" t="str">
        <f>IF(Table2[[#This Row],[moving_time]]&lt;&gt;"",FLOOR(Table2[[#This Row],[moving_time]]/(60*60),1),"")</f>
        <v/>
      </c>
      <c r="K18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4" t="str">
        <f>IF(AND(Table2[[#This Row],[Appoggio]]&lt;&gt;"",C1864&lt;&gt;""),_xlfn.CONCAT("date",C1864,"moving_time",C1855,"distance",Table2[[#This Row],[Appoggio]],"elevation",C1857,"type",C1858),"")</f>
        <v/>
      </c>
      <c r="M1854" t="str">
        <f>IF(Table2[[#This Row],[date_to_pivot]]&lt;&gt;"",C1858,"")</f>
        <v/>
      </c>
      <c r="N1854" t="str">
        <f>IF(Table2[[#This Row],[date_to_pivot]]&lt;&gt;"",Table2[[#This Row],[Appoggio]],"")</f>
        <v/>
      </c>
      <c r="O1854" t="str">
        <f>IF(Table2[[#This Row],[date_to_pivot]]&lt;&gt;"",C1857,"")</f>
        <v/>
      </c>
      <c r="P1854" t="str">
        <f>IF(Table2[[#This Row],[date_to_pivot]]&lt;&gt;"",C1855,"")</f>
        <v/>
      </c>
    </row>
    <row r="1855" spans="2:16" x14ac:dyDescent="0.2">
      <c r="B1855" t="s">
        <v>65</v>
      </c>
      <c r="C1855" t="str" cm="1">
        <f t="array" ref="C18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55" t="str">
        <f>IF(ISNUMBER(SEARCH("start_date_local",Table2[[#This Row],[JSON]])),MID(Table2[[#This Row],[JSON]],SEARCH("start_date_local",Table2[[#This Row],[JSON]])+LEN("start_date_local")+4,10), "")</f>
        <v/>
      </c>
      <c r="E18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5" s="5" t="str">
        <f>IF(Table2[[#This Row],[moving_time]]&lt;&gt;"",FLOOR((Table2[[#This Row],[moving_time]]-(60*60*Table2[[#This Row],[Appoggio_ore]]))-(60*Table2[[#This Row],[Appoggio_ minuti]]),1),"")</f>
        <v/>
      </c>
      <c r="I1855" s="5" t="str">
        <f>IF(Table2[[#This Row],[moving_time]]&lt;&gt;"",FLOOR((Table2[[#This Row],[moving_time]]-(60*60*Table2[[#This Row],[Appoggio_ore]]))/60,1),"")</f>
        <v/>
      </c>
      <c r="J1855" s="5" t="str">
        <f>IF(Table2[[#This Row],[moving_time]]&lt;&gt;"",FLOOR(Table2[[#This Row],[moving_time]]/(60*60),1),"")</f>
        <v/>
      </c>
      <c r="K18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5" t="str">
        <f>IF(AND(Table2[[#This Row],[Appoggio]]&lt;&gt;"",C1865&lt;&gt;""),_xlfn.CONCAT("date",C1865,"moving_time",C1856,"distance",Table2[[#This Row],[Appoggio]],"elevation",C1858,"type",C1859),"")</f>
        <v/>
      </c>
      <c r="M1855" t="str">
        <f>IF(Table2[[#This Row],[date_to_pivot]]&lt;&gt;"",C1859,"")</f>
        <v/>
      </c>
      <c r="N1855" t="str">
        <f>IF(Table2[[#This Row],[date_to_pivot]]&lt;&gt;"",Table2[[#This Row],[Appoggio]],"")</f>
        <v/>
      </c>
      <c r="O1855" t="str">
        <f>IF(Table2[[#This Row],[date_to_pivot]]&lt;&gt;"",C1858,"")</f>
        <v/>
      </c>
      <c r="P1855" t="str">
        <f>IF(Table2[[#This Row],[date_to_pivot]]&lt;&gt;"",C1856,"")</f>
        <v/>
      </c>
    </row>
    <row r="1856" spans="2:16" x14ac:dyDescent="0.2">
      <c r="B1856" t="s">
        <v>752</v>
      </c>
      <c r="C1856" t="str" cm="1">
        <f t="array" ref="C18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56" t="str">
        <f>IF(ISNUMBER(SEARCH("start_date_local",Table2[[#This Row],[JSON]])),MID(Table2[[#This Row],[JSON]],SEARCH("start_date_local",Table2[[#This Row],[JSON]])+LEN("start_date_local")+4,10), "")</f>
        <v/>
      </c>
      <c r="E18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6" s="5" t="str">
        <f>IF(Table2[[#This Row],[moving_time]]&lt;&gt;"",FLOOR((Table2[[#This Row],[moving_time]]-(60*60*Table2[[#This Row],[Appoggio_ore]]))-(60*Table2[[#This Row],[Appoggio_ minuti]]),1),"")</f>
        <v/>
      </c>
      <c r="I1856" s="5" t="str">
        <f>IF(Table2[[#This Row],[moving_time]]&lt;&gt;"",FLOOR((Table2[[#This Row],[moving_time]]-(60*60*Table2[[#This Row],[Appoggio_ore]]))/60,1),"")</f>
        <v/>
      </c>
      <c r="J1856" s="5" t="str">
        <f>IF(Table2[[#This Row],[moving_time]]&lt;&gt;"",FLOOR(Table2[[#This Row],[moving_time]]/(60*60),1),"")</f>
        <v/>
      </c>
      <c r="K18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6" t="str">
        <f>IF(AND(Table2[[#This Row],[Appoggio]]&lt;&gt;"",C1866&lt;&gt;""),_xlfn.CONCAT("date",C1866,"moving_time",C1857,"distance",Table2[[#This Row],[Appoggio]],"elevation",C1859,"type",C1860),"")</f>
        <v/>
      </c>
      <c r="M1856" t="str">
        <f>IF(Table2[[#This Row],[date_to_pivot]]&lt;&gt;"",C1860,"")</f>
        <v/>
      </c>
      <c r="N1856" t="str">
        <f>IF(Table2[[#This Row],[date_to_pivot]]&lt;&gt;"",Table2[[#This Row],[Appoggio]],"")</f>
        <v/>
      </c>
      <c r="O1856" t="str">
        <f>IF(Table2[[#This Row],[date_to_pivot]]&lt;&gt;"",C1859,"")</f>
        <v/>
      </c>
      <c r="P1856" t="str">
        <f>IF(Table2[[#This Row],[date_to_pivot]]&lt;&gt;"",C1857,"")</f>
        <v/>
      </c>
    </row>
    <row r="1857" spans="2:16" x14ac:dyDescent="0.2">
      <c r="B1857" t="s">
        <v>67</v>
      </c>
      <c r="C1857" t="str" cm="1">
        <f t="array" ref="C18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57" t="str">
        <f>IF(ISNUMBER(SEARCH("start_date_local",Table2[[#This Row],[JSON]])),MID(Table2[[#This Row],[JSON]],SEARCH("start_date_local",Table2[[#This Row],[JSON]])+LEN("start_date_local")+4,10), "")</f>
        <v/>
      </c>
      <c r="E18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7" s="5" t="str">
        <f>IF(Table2[[#This Row],[moving_time]]&lt;&gt;"",FLOOR((Table2[[#This Row],[moving_time]]-(60*60*Table2[[#This Row],[Appoggio_ore]]))-(60*Table2[[#This Row],[Appoggio_ minuti]]),1),"")</f>
        <v/>
      </c>
      <c r="I1857" s="5" t="str">
        <f>IF(Table2[[#This Row],[moving_time]]&lt;&gt;"",FLOOR((Table2[[#This Row],[moving_time]]-(60*60*Table2[[#This Row],[Appoggio_ore]]))/60,1),"")</f>
        <v/>
      </c>
      <c r="J1857" s="5" t="str">
        <f>IF(Table2[[#This Row],[moving_time]]&lt;&gt;"",FLOOR(Table2[[#This Row],[moving_time]]/(60*60),1),"")</f>
        <v/>
      </c>
      <c r="K18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7" t="str">
        <f>IF(AND(Table2[[#This Row],[Appoggio]]&lt;&gt;"",C1867&lt;&gt;""),_xlfn.CONCAT("date",C1867,"moving_time",C1858,"distance",Table2[[#This Row],[Appoggio]],"elevation",C1860,"type",C1861),"")</f>
        <v/>
      </c>
      <c r="M1857" t="str">
        <f>IF(Table2[[#This Row],[date_to_pivot]]&lt;&gt;"",C1861,"")</f>
        <v/>
      </c>
      <c r="N1857" t="str">
        <f>IF(Table2[[#This Row],[date_to_pivot]]&lt;&gt;"",Table2[[#This Row],[Appoggio]],"")</f>
        <v/>
      </c>
      <c r="O1857" t="str">
        <f>IF(Table2[[#This Row],[date_to_pivot]]&lt;&gt;"",C1860,"")</f>
        <v/>
      </c>
      <c r="P1857" t="str">
        <f>IF(Table2[[#This Row],[date_to_pivot]]&lt;&gt;"",C1858,"")</f>
        <v/>
      </c>
    </row>
    <row r="1858" spans="2:16" x14ac:dyDescent="0.2">
      <c r="B1858" t="s">
        <v>1</v>
      </c>
      <c r="C1858" t="str" cm="1">
        <f t="array" ref="C18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58" t="str">
        <f>IF(ISNUMBER(SEARCH("start_date_local",Table2[[#This Row],[JSON]])),MID(Table2[[#This Row],[JSON]],SEARCH("start_date_local",Table2[[#This Row],[JSON]])+LEN("start_date_local")+4,10), "")</f>
        <v/>
      </c>
      <c r="E18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8" s="5" t="str">
        <f>IF(Table2[[#This Row],[moving_time]]&lt;&gt;"",FLOOR((Table2[[#This Row],[moving_time]]-(60*60*Table2[[#This Row],[Appoggio_ore]]))-(60*Table2[[#This Row],[Appoggio_ minuti]]),1),"")</f>
        <v/>
      </c>
      <c r="I1858" s="5" t="str">
        <f>IF(Table2[[#This Row],[moving_time]]&lt;&gt;"",FLOOR((Table2[[#This Row],[moving_time]]-(60*60*Table2[[#This Row],[Appoggio_ore]]))/60,1),"")</f>
        <v/>
      </c>
      <c r="J1858" s="5" t="str">
        <f>IF(Table2[[#This Row],[moving_time]]&lt;&gt;"",FLOOR(Table2[[#This Row],[moving_time]]/(60*60),1),"")</f>
        <v/>
      </c>
      <c r="K18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8" t="str">
        <f>IF(AND(Table2[[#This Row],[Appoggio]]&lt;&gt;"",C1868&lt;&gt;""),_xlfn.CONCAT("date",C1868,"moving_time",C1859,"distance",Table2[[#This Row],[Appoggio]],"elevation",C1861,"type",C1862),"")</f>
        <v/>
      </c>
      <c r="M1858" t="str">
        <f>IF(Table2[[#This Row],[date_to_pivot]]&lt;&gt;"",C1862,"")</f>
        <v/>
      </c>
      <c r="N1858" t="str">
        <f>IF(Table2[[#This Row],[date_to_pivot]]&lt;&gt;"",Table2[[#This Row],[Appoggio]],"")</f>
        <v/>
      </c>
      <c r="O1858" t="str">
        <f>IF(Table2[[#This Row],[date_to_pivot]]&lt;&gt;"",C1861,"")</f>
        <v/>
      </c>
      <c r="P1858" t="str">
        <f>IF(Table2[[#This Row],[date_to_pivot]]&lt;&gt;"",C1859,"")</f>
        <v/>
      </c>
    </row>
    <row r="1859" spans="2:16" x14ac:dyDescent="0.2">
      <c r="B1859" t="s">
        <v>2</v>
      </c>
      <c r="C1859" t="str" cm="1">
        <f t="array" ref="C18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59" t="str">
        <f>IF(ISNUMBER(SEARCH("start_date_local",Table2[[#This Row],[JSON]])),MID(Table2[[#This Row],[JSON]],SEARCH("start_date_local",Table2[[#This Row],[JSON]])+LEN("start_date_local")+4,10), "")</f>
        <v/>
      </c>
      <c r="E18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59" s="5" t="str">
        <f>IF(Table2[[#This Row],[moving_time]]&lt;&gt;"",FLOOR((Table2[[#This Row],[moving_time]]-(60*60*Table2[[#This Row],[Appoggio_ore]]))-(60*Table2[[#This Row],[Appoggio_ minuti]]),1),"")</f>
        <v/>
      </c>
      <c r="I1859" s="5" t="str">
        <f>IF(Table2[[#This Row],[moving_time]]&lt;&gt;"",FLOOR((Table2[[#This Row],[moving_time]]-(60*60*Table2[[#This Row],[Appoggio_ore]]))/60,1),"")</f>
        <v/>
      </c>
      <c r="J1859" s="5" t="str">
        <f>IF(Table2[[#This Row],[moving_time]]&lt;&gt;"",FLOOR(Table2[[#This Row],[moving_time]]/(60*60),1),"")</f>
        <v/>
      </c>
      <c r="K18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59" t="str">
        <f>IF(AND(Table2[[#This Row],[Appoggio]]&lt;&gt;"",C1869&lt;&gt;""),_xlfn.CONCAT("date",C1869,"moving_time",C1860,"distance",Table2[[#This Row],[Appoggio]],"elevation",C1862,"type",C1863),"")</f>
        <v/>
      </c>
      <c r="M1859" t="str">
        <f>IF(Table2[[#This Row],[date_to_pivot]]&lt;&gt;"",C1863,"")</f>
        <v/>
      </c>
      <c r="N1859" t="str">
        <f>IF(Table2[[#This Row],[date_to_pivot]]&lt;&gt;"",Table2[[#This Row],[Appoggio]],"")</f>
        <v/>
      </c>
      <c r="O1859" t="str">
        <f>IF(Table2[[#This Row],[date_to_pivot]]&lt;&gt;"",C1862,"")</f>
        <v/>
      </c>
      <c r="P1859" t="str">
        <f>IF(Table2[[#This Row],[date_to_pivot]]&lt;&gt;"",C1860,"")</f>
        <v/>
      </c>
    </row>
    <row r="1860" spans="2:16" x14ac:dyDescent="0.2">
      <c r="B1860" t="s">
        <v>3</v>
      </c>
      <c r="C1860" t="str" cm="1">
        <f t="array" ref="C18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60" t="str">
        <f>IF(ISNUMBER(SEARCH("start_date_local",Table2[[#This Row],[JSON]])),MID(Table2[[#This Row],[JSON]],SEARCH("start_date_local",Table2[[#This Row],[JSON]])+LEN("start_date_local")+4,10), "")</f>
        <v/>
      </c>
      <c r="E18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0" s="5" t="str">
        <f>IF(Table2[[#This Row],[moving_time]]&lt;&gt;"",FLOOR((Table2[[#This Row],[moving_time]]-(60*60*Table2[[#This Row],[Appoggio_ore]]))-(60*Table2[[#This Row],[Appoggio_ minuti]]),1),"")</f>
        <v/>
      </c>
      <c r="I1860" s="5" t="str">
        <f>IF(Table2[[#This Row],[moving_time]]&lt;&gt;"",FLOOR((Table2[[#This Row],[moving_time]]-(60*60*Table2[[#This Row],[Appoggio_ore]]))/60,1),"")</f>
        <v/>
      </c>
      <c r="J1860" s="5" t="str">
        <f>IF(Table2[[#This Row],[moving_time]]&lt;&gt;"",FLOOR(Table2[[#This Row],[moving_time]]/(60*60),1),"")</f>
        <v/>
      </c>
      <c r="K18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0" t="str">
        <f>IF(AND(Table2[[#This Row],[Appoggio]]&lt;&gt;"",C1870&lt;&gt;""),_xlfn.CONCAT("date",C1870,"moving_time",C1861,"distance",Table2[[#This Row],[Appoggio]],"elevation",C1863,"type",C1864),"")</f>
        <v/>
      </c>
      <c r="M1860" t="str">
        <f>IF(Table2[[#This Row],[date_to_pivot]]&lt;&gt;"",C1864,"")</f>
        <v/>
      </c>
      <c r="N1860" t="str">
        <f>IF(Table2[[#This Row],[date_to_pivot]]&lt;&gt;"",Table2[[#This Row],[Appoggio]],"")</f>
        <v/>
      </c>
      <c r="O1860" t="str">
        <f>IF(Table2[[#This Row],[date_to_pivot]]&lt;&gt;"",C1863,"")</f>
        <v/>
      </c>
      <c r="P1860" t="str">
        <f>IF(Table2[[#This Row],[date_to_pivot]]&lt;&gt;"",C1861,"")</f>
        <v/>
      </c>
    </row>
    <row r="1861" spans="2:16" x14ac:dyDescent="0.2">
      <c r="B1861" t="s">
        <v>4</v>
      </c>
      <c r="C1861" t="str" cm="1">
        <f t="array" ref="C18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61" t="str">
        <f>IF(ISNUMBER(SEARCH("start_date_local",Table2[[#This Row],[JSON]])),MID(Table2[[#This Row],[JSON]],SEARCH("start_date_local",Table2[[#This Row],[JSON]])+LEN("start_date_local")+4,10), "")</f>
        <v/>
      </c>
      <c r="E18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1" s="5" t="str">
        <f>IF(Table2[[#This Row],[moving_time]]&lt;&gt;"",FLOOR((Table2[[#This Row],[moving_time]]-(60*60*Table2[[#This Row],[Appoggio_ore]]))-(60*Table2[[#This Row],[Appoggio_ minuti]]),1),"")</f>
        <v/>
      </c>
      <c r="I1861" s="5" t="str">
        <f>IF(Table2[[#This Row],[moving_time]]&lt;&gt;"",FLOOR((Table2[[#This Row],[moving_time]]-(60*60*Table2[[#This Row],[Appoggio_ore]]))/60,1),"")</f>
        <v/>
      </c>
      <c r="J1861" s="5" t="str">
        <f>IF(Table2[[#This Row],[moving_time]]&lt;&gt;"",FLOOR(Table2[[#This Row],[moving_time]]/(60*60),1),"")</f>
        <v/>
      </c>
      <c r="K18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1" t="str">
        <f>IF(AND(Table2[[#This Row],[Appoggio]]&lt;&gt;"",C1871&lt;&gt;""),_xlfn.CONCAT("date",C1871,"moving_time",C1862,"distance",Table2[[#This Row],[Appoggio]],"elevation",C1864,"type",C1865),"")</f>
        <v/>
      </c>
      <c r="M1861" t="str">
        <f>IF(Table2[[#This Row],[date_to_pivot]]&lt;&gt;"",C1865,"")</f>
        <v/>
      </c>
      <c r="N1861" t="str">
        <f>IF(Table2[[#This Row],[date_to_pivot]]&lt;&gt;"",Table2[[#This Row],[Appoggio]],"")</f>
        <v/>
      </c>
      <c r="O1861" t="str">
        <f>IF(Table2[[#This Row],[date_to_pivot]]&lt;&gt;"",C1864,"")</f>
        <v/>
      </c>
      <c r="P1861" t="str">
        <f>IF(Table2[[#This Row],[date_to_pivot]]&lt;&gt;"",C1862,"")</f>
        <v/>
      </c>
    </row>
    <row r="1862" spans="2:16" x14ac:dyDescent="0.2">
      <c r="B1862" t="s">
        <v>5</v>
      </c>
      <c r="C1862" t="str" cm="1">
        <f t="array" ref="C18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62" t="str">
        <f>IF(ISNUMBER(SEARCH("start_date_local",Table2[[#This Row],[JSON]])),MID(Table2[[#This Row],[JSON]],SEARCH("start_date_local",Table2[[#This Row],[JSON]])+LEN("start_date_local")+4,10), "")</f>
        <v/>
      </c>
      <c r="E18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2" s="5" t="str">
        <f>IF(Table2[[#This Row],[moving_time]]&lt;&gt;"",FLOOR((Table2[[#This Row],[moving_time]]-(60*60*Table2[[#This Row],[Appoggio_ore]]))-(60*Table2[[#This Row],[Appoggio_ minuti]]),1),"")</f>
        <v/>
      </c>
      <c r="I1862" s="5" t="str">
        <f>IF(Table2[[#This Row],[moving_time]]&lt;&gt;"",FLOOR((Table2[[#This Row],[moving_time]]-(60*60*Table2[[#This Row],[Appoggio_ore]]))/60,1),"")</f>
        <v/>
      </c>
      <c r="J1862" s="5" t="str">
        <f>IF(Table2[[#This Row],[moving_time]]&lt;&gt;"",FLOOR(Table2[[#This Row],[moving_time]]/(60*60),1),"")</f>
        <v/>
      </c>
      <c r="K18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2" t="str">
        <f>IF(AND(Table2[[#This Row],[Appoggio]]&lt;&gt;"",C1872&lt;&gt;""),_xlfn.CONCAT("date",C1872,"moving_time",C1863,"distance",Table2[[#This Row],[Appoggio]],"elevation",C1865,"type",C1866),"")</f>
        <v/>
      </c>
      <c r="M1862" t="str">
        <f>IF(Table2[[#This Row],[date_to_pivot]]&lt;&gt;"",C1866,"")</f>
        <v/>
      </c>
      <c r="N1862" t="str">
        <f>IF(Table2[[#This Row],[date_to_pivot]]&lt;&gt;"",Table2[[#This Row],[Appoggio]],"")</f>
        <v/>
      </c>
      <c r="O1862" t="str">
        <f>IF(Table2[[#This Row],[date_to_pivot]]&lt;&gt;"",C1865,"")</f>
        <v/>
      </c>
      <c r="P1862" t="str">
        <f>IF(Table2[[#This Row],[date_to_pivot]]&lt;&gt;"",C1863,"")</f>
        <v/>
      </c>
    </row>
    <row r="1863" spans="2:16" x14ac:dyDescent="0.2">
      <c r="B1863" t="s">
        <v>6</v>
      </c>
      <c r="C1863" t="str" cm="1">
        <f t="array" ref="C18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63" t="str">
        <f>IF(ISNUMBER(SEARCH("start_date_local",Table2[[#This Row],[JSON]])),MID(Table2[[#This Row],[JSON]],SEARCH("start_date_local",Table2[[#This Row],[JSON]])+LEN("start_date_local")+4,10), "")</f>
        <v/>
      </c>
      <c r="E18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3" s="5" t="str">
        <f>IF(Table2[[#This Row],[moving_time]]&lt;&gt;"",FLOOR((Table2[[#This Row],[moving_time]]-(60*60*Table2[[#This Row],[Appoggio_ore]]))-(60*Table2[[#This Row],[Appoggio_ minuti]]),1),"")</f>
        <v/>
      </c>
      <c r="I1863" s="5" t="str">
        <f>IF(Table2[[#This Row],[moving_time]]&lt;&gt;"",FLOOR((Table2[[#This Row],[moving_time]]-(60*60*Table2[[#This Row],[Appoggio_ore]]))/60,1),"")</f>
        <v/>
      </c>
      <c r="J1863" s="5" t="str">
        <f>IF(Table2[[#This Row],[moving_time]]&lt;&gt;"",FLOOR(Table2[[#This Row],[moving_time]]/(60*60),1),"")</f>
        <v/>
      </c>
      <c r="K18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3" t="str">
        <f>IF(AND(Table2[[#This Row],[Appoggio]]&lt;&gt;"",C1873&lt;&gt;""),_xlfn.CONCAT("date",C1873,"moving_time",C1864,"distance",Table2[[#This Row],[Appoggio]],"elevation",C1866,"type",C1867),"")</f>
        <v/>
      </c>
      <c r="M1863" t="str">
        <f>IF(Table2[[#This Row],[date_to_pivot]]&lt;&gt;"",C1867,"")</f>
        <v/>
      </c>
      <c r="N1863" t="str">
        <f>IF(Table2[[#This Row],[date_to_pivot]]&lt;&gt;"",Table2[[#This Row],[Appoggio]],"")</f>
        <v/>
      </c>
      <c r="O1863" t="str">
        <f>IF(Table2[[#This Row],[date_to_pivot]]&lt;&gt;"",C1866,"")</f>
        <v/>
      </c>
      <c r="P1863" t="str">
        <f>IF(Table2[[#This Row],[date_to_pivot]]&lt;&gt;"",C1864,"")</f>
        <v/>
      </c>
    </row>
    <row r="1864" spans="2:16" x14ac:dyDescent="0.2">
      <c r="B1864" t="s">
        <v>753</v>
      </c>
      <c r="C1864" t="str" cm="1">
        <f t="array" ref="C18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64" t="str">
        <f>IF(ISNUMBER(SEARCH("start_date_local",Table2[[#This Row],[JSON]])),MID(Table2[[#This Row],[JSON]],SEARCH("start_date_local",Table2[[#This Row],[JSON]])+LEN("start_date_local")+4,10), "")</f>
        <v/>
      </c>
      <c r="E18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4" s="5" t="str">
        <f>IF(Table2[[#This Row],[moving_time]]&lt;&gt;"",FLOOR((Table2[[#This Row],[moving_time]]-(60*60*Table2[[#This Row],[Appoggio_ore]]))-(60*Table2[[#This Row],[Appoggio_ minuti]]),1),"")</f>
        <v/>
      </c>
      <c r="I1864" s="5" t="str">
        <f>IF(Table2[[#This Row],[moving_time]]&lt;&gt;"",FLOOR((Table2[[#This Row],[moving_time]]-(60*60*Table2[[#This Row],[Appoggio_ore]]))/60,1),"")</f>
        <v/>
      </c>
      <c r="J1864" s="5" t="str">
        <f>IF(Table2[[#This Row],[moving_time]]&lt;&gt;"",FLOOR(Table2[[#This Row],[moving_time]]/(60*60),1),"")</f>
        <v/>
      </c>
      <c r="K18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4" t="str">
        <f>IF(AND(Table2[[#This Row],[Appoggio]]&lt;&gt;"",C1874&lt;&gt;""),_xlfn.CONCAT("date",C1874,"moving_time",C1865,"distance",Table2[[#This Row],[Appoggio]],"elevation",C1867,"type",C1868),"")</f>
        <v/>
      </c>
      <c r="M1864" t="str">
        <f>IF(Table2[[#This Row],[date_to_pivot]]&lt;&gt;"",C1868,"")</f>
        <v/>
      </c>
      <c r="N1864" t="str">
        <f>IF(Table2[[#This Row],[date_to_pivot]]&lt;&gt;"",Table2[[#This Row],[Appoggio]],"")</f>
        <v/>
      </c>
      <c r="O1864" t="str">
        <f>IF(Table2[[#This Row],[date_to_pivot]]&lt;&gt;"",C1867,"")</f>
        <v/>
      </c>
      <c r="P1864" t="str">
        <f>IF(Table2[[#This Row],[date_to_pivot]]&lt;&gt;"",C1865,"")</f>
        <v/>
      </c>
    </row>
    <row r="1865" spans="2:16" x14ac:dyDescent="0.2">
      <c r="B1865" t="s">
        <v>754</v>
      </c>
      <c r="C1865" t="str" cm="1">
        <f t="array" ref="C18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39125.1</v>
      </c>
      <c r="D1865" t="str">
        <f>IF(ISNUMBER(SEARCH("start_date_local",Table2[[#This Row],[JSON]])),MID(Table2[[#This Row],[JSON]],SEARCH("start_date_local",Table2[[#This Row],[JSON]])+LEN("start_date_local")+4,10), "")</f>
        <v/>
      </c>
      <c r="E18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39125.1</v>
      </c>
      <c r="G18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5" s="5" t="str">
        <f>IF(Table2[[#This Row],[moving_time]]&lt;&gt;"",FLOOR((Table2[[#This Row],[moving_time]]-(60*60*Table2[[#This Row],[Appoggio_ore]]))-(60*Table2[[#This Row],[Appoggio_ minuti]]),1),"")</f>
        <v/>
      </c>
      <c r="I1865" s="5" t="str">
        <f>IF(Table2[[#This Row],[moving_time]]&lt;&gt;"",FLOOR((Table2[[#This Row],[moving_time]]-(60*60*Table2[[#This Row],[Appoggio_ore]]))/60,1),"")</f>
        <v/>
      </c>
      <c r="J1865" s="5" t="str">
        <f>IF(Table2[[#This Row],[moving_time]]&lt;&gt;"",FLOOR(Table2[[#This Row],[moving_time]]/(60*60),1),"")</f>
        <v/>
      </c>
      <c r="K18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5" t="str">
        <f>IF(AND(Table2[[#This Row],[Appoggio]]&lt;&gt;"",C1875&lt;&gt;""),_xlfn.CONCAT("date",C1875,"moving_time",C1866,"distance",Table2[[#This Row],[Appoggio]],"elevation",C1868,"type",C1869),"")</f>
        <v>date2020-05-21moving_time01:28:25distance39125.1elevation589.0typeRide</v>
      </c>
      <c r="M1865" t="str">
        <f>IF(Table2[[#This Row],[date_to_pivot]]&lt;&gt;"",C1869,"")</f>
        <v>Ride</v>
      </c>
      <c r="N1865" t="str">
        <f>IF(Table2[[#This Row],[date_to_pivot]]&lt;&gt;"",Table2[[#This Row],[Appoggio]],"")</f>
        <v>39125.1</v>
      </c>
      <c r="O1865" t="str">
        <f>IF(Table2[[#This Row],[date_to_pivot]]&lt;&gt;"",C1868,"")</f>
        <v>589.0</v>
      </c>
      <c r="P1865" t="str">
        <f>IF(Table2[[#This Row],[date_to_pivot]]&lt;&gt;"",C1866,"")</f>
        <v>01:28:25</v>
      </c>
    </row>
    <row r="1866" spans="2:16" x14ac:dyDescent="0.2">
      <c r="B1866" t="s">
        <v>755</v>
      </c>
      <c r="C1866" t="str" cm="1">
        <f t="array" ref="C18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01:28:25</v>
      </c>
      <c r="D1866" t="str">
        <f>IF(ISNUMBER(SEARCH("start_date_local",Table2[[#This Row],[JSON]])),MID(Table2[[#This Row],[JSON]],SEARCH("start_date_local",Table2[[#This Row],[JSON]])+LEN("start_date_local")+4,10), "")</f>
        <v/>
      </c>
      <c r="E18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5305</v>
      </c>
      <c r="H1866" s="5">
        <f>IF(Table2[[#This Row],[moving_time]]&lt;&gt;"",FLOOR((Table2[[#This Row],[moving_time]]-(60*60*Table2[[#This Row],[Appoggio_ore]]))-(60*Table2[[#This Row],[Appoggio_ minuti]]),1),"")</f>
        <v>25</v>
      </c>
      <c r="I1866" s="5">
        <f>IF(Table2[[#This Row],[moving_time]]&lt;&gt;"",FLOOR((Table2[[#This Row],[moving_time]]-(60*60*Table2[[#This Row],[Appoggio_ore]]))/60,1),"")</f>
        <v>28</v>
      </c>
      <c r="J1866" s="5">
        <f>IF(Table2[[#This Row],[moving_time]]&lt;&gt;"",FLOOR(Table2[[#This Row],[moving_time]]/(60*60),1),"")</f>
        <v>1</v>
      </c>
      <c r="K18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6" t="str">
        <f>IF(AND(Table2[[#This Row],[Appoggio]]&lt;&gt;"",C1876&lt;&gt;""),_xlfn.CONCAT("date",C1876,"moving_time",C1867,"distance",Table2[[#This Row],[Appoggio]],"elevation",C1869,"type",C1870),"")</f>
        <v/>
      </c>
      <c r="M1866" t="str">
        <f>IF(Table2[[#This Row],[date_to_pivot]]&lt;&gt;"",C1870,"")</f>
        <v/>
      </c>
      <c r="N1866" t="str">
        <f>IF(Table2[[#This Row],[date_to_pivot]]&lt;&gt;"",Table2[[#This Row],[Appoggio]],"")</f>
        <v/>
      </c>
      <c r="O1866" t="str">
        <f>IF(Table2[[#This Row],[date_to_pivot]]&lt;&gt;"",C1869,"")</f>
        <v/>
      </c>
      <c r="P1866" t="str">
        <f>IF(Table2[[#This Row],[date_to_pivot]]&lt;&gt;"",C1867,"")</f>
        <v/>
      </c>
    </row>
    <row r="1867" spans="2:16" x14ac:dyDescent="0.2">
      <c r="B1867" t="s">
        <v>756</v>
      </c>
      <c r="C1867" t="str" cm="1">
        <f t="array" ref="C18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67" t="str">
        <f>IF(ISNUMBER(SEARCH("start_date_local",Table2[[#This Row],[JSON]])),MID(Table2[[#This Row],[JSON]],SEARCH("start_date_local",Table2[[#This Row],[JSON]])+LEN("start_date_local")+4,10), "")</f>
        <v/>
      </c>
      <c r="E18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7" s="5" t="str">
        <f>IF(Table2[[#This Row],[moving_time]]&lt;&gt;"",FLOOR((Table2[[#This Row],[moving_time]]-(60*60*Table2[[#This Row],[Appoggio_ore]]))-(60*Table2[[#This Row],[Appoggio_ minuti]]),1),"")</f>
        <v/>
      </c>
      <c r="I1867" s="5" t="str">
        <f>IF(Table2[[#This Row],[moving_time]]&lt;&gt;"",FLOOR((Table2[[#This Row],[moving_time]]-(60*60*Table2[[#This Row],[Appoggio_ore]]))/60,1),"")</f>
        <v/>
      </c>
      <c r="J1867" s="5" t="str">
        <f>IF(Table2[[#This Row],[moving_time]]&lt;&gt;"",FLOOR(Table2[[#This Row],[moving_time]]/(60*60),1),"")</f>
        <v/>
      </c>
      <c r="K18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7" t="str">
        <f>IF(AND(Table2[[#This Row],[Appoggio]]&lt;&gt;"",C1877&lt;&gt;""),_xlfn.CONCAT("date",C1877,"moving_time",C1868,"distance",Table2[[#This Row],[Appoggio]],"elevation",C1870,"type",C1871),"")</f>
        <v/>
      </c>
      <c r="M1867" t="str">
        <f>IF(Table2[[#This Row],[date_to_pivot]]&lt;&gt;"",C1871,"")</f>
        <v/>
      </c>
      <c r="N1867" t="str">
        <f>IF(Table2[[#This Row],[date_to_pivot]]&lt;&gt;"",Table2[[#This Row],[Appoggio]],"")</f>
        <v/>
      </c>
      <c r="O1867" t="str">
        <f>IF(Table2[[#This Row],[date_to_pivot]]&lt;&gt;"",C1870,"")</f>
        <v/>
      </c>
      <c r="P1867" t="str">
        <f>IF(Table2[[#This Row],[date_to_pivot]]&lt;&gt;"",C1868,"")</f>
        <v/>
      </c>
    </row>
    <row r="1868" spans="2:16" x14ac:dyDescent="0.2">
      <c r="B1868" t="s">
        <v>757</v>
      </c>
      <c r="C1868" t="str" cm="1">
        <f t="array" ref="C18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589.0</v>
      </c>
      <c r="D1868" t="str">
        <f>IF(ISNUMBER(SEARCH("start_date_local",Table2[[#This Row],[JSON]])),MID(Table2[[#This Row],[JSON]],SEARCH("start_date_local",Table2[[#This Row],[JSON]])+LEN("start_date_local")+4,10), "")</f>
        <v/>
      </c>
      <c r="E18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8" s="5" t="str">
        <f>IF(Table2[[#This Row],[moving_time]]&lt;&gt;"",FLOOR((Table2[[#This Row],[moving_time]]-(60*60*Table2[[#This Row],[Appoggio_ore]]))-(60*Table2[[#This Row],[Appoggio_ minuti]]),1),"")</f>
        <v/>
      </c>
      <c r="I1868" s="5" t="str">
        <f>IF(Table2[[#This Row],[moving_time]]&lt;&gt;"",FLOOR((Table2[[#This Row],[moving_time]]-(60*60*Table2[[#This Row],[Appoggio_ore]]))/60,1),"")</f>
        <v/>
      </c>
      <c r="J1868" s="5" t="str">
        <f>IF(Table2[[#This Row],[moving_time]]&lt;&gt;"",FLOOR(Table2[[#This Row],[moving_time]]/(60*60),1),"")</f>
        <v/>
      </c>
      <c r="K18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589.0</v>
      </c>
      <c r="L1868" t="str">
        <f>IF(AND(Table2[[#This Row],[Appoggio]]&lt;&gt;"",C1878&lt;&gt;""),_xlfn.CONCAT("date",C1878,"moving_time",C1869,"distance",Table2[[#This Row],[Appoggio]],"elevation",C1871,"type",C1872),"")</f>
        <v/>
      </c>
      <c r="M1868" t="str">
        <f>IF(Table2[[#This Row],[date_to_pivot]]&lt;&gt;"",C1872,"")</f>
        <v/>
      </c>
      <c r="N1868" t="str">
        <f>IF(Table2[[#This Row],[date_to_pivot]]&lt;&gt;"",Table2[[#This Row],[Appoggio]],"")</f>
        <v/>
      </c>
      <c r="O1868" t="str">
        <f>IF(Table2[[#This Row],[date_to_pivot]]&lt;&gt;"",C1871,"")</f>
        <v/>
      </c>
      <c r="P1868" t="str">
        <f>IF(Table2[[#This Row],[date_to_pivot]]&lt;&gt;"",C1869,"")</f>
        <v/>
      </c>
    </row>
    <row r="1869" spans="2:16" x14ac:dyDescent="0.2">
      <c r="B1869" t="s">
        <v>12</v>
      </c>
      <c r="C1869" t="str" cm="1">
        <f t="array" ref="C18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1869" t="str">
        <f>IF(ISNUMBER(SEARCH("start_date_local",Table2[[#This Row],[JSON]])),MID(Table2[[#This Row],[JSON]],SEARCH("start_date_local",Table2[[#This Row],[JSON]])+LEN("start_date_local")+4,10), "")</f>
        <v/>
      </c>
      <c r="E18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8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69" s="5" t="str">
        <f>IF(Table2[[#This Row],[moving_time]]&lt;&gt;"",FLOOR((Table2[[#This Row],[moving_time]]-(60*60*Table2[[#This Row],[Appoggio_ore]]))-(60*Table2[[#This Row],[Appoggio_ minuti]]),1),"")</f>
        <v/>
      </c>
      <c r="I1869" s="5" t="str">
        <f>IF(Table2[[#This Row],[moving_time]]&lt;&gt;"",FLOOR((Table2[[#This Row],[moving_time]]-(60*60*Table2[[#This Row],[Appoggio_ore]]))/60,1),"")</f>
        <v/>
      </c>
      <c r="J1869" s="5" t="str">
        <f>IF(Table2[[#This Row],[moving_time]]&lt;&gt;"",FLOOR(Table2[[#This Row],[moving_time]]/(60*60),1),"")</f>
        <v/>
      </c>
      <c r="K18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69" t="str">
        <f>IF(AND(Table2[[#This Row],[Appoggio]]&lt;&gt;"",C1879&lt;&gt;""),_xlfn.CONCAT("date",C1879,"moving_time",C1870,"distance",Table2[[#This Row],[Appoggio]],"elevation",C1872,"type",C1873),"")</f>
        <v/>
      </c>
      <c r="M1869" t="str">
        <f>IF(Table2[[#This Row],[date_to_pivot]]&lt;&gt;"",C1873,"")</f>
        <v/>
      </c>
      <c r="N1869" t="str">
        <f>IF(Table2[[#This Row],[date_to_pivot]]&lt;&gt;"",Table2[[#This Row],[Appoggio]],"")</f>
        <v/>
      </c>
      <c r="O1869" t="str">
        <f>IF(Table2[[#This Row],[date_to_pivot]]&lt;&gt;"",C1872,"")</f>
        <v/>
      </c>
      <c r="P1869" t="str">
        <f>IF(Table2[[#This Row],[date_to_pivot]]&lt;&gt;"",C1870,"")</f>
        <v/>
      </c>
    </row>
    <row r="1870" spans="2:16" x14ac:dyDescent="0.2">
      <c r="B1870" t="s">
        <v>13</v>
      </c>
      <c r="C1870" t="str" cm="1">
        <f t="array" ref="C18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70" t="str">
        <f>IF(ISNUMBER(SEARCH("start_date_local",Table2[[#This Row],[JSON]])),MID(Table2[[#This Row],[JSON]],SEARCH("start_date_local",Table2[[#This Row],[JSON]])+LEN("start_date_local")+4,10), "")</f>
        <v/>
      </c>
      <c r="E18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0" s="5" t="str">
        <f>IF(Table2[[#This Row],[moving_time]]&lt;&gt;"",FLOOR((Table2[[#This Row],[moving_time]]-(60*60*Table2[[#This Row],[Appoggio_ore]]))-(60*Table2[[#This Row],[Appoggio_ minuti]]),1),"")</f>
        <v/>
      </c>
      <c r="I1870" s="5" t="str">
        <f>IF(Table2[[#This Row],[moving_time]]&lt;&gt;"",FLOOR((Table2[[#This Row],[moving_time]]-(60*60*Table2[[#This Row],[Appoggio_ore]]))/60,1),"")</f>
        <v/>
      </c>
      <c r="J1870" s="5" t="str">
        <f>IF(Table2[[#This Row],[moving_time]]&lt;&gt;"",FLOOR(Table2[[#This Row],[moving_time]]/(60*60),1),"")</f>
        <v/>
      </c>
      <c r="K18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0" t="str">
        <f>IF(AND(Table2[[#This Row],[Appoggio]]&lt;&gt;"",C1880&lt;&gt;""),_xlfn.CONCAT("date",C1880,"moving_time",C1871,"distance",Table2[[#This Row],[Appoggio]],"elevation",C1873,"type",C1874),"")</f>
        <v/>
      </c>
      <c r="M1870" t="str">
        <f>IF(Table2[[#This Row],[date_to_pivot]]&lt;&gt;"",C1874,"")</f>
        <v/>
      </c>
      <c r="N1870" t="str">
        <f>IF(Table2[[#This Row],[date_to_pivot]]&lt;&gt;"",Table2[[#This Row],[Appoggio]],"")</f>
        <v/>
      </c>
      <c r="O1870" t="str">
        <f>IF(Table2[[#This Row],[date_to_pivot]]&lt;&gt;"",C1873,"")</f>
        <v/>
      </c>
      <c r="P1870" t="str">
        <f>IF(Table2[[#This Row],[date_to_pivot]]&lt;&gt;"",C1871,"")</f>
        <v/>
      </c>
    </row>
    <row r="1871" spans="2:16" x14ac:dyDescent="0.2">
      <c r="B1871" t="s">
        <v>758</v>
      </c>
      <c r="C1871" t="str" cm="1">
        <f t="array" ref="C18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71" t="str">
        <f>IF(ISNUMBER(SEARCH("start_date_local",Table2[[#This Row],[JSON]])),MID(Table2[[#This Row],[JSON]],SEARCH("start_date_local",Table2[[#This Row],[JSON]])+LEN("start_date_local")+4,10), "")</f>
        <v/>
      </c>
      <c r="E18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1" s="5" t="str">
        <f>IF(Table2[[#This Row],[moving_time]]&lt;&gt;"",FLOOR((Table2[[#This Row],[moving_time]]-(60*60*Table2[[#This Row],[Appoggio_ore]]))-(60*Table2[[#This Row],[Appoggio_ minuti]]),1),"")</f>
        <v/>
      </c>
      <c r="I1871" s="5" t="str">
        <f>IF(Table2[[#This Row],[moving_time]]&lt;&gt;"",FLOOR((Table2[[#This Row],[moving_time]]-(60*60*Table2[[#This Row],[Appoggio_ore]]))/60,1),"")</f>
        <v/>
      </c>
      <c r="J1871" s="5" t="str">
        <f>IF(Table2[[#This Row],[moving_time]]&lt;&gt;"",FLOOR(Table2[[#This Row],[moving_time]]/(60*60),1),"")</f>
        <v/>
      </c>
      <c r="K18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1" t="str">
        <f>IF(AND(Table2[[#This Row],[Appoggio]]&lt;&gt;"",C1881&lt;&gt;""),_xlfn.CONCAT("date",C1881,"moving_time",C1872,"distance",Table2[[#This Row],[Appoggio]],"elevation",C1874,"type",C1875),"")</f>
        <v/>
      </c>
      <c r="M1871" t="str">
        <f>IF(Table2[[#This Row],[date_to_pivot]]&lt;&gt;"",C1875,"")</f>
        <v/>
      </c>
      <c r="N1871" t="str">
        <f>IF(Table2[[#This Row],[date_to_pivot]]&lt;&gt;"",Table2[[#This Row],[Appoggio]],"")</f>
        <v/>
      </c>
      <c r="O1871" t="str">
        <f>IF(Table2[[#This Row],[date_to_pivot]]&lt;&gt;"",C1874,"")</f>
        <v/>
      </c>
      <c r="P1871" t="str">
        <f>IF(Table2[[#This Row],[date_to_pivot]]&lt;&gt;"",C1872,"")</f>
        <v/>
      </c>
    </row>
    <row r="1872" spans="2:16" x14ac:dyDescent="0.2">
      <c r="B1872" t="s">
        <v>759</v>
      </c>
      <c r="C1872" t="str" cm="1">
        <f t="array" ref="C18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72" t="str">
        <f>IF(ISNUMBER(SEARCH("start_date_local",Table2[[#This Row],[JSON]])),MID(Table2[[#This Row],[JSON]],SEARCH("start_date_local",Table2[[#This Row],[JSON]])+LEN("start_date_local")+4,10), "")</f>
        <v/>
      </c>
      <c r="E18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2" s="5" t="str">
        <f>IF(Table2[[#This Row],[moving_time]]&lt;&gt;"",FLOOR((Table2[[#This Row],[moving_time]]-(60*60*Table2[[#This Row],[Appoggio_ore]]))-(60*Table2[[#This Row],[Appoggio_ minuti]]),1),"")</f>
        <v/>
      </c>
      <c r="I1872" s="5" t="str">
        <f>IF(Table2[[#This Row],[moving_time]]&lt;&gt;"",FLOOR((Table2[[#This Row],[moving_time]]-(60*60*Table2[[#This Row],[Appoggio_ore]]))/60,1),"")</f>
        <v/>
      </c>
      <c r="J1872" s="5" t="str">
        <f>IF(Table2[[#This Row],[moving_time]]&lt;&gt;"",FLOOR(Table2[[#This Row],[moving_time]]/(60*60),1),"")</f>
        <v/>
      </c>
      <c r="K18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2" t="str">
        <f>IF(AND(Table2[[#This Row],[Appoggio]]&lt;&gt;"",C1882&lt;&gt;""),_xlfn.CONCAT("date",C1882,"moving_time",C1873,"distance",Table2[[#This Row],[Appoggio]],"elevation",C1875,"type",C1876),"")</f>
        <v/>
      </c>
      <c r="M1872" t="str">
        <f>IF(Table2[[#This Row],[date_to_pivot]]&lt;&gt;"",C1876,"")</f>
        <v/>
      </c>
      <c r="N1872" t="str">
        <f>IF(Table2[[#This Row],[date_to_pivot]]&lt;&gt;"",Table2[[#This Row],[Appoggio]],"")</f>
        <v/>
      </c>
      <c r="O1872" t="str">
        <f>IF(Table2[[#This Row],[date_to_pivot]]&lt;&gt;"",C1875,"")</f>
        <v/>
      </c>
      <c r="P1872" t="str">
        <f>IF(Table2[[#This Row],[date_to_pivot]]&lt;&gt;"",C1873,"")</f>
        <v/>
      </c>
    </row>
    <row r="1873" spans="2:16" x14ac:dyDescent="0.2">
      <c r="B1873" t="s">
        <v>760</v>
      </c>
      <c r="C1873" t="str" cm="1">
        <f t="array" ref="C18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73" t="str">
        <f>IF(ISNUMBER(SEARCH("start_date_local",Table2[[#This Row],[JSON]])),MID(Table2[[#This Row],[JSON]],SEARCH("start_date_local",Table2[[#This Row],[JSON]])+LEN("start_date_local")+4,10), "")</f>
        <v/>
      </c>
      <c r="E18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3" s="5" t="str">
        <f>IF(Table2[[#This Row],[moving_time]]&lt;&gt;"",FLOOR((Table2[[#This Row],[moving_time]]-(60*60*Table2[[#This Row],[Appoggio_ore]]))-(60*Table2[[#This Row],[Appoggio_ minuti]]),1),"")</f>
        <v/>
      </c>
      <c r="I1873" s="5" t="str">
        <f>IF(Table2[[#This Row],[moving_time]]&lt;&gt;"",FLOOR((Table2[[#This Row],[moving_time]]-(60*60*Table2[[#This Row],[Appoggio_ore]]))/60,1),"")</f>
        <v/>
      </c>
      <c r="J1873" s="5" t="str">
        <f>IF(Table2[[#This Row],[moving_time]]&lt;&gt;"",FLOOR(Table2[[#This Row],[moving_time]]/(60*60),1),"")</f>
        <v/>
      </c>
      <c r="K18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3" t="str">
        <f>IF(AND(Table2[[#This Row],[Appoggio]]&lt;&gt;"",C1883&lt;&gt;""),_xlfn.CONCAT("date",C1883,"moving_time",C1874,"distance",Table2[[#This Row],[Appoggio]],"elevation",C1876,"type",C1877),"")</f>
        <v/>
      </c>
      <c r="M1873" t="str">
        <f>IF(Table2[[#This Row],[date_to_pivot]]&lt;&gt;"",C1877,"")</f>
        <v/>
      </c>
      <c r="N1873" t="str">
        <f>IF(Table2[[#This Row],[date_to_pivot]]&lt;&gt;"",Table2[[#This Row],[Appoggio]],"")</f>
        <v/>
      </c>
      <c r="O1873" t="str">
        <f>IF(Table2[[#This Row],[date_to_pivot]]&lt;&gt;"",C1876,"")</f>
        <v/>
      </c>
      <c r="P1873" t="str">
        <f>IF(Table2[[#This Row],[date_to_pivot]]&lt;&gt;"",C1874,"")</f>
        <v/>
      </c>
    </row>
    <row r="1874" spans="2:16" x14ac:dyDescent="0.2">
      <c r="B1874" t="s">
        <v>761</v>
      </c>
      <c r="C1874" t="str" cm="1">
        <f t="array" ref="C18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74" t="str">
        <f>IF(ISNUMBER(SEARCH("start_date_local",Table2[[#This Row],[JSON]])),MID(Table2[[#This Row],[JSON]],SEARCH("start_date_local",Table2[[#This Row],[JSON]])+LEN("start_date_local")+4,10), "")</f>
        <v/>
      </c>
      <c r="E18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4" s="5" t="str">
        <f>IF(Table2[[#This Row],[moving_time]]&lt;&gt;"",FLOOR((Table2[[#This Row],[moving_time]]-(60*60*Table2[[#This Row],[Appoggio_ore]]))-(60*Table2[[#This Row],[Appoggio_ minuti]]),1),"")</f>
        <v/>
      </c>
      <c r="I1874" s="5" t="str">
        <f>IF(Table2[[#This Row],[moving_time]]&lt;&gt;"",FLOOR((Table2[[#This Row],[moving_time]]-(60*60*Table2[[#This Row],[Appoggio_ore]]))/60,1),"")</f>
        <v/>
      </c>
      <c r="J1874" s="5" t="str">
        <f>IF(Table2[[#This Row],[moving_time]]&lt;&gt;"",FLOOR(Table2[[#This Row],[moving_time]]/(60*60),1),"")</f>
        <v/>
      </c>
      <c r="K18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4" t="str">
        <f>IF(AND(Table2[[#This Row],[Appoggio]]&lt;&gt;"",C1884&lt;&gt;""),_xlfn.CONCAT("date",C1884,"moving_time",C1875,"distance",Table2[[#This Row],[Appoggio]],"elevation",C1877,"type",C1878),"")</f>
        <v/>
      </c>
      <c r="M1874" t="str">
        <f>IF(Table2[[#This Row],[date_to_pivot]]&lt;&gt;"",C1878,"")</f>
        <v/>
      </c>
      <c r="N1874" t="str">
        <f>IF(Table2[[#This Row],[date_to_pivot]]&lt;&gt;"",Table2[[#This Row],[Appoggio]],"")</f>
        <v/>
      </c>
      <c r="O1874" t="str">
        <f>IF(Table2[[#This Row],[date_to_pivot]]&lt;&gt;"",C1877,"")</f>
        <v/>
      </c>
      <c r="P1874" t="str">
        <f>IF(Table2[[#This Row],[date_to_pivot]]&lt;&gt;"",C1875,"")</f>
        <v/>
      </c>
    </row>
    <row r="1875" spans="2:16" x14ac:dyDescent="0.2">
      <c r="B1875" t="s">
        <v>762</v>
      </c>
      <c r="C1875" t="str" cm="1">
        <f t="array" ref="C18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2020-05-21</v>
      </c>
      <c r="D1875" t="str">
        <f>IF(ISNUMBER(SEARCH("start_date_local",Table2[[#This Row],[JSON]])),MID(Table2[[#This Row],[JSON]],SEARCH("start_date_local",Table2[[#This Row],[JSON]])+LEN("start_date_local")+4,10), "")</f>
        <v>2020-05-21</v>
      </c>
      <c r="E18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5" s="5" t="str">
        <f>IF(Table2[[#This Row],[moving_time]]&lt;&gt;"",FLOOR((Table2[[#This Row],[moving_time]]-(60*60*Table2[[#This Row],[Appoggio_ore]]))-(60*Table2[[#This Row],[Appoggio_ minuti]]),1),"")</f>
        <v/>
      </c>
      <c r="I1875" s="5" t="str">
        <f>IF(Table2[[#This Row],[moving_time]]&lt;&gt;"",FLOOR((Table2[[#This Row],[moving_time]]-(60*60*Table2[[#This Row],[Appoggio_ore]]))/60,1),"")</f>
        <v/>
      </c>
      <c r="J1875" s="5" t="str">
        <f>IF(Table2[[#This Row],[moving_time]]&lt;&gt;"",FLOOR(Table2[[#This Row],[moving_time]]/(60*60),1),"")</f>
        <v/>
      </c>
      <c r="K18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5" t="str">
        <f>IF(AND(Table2[[#This Row],[Appoggio]]&lt;&gt;"",C1885&lt;&gt;""),_xlfn.CONCAT("date",C1885,"moving_time",C1876,"distance",Table2[[#This Row],[Appoggio]],"elevation",C1878,"type",C1879),"")</f>
        <v/>
      </c>
      <c r="M1875" t="str">
        <f>IF(Table2[[#This Row],[date_to_pivot]]&lt;&gt;"",C1879,"")</f>
        <v/>
      </c>
      <c r="N1875" t="str">
        <f>IF(Table2[[#This Row],[date_to_pivot]]&lt;&gt;"",Table2[[#This Row],[Appoggio]],"")</f>
        <v/>
      </c>
      <c r="O1875" t="str">
        <f>IF(Table2[[#This Row],[date_to_pivot]]&lt;&gt;"",C1878,"")</f>
        <v/>
      </c>
      <c r="P1875" t="str">
        <f>IF(Table2[[#This Row],[date_to_pivot]]&lt;&gt;"",C1876,"")</f>
        <v/>
      </c>
    </row>
    <row r="1876" spans="2:16" x14ac:dyDescent="0.2">
      <c r="B1876" t="s">
        <v>19</v>
      </c>
      <c r="C1876" t="str" cm="1">
        <f t="array" ref="C18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76" t="str">
        <f>IF(ISNUMBER(SEARCH("start_date_local",Table2[[#This Row],[JSON]])),MID(Table2[[#This Row],[JSON]],SEARCH("start_date_local",Table2[[#This Row],[JSON]])+LEN("start_date_local")+4,10), "")</f>
        <v/>
      </c>
      <c r="E18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6" s="5" t="str">
        <f>IF(Table2[[#This Row],[moving_time]]&lt;&gt;"",FLOOR((Table2[[#This Row],[moving_time]]-(60*60*Table2[[#This Row],[Appoggio_ore]]))-(60*Table2[[#This Row],[Appoggio_ minuti]]),1),"")</f>
        <v/>
      </c>
      <c r="I1876" s="5" t="str">
        <f>IF(Table2[[#This Row],[moving_time]]&lt;&gt;"",FLOOR((Table2[[#This Row],[moving_time]]-(60*60*Table2[[#This Row],[Appoggio_ore]]))/60,1),"")</f>
        <v/>
      </c>
      <c r="J1876" s="5" t="str">
        <f>IF(Table2[[#This Row],[moving_time]]&lt;&gt;"",FLOOR(Table2[[#This Row],[moving_time]]/(60*60),1),"")</f>
        <v/>
      </c>
      <c r="K18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6" t="str">
        <f>IF(AND(Table2[[#This Row],[Appoggio]]&lt;&gt;"",C1886&lt;&gt;""),_xlfn.CONCAT("date",C1886,"moving_time",C1877,"distance",Table2[[#This Row],[Appoggio]],"elevation",C1879,"type",C1880),"")</f>
        <v/>
      </c>
      <c r="M1876" t="str">
        <f>IF(Table2[[#This Row],[date_to_pivot]]&lt;&gt;"",C1880,"")</f>
        <v/>
      </c>
      <c r="N1876" t="str">
        <f>IF(Table2[[#This Row],[date_to_pivot]]&lt;&gt;"",Table2[[#This Row],[Appoggio]],"")</f>
        <v/>
      </c>
      <c r="O1876" t="str">
        <f>IF(Table2[[#This Row],[date_to_pivot]]&lt;&gt;"",C1879,"")</f>
        <v/>
      </c>
      <c r="P1876" t="str">
        <f>IF(Table2[[#This Row],[date_to_pivot]]&lt;&gt;"",C1877,"")</f>
        <v/>
      </c>
    </row>
    <row r="1877" spans="2:16" x14ac:dyDescent="0.2">
      <c r="B1877" t="s">
        <v>20</v>
      </c>
      <c r="C1877" t="str" cm="1">
        <f t="array" ref="C18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77" t="str">
        <f>IF(ISNUMBER(SEARCH("start_date_local",Table2[[#This Row],[JSON]])),MID(Table2[[#This Row],[JSON]],SEARCH("start_date_local",Table2[[#This Row],[JSON]])+LEN("start_date_local")+4,10), "")</f>
        <v/>
      </c>
      <c r="E18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7" s="5" t="str">
        <f>IF(Table2[[#This Row],[moving_time]]&lt;&gt;"",FLOOR((Table2[[#This Row],[moving_time]]-(60*60*Table2[[#This Row],[Appoggio_ore]]))-(60*Table2[[#This Row],[Appoggio_ minuti]]),1),"")</f>
        <v/>
      </c>
      <c r="I1877" s="5" t="str">
        <f>IF(Table2[[#This Row],[moving_time]]&lt;&gt;"",FLOOR((Table2[[#This Row],[moving_time]]-(60*60*Table2[[#This Row],[Appoggio_ore]]))/60,1),"")</f>
        <v/>
      </c>
      <c r="J1877" s="5" t="str">
        <f>IF(Table2[[#This Row],[moving_time]]&lt;&gt;"",FLOOR(Table2[[#This Row],[moving_time]]/(60*60),1),"")</f>
        <v/>
      </c>
      <c r="K18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7" t="str">
        <f>IF(AND(Table2[[#This Row],[Appoggio]]&lt;&gt;"",C1887&lt;&gt;""),_xlfn.CONCAT("date",C1887,"moving_time",C1878,"distance",Table2[[#This Row],[Appoggio]],"elevation",C1880,"type",C1881),"")</f>
        <v/>
      </c>
      <c r="M1877" t="str">
        <f>IF(Table2[[#This Row],[date_to_pivot]]&lt;&gt;"",C1881,"")</f>
        <v/>
      </c>
      <c r="N1877" t="str">
        <f>IF(Table2[[#This Row],[date_to_pivot]]&lt;&gt;"",Table2[[#This Row],[Appoggio]],"")</f>
        <v/>
      </c>
      <c r="O1877" t="str">
        <f>IF(Table2[[#This Row],[date_to_pivot]]&lt;&gt;"",C1880,"")</f>
        <v/>
      </c>
      <c r="P1877" t="str">
        <f>IF(Table2[[#This Row],[date_to_pivot]]&lt;&gt;"",C1878,"")</f>
        <v/>
      </c>
    </row>
    <row r="1878" spans="2:16" x14ac:dyDescent="0.2">
      <c r="B1878" t="s">
        <v>21</v>
      </c>
      <c r="C1878" t="str" cm="1">
        <f t="array" ref="C18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78" t="str">
        <f>IF(ISNUMBER(SEARCH("start_date_local",Table2[[#This Row],[JSON]])),MID(Table2[[#This Row],[JSON]],SEARCH("start_date_local",Table2[[#This Row],[JSON]])+LEN("start_date_local")+4,10), "")</f>
        <v/>
      </c>
      <c r="E18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8" s="5" t="str">
        <f>IF(Table2[[#This Row],[moving_time]]&lt;&gt;"",FLOOR((Table2[[#This Row],[moving_time]]-(60*60*Table2[[#This Row],[Appoggio_ore]]))-(60*Table2[[#This Row],[Appoggio_ minuti]]),1),"")</f>
        <v/>
      </c>
      <c r="I1878" s="5" t="str">
        <f>IF(Table2[[#This Row],[moving_time]]&lt;&gt;"",FLOOR((Table2[[#This Row],[moving_time]]-(60*60*Table2[[#This Row],[Appoggio_ore]]))/60,1),"")</f>
        <v/>
      </c>
      <c r="J1878" s="5" t="str">
        <f>IF(Table2[[#This Row],[moving_time]]&lt;&gt;"",FLOOR(Table2[[#This Row],[moving_time]]/(60*60),1),"")</f>
        <v/>
      </c>
      <c r="K18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8" t="str">
        <f>IF(AND(Table2[[#This Row],[Appoggio]]&lt;&gt;"",C1888&lt;&gt;""),_xlfn.CONCAT("date",C1888,"moving_time",C1879,"distance",Table2[[#This Row],[Appoggio]],"elevation",C1881,"type",C1882),"")</f>
        <v/>
      </c>
      <c r="M1878" t="str">
        <f>IF(Table2[[#This Row],[date_to_pivot]]&lt;&gt;"",C1882,"")</f>
        <v/>
      </c>
      <c r="N1878" t="str">
        <f>IF(Table2[[#This Row],[date_to_pivot]]&lt;&gt;"",Table2[[#This Row],[Appoggio]],"")</f>
        <v/>
      </c>
      <c r="O1878" t="str">
        <f>IF(Table2[[#This Row],[date_to_pivot]]&lt;&gt;"",C1881,"")</f>
        <v/>
      </c>
      <c r="P1878" t="str">
        <f>IF(Table2[[#This Row],[date_to_pivot]]&lt;&gt;"",C1879,"")</f>
        <v/>
      </c>
    </row>
    <row r="1879" spans="2:16" x14ac:dyDescent="0.2">
      <c r="B1879" s="1">
        <v>45541265</v>
      </c>
      <c r="C1879" s="1" t="str" cm="1">
        <f t="array" ref="C18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79" t="str">
        <f>IF(ISNUMBER(SEARCH("start_date_local",Table2[[#This Row],[JSON]])),MID(Table2[[#This Row],[JSON]],SEARCH("start_date_local",Table2[[#This Row],[JSON]])+LEN("start_date_local")+4,10), "")</f>
        <v/>
      </c>
      <c r="E18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79" s="5" t="str">
        <f>IF(Table2[[#This Row],[moving_time]]&lt;&gt;"",FLOOR((Table2[[#This Row],[moving_time]]-(60*60*Table2[[#This Row],[Appoggio_ore]]))-(60*Table2[[#This Row],[Appoggio_ minuti]]),1),"")</f>
        <v/>
      </c>
      <c r="I1879" s="5" t="str">
        <f>IF(Table2[[#This Row],[moving_time]]&lt;&gt;"",FLOOR((Table2[[#This Row],[moving_time]]-(60*60*Table2[[#This Row],[Appoggio_ore]]))/60,1),"")</f>
        <v/>
      </c>
      <c r="J1879" s="5" t="str">
        <f>IF(Table2[[#This Row],[moving_time]]&lt;&gt;"",FLOOR(Table2[[#This Row],[moving_time]]/(60*60),1),"")</f>
        <v/>
      </c>
      <c r="K18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79" t="str">
        <f>IF(AND(Table2[[#This Row],[Appoggio]]&lt;&gt;"",C1889&lt;&gt;""),_xlfn.CONCAT("date",C1889,"moving_time",C1880,"distance",Table2[[#This Row],[Appoggio]],"elevation",C1882,"type",C1883),"")</f>
        <v/>
      </c>
      <c r="M1879" t="str">
        <f>IF(Table2[[#This Row],[date_to_pivot]]&lt;&gt;"",C1883,"")</f>
        <v/>
      </c>
      <c r="N1879" t="str">
        <f>IF(Table2[[#This Row],[date_to_pivot]]&lt;&gt;"",Table2[[#This Row],[Appoggio]],"")</f>
        <v/>
      </c>
      <c r="O1879" t="str">
        <f>IF(Table2[[#This Row],[date_to_pivot]]&lt;&gt;"",C1882,"")</f>
        <v/>
      </c>
      <c r="P1879" t="str">
        <f>IF(Table2[[#This Row],[date_to_pivot]]&lt;&gt;"",C1880,"")</f>
        <v/>
      </c>
    </row>
    <row r="1880" spans="2:16" x14ac:dyDescent="0.2">
      <c r="B1880" s="2">
        <v>10881411</v>
      </c>
      <c r="C1880" s="2" t="str" cm="1">
        <f t="array" ref="C18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80" t="str">
        <f>IF(ISNUMBER(SEARCH("start_date_local",Table2[[#This Row],[JSON]])),MID(Table2[[#This Row],[JSON]],SEARCH("start_date_local",Table2[[#This Row],[JSON]])+LEN("start_date_local")+4,10), "")</f>
        <v/>
      </c>
      <c r="E18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0" s="5" t="str">
        <f>IF(Table2[[#This Row],[moving_time]]&lt;&gt;"",FLOOR((Table2[[#This Row],[moving_time]]-(60*60*Table2[[#This Row],[Appoggio_ore]]))-(60*Table2[[#This Row],[Appoggio_ minuti]]),1),"")</f>
        <v/>
      </c>
      <c r="I1880" s="5" t="str">
        <f>IF(Table2[[#This Row],[moving_time]]&lt;&gt;"",FLOOR((Table2[[#This Row],[moving_time]]-(60*60*Table2[[#This Row],[Appoggio_ore]]))/60,1),"")</f>
        <v/>
      </c>
      <c r="J1880" s="5" t="str">
        <f>IF(Table2[[#This Row],[moving_time]]&lt;&gt;"",FLOOR(Table2[[#This Row],[moving_time]]/(60*60),1),"")</f>
        <v/>
      </c>
      <c r="K18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0" t="str">
        <f>IF(AND(Table2[[#This Row],[Appoggio]]&lt;&gt;"",C1890&lt;&gt;""),_xlfn.CONCAT("date",C1890,"moving_time",C1881,"distance",Table2[[#This Row],[Appoggio]],"elevation",C1883,"type",C1884),"")</f>
        <v/>
      </c>
      <c r="M1880" t="str">
        <f>IF(Table2[[#This Row],[date_to_pivot]]&lt;&gt;"",C1884,"")</f>
        <v/>
      </c>
      <c r="N1880" t="str">
        <f>IF(Table2[[#This Row],[date_to_pivot]]&lt;&gt;"",Table2[[#This Row],[Appoggio]],"")</f>
        <v/>
      </c>
      <c r="O1880" t="str">
        <f>IF(Table2[[#This Row],[date_to_pivot]]&lt;&gt;"",C1883,"")</f>
        <v/>
      </c>
      <c r="P1880" t="str">
        <f>IF(Table2[[#This Row],[date_to_pivot]]&lt;&gt;"",C1881,"")</f>
        <v/>
      </c>
    </row>
    <row r="1881" spans="2:16" x14ac:dyDescent="0.2">
      <c r="B1881" t="s">
        <v>22</v>
      </c>
      <c r="C1881" t="str" cm="1">
        <f t="array" ref="C18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81" t="str">
        <f>IF(ISNUMBER(SEARCH("start_date_local",Table2[[#This Row],[JSON]])),MID(Table2[[#This Row],[JSON]],SEARCH("start_date_local",Table2[[#This Row],[JSON]])+LEN("start_date_local")+4,10), "")</f>
        <v/>
      </c>
      <c r="E18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1" s="5" t="str">
        <f>IF(Table2[[#This Row],[moving_time]]&lt;&gt;"",FLOOR((Table2[[#This Row],[moving_time]]-(60*60*Table2[[#This Row],[Appoggio_ore]]))-(60*Table2[[#This Row],[Appoggio_ minuti]]),1),"")</f>
        <v/>
      </c>
      <c r="I1881" s="5" t="str">
        <f>IF(Table2[[#This Row],[moving_time]]&lt;&gt;"",FLOOR((Table2[[#This Row],[moving_time]]-(60*60*Table2[[#This Row],[Appoggio_ore]]))/60,1),"")</f>
        <v/>
      </c>
      <c r="J1881" s="5" t="str">
        <f>IF(Table2[[#This Row],[moving_time]]&lt;&gt;"",FLOOR(Table2[[#This Row],[moving_time]]/(60*60),1),"")</f>
        <v/>
      </c>
      <c r="K18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1" t="str">
        <f>IF(AND(Table2[[#This Row],[Appoggio]]&lt;&gt;"",C1891&lt;&gt;""),_xlfn.CONCAT("date",C1891,"moving_time",C1882,"distance",Table2[[#This Row],[Appoggio]],"elevation",C1884,"type",C1885),"")</f>
        <v/>
      </c>
      <c r="M1881" t="str">
        <f>IF(Table2[[#This Row],[date_to_pivot]]&lt;&gt;"",C1885,"")</f>
        <v/>
      </c>
      <c r="N1881" t="str">
        <f>IF(Table2[[#This Row],[date_to_pivot]]&lt;&gt;"",Table2[[#This Row],[Appoggio]],"")</f>
        <v/>
      </c>
      <c r="O1881" t="str">
        <f>IF(Table2[[#This Row],[date_to_pivot]]&lt;&gt;"",C1884,"")</f>
        <v/>
      </c>
      <c r="P1881" t="str">
        <f>IF(Table2[[#This Row],[date_to_pivot]]&lt;&gt;"",C1882,"")</f>
        <v/>
      </c>
    </row>
    <row r="1882" spans="2:16" x14ac:dyDescent="0.2">
      <c r="B1882" t="s">
        <v>23</v>
      </c>
      <c r="C1882" t="str" cm="1">
        <f t="array" ref="C18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82" t="str">
        <f>IF(ISNUMBER(SEARCH("start_date_local",Table2[[#This Row],[JSON]])),MID(Table2[[#This Row],[JSON]],SEARCH("start_date_local",Table2[[#This Row],[JSON]])+LEN("start_date_local")+4,10), "")</f>
        <v/>
      </c>
      <c r="E18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2" s="5" t="str">
        <f>IF(Table2[[#This Row],[moving_time]]&lt;&gt;"",FLOOR((Table2[[#This Row],[moving_time]]-(60*60*Table2[[#This Row],[Appoggio_ore]]))-(60*Table2[[#This Row],[Appoggio_ minuti]]),1),"")</f>
        <v/>
      </c>
      <c r="I1882" s="5" t="str">
        <f>IF(Table2[[#This Row],[moving_time]]&lt;&gt;"",FLOOR((Table2[[#This Row],[moving_time]]-(60*60*Table2[[#This Row],[Appoggio_ore]]))/60,1),"")</f>
        <v/>
      </c>
      <c r="J1882" s="5" t="str">
        <f>IF(Table2[[#This Row],[moving_time]]&lt;&gt;"",FLOOR(Table2[[#This Row],[moving_time]]/(60*60),1),"")</f>
        <v/>
      </c>
      <c r="K18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2" t="str">
        <f>IF(AND(Table2[[#This Row],[Appoggio]]&lt;&gt;"",C1892&lt;&gt;""),_xlfn.CONCAT("date",C1892,"moving_time",C1883,"distance",Table2[[#This Row],[Appoggio]],"elevation",C1885,"type",C1886),"")</f>
        <v/>
      </c>
      <c r="M1882" t="str">
        <f>IF(Table2[[#This Row],[date_to_pivot]]&lt;&gt;"",C1886,"")</f>
        <v/>
      </c>
      <c r="N1882" t="str">
        <f>IF(Table2[[#This Row],[date_to_pivot]]&lt;&gt;"",Table2[[#This Row],[Appoggio]],"")</f>
        <v/>
      </c>
      <c r="O1882" t="str">
        <f>IF(Table2[[#This Row],[date_to_pivot]]&lt;&gt;"",C1885,"")</f>
        <v/>
      </c>
      <c r="P1882" t="str">
        <f>IF(Table2[[#This Row],[date_to_pivot]]&lt;&gt;"",C1883,"")</f>
        <v/>
      </c>
    </row>
    <row r="1883" spans="2:16" x14ac:dyDescent="0.2">
      <c r="B1883" s="1">
        <v>4554156</v>
      </c>
      <c r="C1883" s="1" t="str" cm="1">
        <f t="array" ref="C18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83" t="str">
        <f>IF(ISNUMBER(SEARCH("start_date_local",Table2[[#This Row],[JSON]])),MID(Table2[[#This Row],[JSON]],SEARCH("start_date_local",Table2[[#This Row],[JSON]])+LEN("start_date_local")+4,10), "")</f>
        <v/>
      </c>
      <c r="E18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3" s="5" t="str">
        <f>IF(Table2[[#This Row],[moving_time]]&lt;&gt;"",FLOOR((Table2[[#This Row],[moving_time]]-(60*60*Table2[[#This Row],[Appoggio_ore]]))-(60*Table2[[#This Row],[Appoggio_ minuti]]),1),"")</f>
        <v/>
      </c>
      <c r="I1883" s="5" t="str">
        <f>IF(Table2[[#This Row],[moving_time]]&lt;&gt;"",FLOOR((Table2[[#This Row],[moving_time]]-(60*60*Table2[[#This Row],[Appoggio_ore]]))/60,1),"")</f>
        <v/>
      </c>
      <c r="J1883" s="5" t="str">
        <f>IF(Table2[[#This Row],[moving_time]]&lt;&gt;"",FLOOR(Table2[[#This Row],[moving_time]]/(60*60),1),"")</f>
        <v/>
      </c>
      <c r="K18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3" t="str">
        <f>IF(AND(Table2[[#This Row],[Appoggio]]&lt;&gt;"",C1893&lt;&gt;""),_xlfn.CONCAT("date",C1893,"moving_time",C1884,"distance",Table2[[#This Row],[Appoggio]],"elevation",C1886,"type",C1887),"")</f>
        <v/>
      </c>
      <c r="M1883" t="str">
        <f>IF(Table2[[#This Row],[date_to_pivot]]&lt;&gt;"",C1887,"")</f>
        <v/>
      </c>
      <c r="N1883" t="str">
        <f>IF(Table2[[#This Row],[date_to_pivot]]&lt;&gt;"",Table2[[#This Row],[Appoggio]],"")</f>
        <v/>
      </c>
      <c r="O1883" t="str">
        <f>IF(Table2[[#This Row],[date_to_pivot]]&lt;&gt;"",C1886,"")</f>
        <v/>
      </c>
      <c r="P1883" t="str">
        <f>IF(Table2[[#This Row],[date_to_pivot]]&lt;&gt;"",C1884,"")</f>
        <v/>
      </c>
    </row>
    <row r="1884" spans="2:16" x14ac:dyDescent="0.2">
      <c r="B1884" s="2">
        <v>10881739</v>
      </c>
      <c r="C1884" s="2" t="str" cm="1">
        <f t="array" ref="C18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84" t="str">
        <f>IF(ISNUMBER(SEARCH("start_date_local",Table2[[#This Row],[JSON]])),MID(Table2[[#This Row],[JSON]],SEARCH("start_date_local",Table2[[#This Row],[JSON]])+LEN("start_date_local")+4,10), "")</f>
        <v/>
      </c>
      <c r="E18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4" s="5" t="str">
        <f>IF(Table2[[#This Row],[moving_time]]&lt;&gt;"",FLOOR((Table2[[#This Row],[moving_time]]-(60*60*Table2[[#This Row],[Appoggio_ore]]))-(60*Table2[[#This Row],[Appoggio_ minuti]]),1),"")</f>
        <v/>
      </c>
      <c r="I1884" s="5" t="str">
        <f>IF(Table2[[#This Row],[moving_time]]&lt;&gt;"",FLOOR((Table2[[#This Row],[moving_time]]-(60*60*Table2[[#This Row],[Appoggio_ore]]))/60,1),"")</f>
        <v/>
      </c>
      <c r="J1884" s="5" t="str">
        <f>IF(Table2[[#This Row],[moving_time]]&lt;&gt;"",FLOOR(Table2[[#This Row],[moving_time]]/(60*60),1),"")</f>
        <v/>
      </c>
      <c r="K18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4" t="str">
        <f>IF(AND(Table2[[#This Row],[Appoggio]]&lt;&gt;"",C1894&lt;&gt;""),_xlfn.CONCAT("date",C1894,"moving_time",C1885,"distance",Table2[[#This Row],[Appoggio]],"elevation",C1887,"type",C1888),"")</f>
        <v/>
      </c>
      <c r="M1884" t="str">
        <f>IF(Table2[[#This Row],[date_to_pivot]]&lt;&gt;"",C1888,"")</f>
        <v/>
      </c>
      <c r="N1884" t="str">
        <f>IF(Table2[[#This Row],[date_to_pivot]]&lt;&gt;"",Table2[[#This Row],[Appoggio]],"")</f>
        <v/>
      </c>
      <c r="O1884" t="str">
        <f>IF(Table2[[#This Row],[date_to_pivot]]&lt;&gt;"",C1887,"")</f>
        <v/>
      </c>
      <c r="P1884" t="str">
        <f>IF(Table2[[#This Row],[date_to_pivot]]&lt;&gt;"",C1885,"")</f>
        <v/>
      </c>
    </row>
    <row r="1885" spans="2:16" x14ac:dyDescent="0.2">
      <c r="B1885" t="s">
        <v>22</v>
      </c>
      <c r="C1885" t="str" cm="1">
        <f t="array" ref="C18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85" t="str">
        <f>IF(ISNUMBER(SEARCH("start_date_local",Table2[[#This Row],[JSON]])),MID(Table2[[#This Row],[JSON]],SEARCH("start_date_local",Table2[[#This Row],[JSON]])+LEN("start_date_local")+4,10), "")</f>
        <v/>
      </c>
      <c r="E18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5" s="5" t="str">
        <f>IF(Table2[[#This Row],[moving_time]]&lt;&gt;"",FLOOR((Table2[[#This Row],[moving_time]]-(60*60*Table2[[#This Row],[Appoggio_ore]]))-(60*Table2[[#This Row],[Appoggio_ minuti]]),1),"")</f>
        <v/>
      </c>
      <c r="I1885" s="5" t="str">
        <f>IF(Table2[[#This Row],[moving_time]]&lt;&gt;"",FLOOR((Table2[[#This Row],[moving_time]]-(60*60*Table2[[#This Row],[Appoggio_ore]]))/60,1),"")</f>
        <v/>
      </c>
      <c r="J1885" s="5" t="str">
        <f>IF(Table2[[#This Row],[moving_time]]&lt;&gt;"",FLOOR(Table2[[#This Row],[moving_time]]/(60*60),1),"")</f>
        <v/>
      </c>
      <c r="K18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5" t="str">
        <f>IF(AND(Table2[[#This Row],[Appoggio]]&lt;&gt;"",C1895&lt;&gt;""),_xlfn.CONCAT("date",C1895,"moving_time",C1886,"distance",Table2[[#This Row],[Appoggio]],"elevation",C1888,"type",C1889),"")</f>
        <v/>
      </c>
      <c r="M1885" t="str">
        <f>IF(Table2[[#This Row],[date_to_pivot]]&lt;&gt;"",C1889,"")</f>
        <v/>
      </c>
      <c r="N1885" t="str">
        <f>IF(Table2[[#This Row],[date_to_pivot]]&lt;&gt;"",Table2[[#This Row],[Appoggio]],"")</f>
        <v/>
      </c>
      <c r="O1885" t="str">
        <f>IF(Table2[[#This Row],[date_to_pivot]]&lt;&gt;"",C1888,"")</f>
        <v/>
      </c>
      <c r="P1885" t="str">
        <f>IF(Table2[[#This Row],[date_to_pivot]]&lt;&gt;"",C1886,"")</f>
        <v/>
      </c>
    </row>
    <row r="1886" spans="2:16" x14ac:dyDescent="0.2">
      <c r="B1886" t="s">
        <v>24</v>
      </c>
      <c r="C1886" t="str" cm="1">
        <f t="array" ref="C18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86" t="str">
        <f>IF(ISNUMBER(SEARCH("start_date_local",Table2[[#This Row],[JSON]])),MID(Table2[[#This Row],[JSON]],SEARCH("start_date_local",Table2[[#This Row],[JSON]])+LEN("start_date_local")+4,10), "")</f>
        <v/>
      </c>
      <c r="E18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6" s="5" t="str">
        <f>IF(Table2[[#This Row],[moving_time]]&lt;&gt;"",FLOOR((Table2[[#This Row],[moving_time]]-(60*60*Table2[[#This Row],[Appoggio_ore]]))-(60*Table2[[#This Row],[Appoggio_ minuti]]),1),"")</f>
        <v/>
      </c>
      <c r="I1886" s="5" t="str">
        <f>IF(Table2[[#This Row],[moving_time]]&lt;&gt;"",FLOOR((Table2[[#This Row],[moving_time]]-(60*60*Table2[[#This Row],[Appoggio_ore]]))/60,1),"")</f>
        <v/>
      </c>
      <c r="J1886" s="5" t="str">
        <f>IF(Table2[[#This Row],[moving_time]]&lt;&gt;"",FLOOR(Table2[[#This Row],[moving_time]]/(60*60),1),"")</f>
        <v/>
      </c>
      <c r="K18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6" t="str">
        <f>IF(AND(Table2[[#This Row],[Appoggio]]&lt;&gt;"",C1896&lt;&gt;""),_xlfn.CONCAT("date",C1896,"moving_time",C1887,"distance",Table2[[#This Row],[Appoggio]],"elevation",C1889,"type",C1890),"")</f>
        <v/>
      </c>
      <c r="M1886" t="str">
        <f>IF(Table2[[#This Row],[date_to_pivot]]&lt;&gt;"",C1890,"")</f>
        <v/>
      </c>
      <c r="N1886" t="str">
        <f>IF(Table2[[#This Row],[date_to_pivot]]&lt;&gt;"",Table2[[#This Row],[Appoggio]],"")</f>
        <v/>
      </c>
      <c r="O1886" t="str">
        <f>IF(Table2[[#This Row],[date_to_pivot]]&lt;&gt;"",C1889,"")</f>
        <v/>
      </c>
      <c r="P1886" t="str">
        <f>IF(Table2[[#This Row],[date_to_pivot]]&lt;&gt;"",C1887,"")</f>
        <v/>
      </c>
    </row>
    <row r="1887" spans="2:16" x14ac:dyDescent="0.2">
      <c r="B1887" t="s">
        <v>25</v>
      </c>
      <c r="C1887" t="str" cm="1">
        <f t="array" ref="C18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87" t="str">
        <f>IF(ISNUMBER(SEARCH("start_date_local",Table2[[#This Row],[JSON]])),MID(Table2[[#This Row],[JSON]],SEARCH("start_date_local",Table2[[#This Row],[JSON]])+LEN("start_date_local")+4,10), "")</f>
        <v/>
      </c>
      <c r="E18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7" s="5" t="str">
        <f>IF(Table2[[#This Row],[moving_time]]&lt;&gt;"",FLOOR((Table2[[#This Row],[moving_time]]-(60*60*Table2[[#This Row],[Appoggio_ore]]))-(60*Table2[[#This Row],[Appoggio_ minuti]]),1),"")</f>
        <v/>
      </c>
      <c r="I1887" s="5" t="str">
        <f>IF(Table2[[#This Row],[moving_time]]&lt;&gt;"",FLOOR((Table2[[#This Row],[moving_time]]-(60*60*Table2[[#This Row],[Appoggio_ore]]))/60,1),"")</f>
        <v/>
      </c>
      <c r="J1887" s="5" t="str">
        <f>IF(Table2[[#This Row],[moving_time]]&lt;&gt;"",FLOOR(Table2[[#This Row],[moving_time]]/(60*60),1),"")</f>
        <v/>
      </c>
      <c r="K18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7" t="str">
        <f>IF(AND(Table2[[#This Row],[Appoggio]]&lt;&gt;"",C1897&lt;&gt;""),_xlfn.CONCAT("date",C1897,"moving_time",C1888,"distance",Table2[[#This Row],[Appoggio]],"elevation",C1890,"type",C1891),"")</f>
        <v/>
      </c>
      <c r="M1887" t="str">
        <f>IF(Table2[[#This Row],[date_to_pivot]]&lt;&gt;"",C1891,"")</f>
        <v/>
      </c>
      <c r="N1887" t="str">
        <f>IF(Table2[[#This Row],[date_to_pivot]]&lt;&gt;"",Table2[[#This Row],[Appoggio]],"")</f>
        <v/>
      </c>
      <c r="O1887" t="str">
        <f>IF(Table2[[#This Row],[date_to_pivot]]&lt;&gt;"",C1890,"")</f>
        <v/>
      </c>
      <c r="P1887" t="str">
        <f>IF(Table2[[#This Row],[date_to_pivot]]&lt;&gt;"",C1888,"")</f>
        <v/>
      </c>
    </row>
    <row r="1888" spans="2:16" x14ac:dyDescent="0.2">
      <c r="B1888" t="s">
        <v>26</v>
      </c>
      <c r="C1888" t="str" cm="1">
        <f t="array" ref="C18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88" t="str">
        <f>IF(ISNUMBER(SEARCH("start_date_local",Table2[[#This Row],[JSON]])),MID(Table2[[#This Row],[JSON]],SEARCH("start_date_local",Table2[[#This Row],[JSON]])+LEN("start_date_local")+4,10), "")</f>
        <v/>
      </c>
      <c r="E18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8" s="5" t="str">
        <f>IF(Table2[[#This Row],[moving_time]]&lt;&gt;"",FLOOR((Table2[[#This Row],[moving_time]]-(60*60*Table2[[#This Row],[Appoggio_ore]]))-(60*Table2[[#This Row],[Appoggio_ minuti]]),1),"")</f>
        <v/>
      </c>
      <c r="I1888" s="5" t="str">
        <f>IF(Table2[[#This Row],[moving_time]]&lt;&gt;"",FLOOR((Table2[[#This Row],[moving_time]]-(60*60*Table2[[#This Row],[Appoggio_ore]]))/60,1),"")</f>
        <v/>
      </c>
      <c r="J1888" s="5" t="str">
        <f>IF(Table2[[#This Row],[moving_time]]&lt;&gt;"",FLOOR(Table2[[#This Row],[moving_time]]/(60*60),1),"")</f>
        <v/>
      </c>
      <c r="K18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8" t="str">
        <f>IF(AND(Table2[[#This Row],[Appoggio]]&lt;&gt;"",C1898&lt;&gt;""),_xlfn.CONCAT("date",C1898,"moving_time",C1889,"distance",Table2[[#This Row],[Appoggio]],"elevation",C1891,"type",C1892),"")</f>
        <v/>
      </c>
      <c r="M1888" t="str">
        <f>IF(Table2[[#This Row],[date_to_pivot]]&lt;&gt;"",C1892,"")</f>
        <v/>
      </c>
      <c r="N1888" t="str">
        <f>IF(Table2[[#This Row],[date_to_pivot]]&lt;&gt;"",Table2[[#This Row],[Appoggio]],"")</f>
        <v/>
      </c>
      <c r="O1888" t="str">
        <f>IF(Table2[[#This Row],[date_to_pivot]]&lt;&gt;"",C1891,"")</f>
        <v/>
      </c>
      <c r="P1888" t="str">
        <f>IF(Table2[[#This Row],[date_to_pivot]]&lt;&gt;"",C1889,"")</f>
        <v/>
      </c>
    </row>
    <row r="1889" spans="2:16" x14ac:dyDescent="0.2">
      <c r="B1889" t="s">
        <v>763</v>
      </c>
      <c r="C1889" t="str" cm="1">
        <f t="array" ref="C18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89" t="str">
        <f>IF(ISNUMBER(SEARCH("start_date_local",Table2[[#This Row],[JSON]])),MID(Table2[[#This Row],[JSON]],SEARCH("start_date_local",Table2[[#This Row],[JSON]])+LEN("start_date_local")+4,10), "")</f>
        <v/>
      </c>
      <c r="E18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89" s="5" t="str">
        <f>IF(Table2[[#This Row],[moving_time]]&lt;&gt;"",FLOOR((Table2[[#This Row],[moving_time]]-(60*60*Table2[[#This Row],[Appoggio_ore]]))-(60*Table2[[#This Row],[Appoggio_ minuti]]),1),"")</f>
        <v/>
      </c>
      <c r="I1889" s="5" t="str">
        <f>IF(Table2[[#This Row],[moving_time]]&lt;&gt;"",FLOOR((Table2[[#This Row],[moving_time]]-(60*60*Table2[[#This Row],[Appoggio_ore]]))/60,1),"")</f>
        <v/>
      </c>
      <c r="J1889" s="5" t="str">
        <f>IF(Table2[[#This Row],[moving_time]]&lt;&gt;"",FLOOR(Table2[[#This Row],[moving_time]]/(60*60),1),"")</f>
        <v/>
      </c>
      <c r="K18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89" t="str">
        <f>IF(AND(Table2[[#This Row],[Appoggio]]&lt;&gt;"",C1899&lt;&gt;""),_xlfn.CONCAT("date",C1899,"moving_time",C1890,"distance",Table2[[#This Row],[Appoggio]],"elevation",C1892,"type",C1893),"")</f>
        <v/>
      </c>
      <c r="M1889" t="str">
        <f>IF(Table2[[#This Row],[date_to_pivot]]&lt;&gt;"",C1893,"")</f>
        <v/>
      </c>
      <c r="N1889" t="str">
        <f>IF(Table2[[#This Row],[date_to_pivot]]&lt;&gt;"",Table2[[#This Row],[Appoggio]],"")</f>
        <v/>
      </c>
      <c r="O1889" t="str">
        <f>IF(Table2[[#This Row],[date_to_pivot]]&lt;&gt;"",C1892,"")</f>
        <v/>
      </c>
      <c r="P1889" t="str">
        <f>IF(Table2[[#This Row],[date_to_pivot]]&lt;&gt;"",C1890,"")</f>
        <v/>
      </c>
    </row>
    <row r="1890" spans="2:16" x14ac:dyDescent="0.2">
      <c r="B1890" t="s">
        <v>764</v>
      </c>
      <c r="C1890" t="str" cm="1">
        <f t="array" ref="C18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90" t="str">
        <f>IF(ISNUMBER(SEARCH("start_date_local",Table2[[#This Row],[JSON]])),MID(Table2[[#This Row],[JSON]],SEARCH("start_date_local",Table2[[#This Row],[JSON]])+LEN("start_date_local")+4,10), "")</f>
        <v/>
      </c>
      <c r="E18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0" s="5" t="str">
        <f>IF(Table2[[#This Row],[moving_time]]&lt;&gt;"",FLOOR((Table2[[#This Row],[moving_time]]-(60*60*Table2[[#This Row],[Appoggio_ore]]))-(60*Table2[[#This Row],[Appoggio_ minuti]]),1),"")</f>
        <v/>
      </c>
      <c r="I1890" s="5" t="str">
        <f>IF(Table2[[#This Row],[moving_time]]&lt;&gt;"",FLOOR((Table2[[#This Row],[moving_time]]-(60*60*Table2[[#This Row],[Appoggio_ore]]))/60,1),"")</f>
        <v/>
      </c>
      <c r="J1890" s="5" t="str">
        <f>IF(Table2[[#This Row],[moving_time]]&lt;&gt;"",FLOOR(Table2[[#This Row],[moving_time]]/(60*60),1),"")</f>
        <v/>
      </c>
      <c r="K18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0" t="str">
        <f>IF(AND(Table2[[#This Row],[Appoggio]]&lt;&gt;"",C1900&lt;&gt;""),_xlfn.CONCAT("date",C1900,"moving_time",C1891,"distance",Table2[[#This Row],[Appoggio]],"elevation",C1893,"type",C1894),"")</f>
        <v/>
      </c>
      <c r="M1890" t="str">
        <f>IF(Table2[[#This Row],[date_to_pivot]]&lt;&gt;"",C1894,"")</f>
        <v/>
      </c>
      <c r="N1890" t="str">
        <f>IF(Table2[[#This Row],[date_to_pivot]]&lt;&gt;"",Table2[[#This Row],[Appoggio]],"")</f>
        <v/>
      </c>
      <c r="O1890" t="str">
        <f>IF(Table2[[#This Row],[date_to_pivot]]&lt;&gt;"",C1893,"")</f>
        <v/>
      </c>
      <c r="P1890" t="str">
        <f>IF(Table2[[#This Row],[date_to_pivot]]&lt;&gt;"",C1891,"")</f>
        <v/>
      </c>
    </row>
    <row r="1891" spans="2:16" x14ac:dyDescent="0.2">
      <c r="B1891" t="s">
        <v>110</v>
      </c>
      <c r="C1891" t="str" cm="1">
        <f t="array" ref="C18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91" t="str">
        <f>IF(ISNUMBER(SEARCH("start_date_local",Table2[[#This Row],[JSON]])),MID(Table2[[#This Row],[JSON]],SEARCH("start_date_local",Table2[[#This Row],[JSON]])+LEN("start_date_local")+4,10), "")</f>
        <v/>
      </c>
      <c r="E18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1" s="5" t="str">
        <f>IF(Table2[[#This Row],[moving_time]]&lt;&gt;"",FLOOR((Table2[[#This Row],[moving_time]]-(60*60*Table2[[#This Row],[Appoggio_ore]]))-(60*Table2[[#This Row],[Appoggio_ minuti]]),1),"")</f>
        <v/>
      </c>
      <c r="I1891" s="5" t="str">
        <f>IF(Table2[[#This Row],[moving_time]]&lt;&gt;"",FLOOR((Table2[[#This Row],[moving_time]]-(60*60*Table2[[#This Row],[Appoggio_ore]]))/60,1),"")</f>
        <v/>
      </c>
      <c r="J1891" s="5" t="str">
        <f>IF(Table2[[#This Row],[moving_time]]&lt;&gt;"",FLOOR(Table2[[#This Row],[moving_time]]/(60*60),1),"")</f>
        <v/>
      </c>
      <c r="K18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1" t="str">
        <f>IF(AND(Table2[[#This Row],[Appoggio]]&lt;&gt;"",C1901&lt;&gt;""),_xlfn.CONCAT("date",C1901,"moving_time",C1892,"distance",Table2[[#This Row],[Appoggio]],"elevation",C1894,"type",C1895),"")</f>
        <v/>
      </c>
      <c r="M1891" t="str">
        <f>IF(Table2[[#This Row],[date_to_pivot]]&lt;&gt;"",C1895,"")</f>
        <v/>
      </c>
      <c r="N1891" t="str">
        <f>IF(Table2[[#This Row],[date_to_pivot]]&lt;&gt;"",Table2[[#This Row],[Appoggio]],"")</f>
        <v/>
      </c>
      <c r="O1891" t="str">
        <f>IF(Table2[[#This Row],[date_to_pivot]]&lt;&gt;"",C1894,"")</f>
        <v/>
      </c>
      <c r="P1891" t="str">
        <f>IF(Table2[[#This Row],[date_to_pivot]]&lt;&gt;"",C1892,"")</f>
        <v/>
      </c>
    </row>
    <row r="1892" spans="2:16" x14ac:dyDescent="0.2">
      <c r="B1892" t="s">
        <v>30</v>
      </c>
      <c r="C1892" t="str" cm="1">
        <f t="array" ref="C18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92" t="str">
        <f>IF(ISNUMBER(SEARCH("start_date_local",Table2[[#This Row],[JSON]])),MID(Table2[[#This Row],[JSON]],SEARCH("start_date_local",Table2[[#This Row],[JSON]])+LEN("start_date_local")+4,10), "")</f>
        <v/>
      </c>
      <c r="E18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2" s="5" t="str">
        <f>IF(Table2[[#This Row],[moving_time]]&lt;&gt;"",FLOOR((Table2[[#This Row],[moving_time]]-(60*60*Table2[[#This Row],[Appoggio_ore]]))-(60*Table2[[#This Row],[Appoggio_ minuti]]),1),"")</f>
        <v/>
      </c>
      <c r="I1892" s="5" t="str">
        <f>IF(Table2[[#This Row],[moving_time]]&lt;&gt;"",FLOOR((Table2[[#This Row],[moving_time]]-(60*60*Table2[[#This Row],[Appoggio_ore]]))/60,1),"")</f>
        <v/>
      </c>
      <c r="J1892" s="5" t="str">
        <f>IF(Table2[[#This Row],[moving_time]]&lt;&gt;"",FLOOR(Table2[[#This Row],[moving_time]]/(60*60),1),"")</f>
        <v/>
      </c>
      <c r="K18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2" t="str">
        <f>IF(AND(Table2[[#This Row],[Appoggio]]&lt;&gt;"",C1902&lt;&gt;""),_xlfn.CONCAT("date",C1902,"moving_time",C1893,"distance",Table2[[#This Row],[Appoggio]],"elevation",C1895,"type",C1896),"")</f>
        <v/>
      </c>
      <c r="M1892" t="str">
        <f>IF(Table2[[#This Row],[date_to_pivot]]&lt;&gt;"",C1896,"")</f>
        <v/>
      </c>
      <c r="N1892" t="str">
        <f>IF(Table2[[#This Row],[date_to_pivot]]&lt;&gt;"",Table2[[#This Row],[Appoggio]],"")</f>
        <v/>
      </c>
      <c r="O1892" t="str">
        <f>IF(Table2[[#This Row],[date_to_pivot]]&lt;&gt;"",C1895,"")</f>
        <v/>
      </c>
      <c r="P1892" t="str">
        <f>IF(Table2[[#This Row],[date_to_pivot]]&lt;&gt;"",C1893,"")</f>
        <v/>
      </c>
    </row>
    <row r="1893" spans="2:16" x14ac:dyDescent="0.2">
      <c r="B1893" t="s">
        <v>84</v>
      </c>
      <c r="C1893" t="str" cm="1">
        <f t="array" ref="C18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93" t="str">
        <f>IF(ISNUMBER(SEARCH("start_date_local",Table2[[#This Row],[JSON]])),MID(Table2[[#This Row],[JSON]],SEARCH("start_date_local",Table2[[#This Row],[JSON]])+LEN("start_date_local")+4,10), "")</f>
        <v/>
      </c>
      <c r="E18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3" s="5" t="str">
        <f>IF(Table2[[#This Row],[moving_time]]&lt;&gt;"",FLOOR((Table2[[#This Row],[moving_time]]-(60*60*Table2[[#This Row],[Appoggio_ore]]))-(60*Table2[[#This Row],[Appoggio_ minuti]]),1),"")</f>
        <v/>
      </c>
      <c r="I1893" s="5" t="str">
        <f>IF(Table2[[#This Row],[moving_time]]&lt;&gt;"",FLOOR((Table2[[#This Row],[moving_time]]-(60*60*Table2[[#This Row],[Appoggio_ore]]))/60,1),"")</f>
        <v/>
      </c>
      <c r="J1893" s="5" t="str">
        <f>IF(Table2[[#This Row],[moving_time]]&lt;&gt;"",FLOOR(Table2[[#This Row],[moving_time]]/(60*60),1),"")</f>
        <v/>
      </c>
      <c r="K18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3" t="str">
        <f>IF(AND(Table2[[#This Row],[Appoggio]]&lt;&gt;"",C1903&lt;&gt;""),_xlfn.CONCAT("date",C1903,"moving_time",C1894,"distance",Table2[[#This Row],[Appoggio]],"elevation",C1896,"type",C1897),"")</f>
        <v/>
      </c>
      <c r="M1893" t="str">
        <f>IF(Table2[[#This Row],[date_to_pivot]]&lt;&gt;"",C1897,"")</f>
        <v/>
      </c>
      <c r="N1893" t="str">
        <f>IF(Table2[[#This Row],[date_to_pivot]]&lt;&gt;"",Table2[[#This Row],[Appoggio]],"")</f>
        <v/>
      </c>
      <c r="O1893" t="str">
        <f>IF(Table2[[#This Row],[date_to_pivot]]&lt;&gt;"",C1896,"")</f>
        <v/>
      </c>
      <c r="P1893" t="str">
        <f>IF(Table2[[#This Row],[date_to_pivot]]&lt;&gt;"",C1894,"")</f>
        <v/>
      </c>
    </row>
    <row r="1894" spans="2:16" x14ac:dyDescent="0.2">
      <c r="B1894" t="s">
        <v>32</v>
      </c>
      <c r="C1894" t="str" cm="1">
        <f t="array" ref="C18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94" t="str">
        <f>IF(ISNUMBER(SEARCH("start_date_local",Table2[[#This Row],[JSON]])),MID(Table2[[#This Row],[JSON]],SEARCH("start_date_local",Table2[[#This Row],[JSON]])+LEN("start_date_local")+4,10), "")</f>
        <v/>
      </c>
      <c r="E18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4" s="5" t="str">
        <f>IF(Table2[[#This Row],[moving_time]]&lt;&gt;"",FLOOR((Table2[[#This Row],[moving_time]]-(60*60*Table2[[#This Row],[Appoggio_ore]]))-(60*Table2[[#This Row],[Appoggio_ minuti]]),1),"")</f>
        <v/>
      </c>
      <c r="I1894" s="5" t="str">
        <f>IF(Table2[[#This Row],[moving_time]]&lt;&gt;"",FLOOR((Table2[[#This Row],[moving_time]]-(60*60*Table2[[#This Row],[Appoggio_ore]]))/60,1),"")</f>
        <v/>
      </c>
      <c r="J1894" s="5" t="str">
        <f>IF(Table2[[#This Row],[moving_time]]&lt;&gt;"",FLOOR(Table2[[#This Row],[moving_time]]/(60*60),1),"")</f>
        <v/>
      </c>
      <c r="K18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4" t="str">
        <f>IF(AND(Table2[[#This Row],[Appoggio]]&lt;&gt;"",C1904&lt;&gt;""),_xlfn.CONCAT("date",C1904,"moving_time",C1895,"distance",Table2[[#This Row],[Appoggio]],"elevation",C1897,"type",C1898),"")</f>
        <v/>
      </c>
      <c r="M1894" t="str">
        <f>IF(Table2[[#This Row],[date_to_pivot]]&lt;&gt;"",C1898,"")</f>
        <v/>
      </c>
      <c r="N1894" t="str">
        <f>IF(Table2[[#This Row],[date_to_pivot]]&lt;&gt;"",Table2[[#This Row],[Appoggio]],"")</f>
        <v/>
      </c>
      <c r="O1894" t="str">
        <f>IF(Table2[[#This Row],[date_to_pivot]]&lt;&gt;"",C1897,"")</f>
        <v/>
      </c>
      <c r="P1894" t="str">
        <f>IF(Table2[[#This Row],[date_to_pivot]]&lt;&gt;"",C1895,"")</f>
        <v/>
      </c>
    </row>
    <row r="1895" spans="2:16" x14ac:dyDescent="0.2">
      <c r="B1895" t="s">
        <v>33</v>
      </c>
      <c r="C1895" t="str" cm="1">
        <f t="array" ref="C18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95" t="str">
        <f>IF(ISNUMBER(SEARCH("start_date_local",Table2[[#This Row],[JSON]])),MID(Table2[[#This Row],[JSON]],SEARCH("start_date_local",Table2[[#This Row],[JSON]])+LEN("start_date_local")+4,10), "")</f>
        <v/>
      </c>
      <c r="E18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5" s="5" t="str">
        <f>IF(Table2[[#This Row],[moving_time]]&lt;&gt;"",FLOOR((Table2[[#This Row],[moving_time]]-(60*60*Table2[[#This Row],[Appoggio_ore]]))-(60*Table2[[#This Row],[Appoggio_ minuti]]),1),"")</f>
        <v/>
      </c>
      <c r="I1895" s="5" t="str">
        <f>IF(Table2[[#This Row],[moving_time]]&lt;&gt;"",FLOOR((Table2[[#This Row],[moving_time]]-(60*60*Table2[[#This Row],[Appoggio_ore]]))/60,1),"")</f>
        <v/>
      </c>
      <c r="J1895" s="5" t="str">
        <f>IF(Table2[[#This Row],[moving_time]]&lt;&gt;"",FLOOR(Table2[[#This Row],[moving_time]]/(60*60),1),"")</f>
        <v/>
      </c>
      <c r="K18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5" t="str">
        <f>IF(AND(Table2[[#This Row],[Appoggio]]&lt;&gt;"",C1905&lt;&gt;""),_xlfn.CONCAT("date",C1905,"moving_time",C1896,"distance",Table2[[#This Row],[Appoggio]],"elevation",C1898,"type",C1899),"")</f>
        <v/>
      </c>
      <c r="M1895" t="str">
        <f>IF(Table2[[#This Row],[date_to_pivot]]&lt;&gt;"",C1899,"")</f>
        <v/>
      </c>
      <c r="N1895" t="str">
        <f>IF(Table2[[#This Row],[date_to_pivot]]&lt;&gt;"",Table2[[#This Row],[Appoggio]],"")</f>
        <v/>
      </c>
      <c r="O1895" t="str">
        <f>IF(Table2[[#This Row],[date_to_pivot]]&lt;&gt;"",C1898,"")</f>
        <v/>
      </c>
      <c r="P1895" t="str">
        <f>IF(Table2[[#This Row],[date_to_pivot]]&lt;&gt;"",C1896,"")</f>
        <v/>
      </c>
    </row>
    <row r="1896" spans="2:16" x14ac:dyDescent="0.2">
      <c r="B1896" t="s">
        <v>34</v>
      </c>
      <c r="C1896" t="str" cm="1">
        <f t="array" ref="C18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96" t="str">
        <f>IF(ISNUMBER(SEARCH("start_date_local",Table2[[#This Row],[JSON]])),MID(Table2[[#This Row],[JSON]],SEARCH("start_date_local",Table2[[#This Row],[JSON]])+LEN("start_date_local")+4,10), "")</f>
        <v/>
      </c>
      <c r="E18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6" s="5" t="str">
        <f>IF(Table2[[#This Row],[moving_time]]&lt;&gt;"",FLOOR((Table2[[#This Row],[moving_time]]-(60*60*Table2[[#This Row],[Appoggio_ore]]))-(60*Table2[[#This Row],[Appoggio_ minuti]]),1),"")</f>
        <v/>
      </c>
      <c r="I1896" s="5" t="str">
        <f>IF(Table2[[#This Row],[moving_time]]&lt;&gt;"",FLOOR((Table2[[#This Row],[moving_time]]-(60*60*Table2[[#This Row],[Appoggio_ore]]))/60,1),"")</f>
        <v/>
      </c>
      <c r="J1896" s="5" t="str">
        <f>IF(Table2[[#This Row],[moving_time]]&lt;&gt;"",FLOOR(Table2[[#This Row],[moving_time]]/(60*60),1),"")</f>
        <v/>
      </c>
      <c r="K18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6" t="str">
        <f>IF(AND(Table2[[#This Row],[Appoggio]]&lt;&gt;"",C1906&lt;&gt;""),_xlfn.CONCAT("date",C1906,"moving_time",C1897,"distance",Table2[[#This Row],[Appoggio]],"elevation",C1899,"type",C1900),"")</f>
        <v/>
      </c>
      <c r="M1896" t="str">
        <f>IF(Table2[[#This Row],[date_to_pivot]]&lt;&gt;"",C1900,"")</f>
        <v/>
      </c>
      <c r="N1896" t="str">
        <f>IF(Table2[[#This Row],[date_to_pivot]]&lt;&gt;"",Table2[[#This Row],[Appoggio]],"")</f>
        <v/>
      </c>
      <c r="O1896" t="str">
        <f>IF(Table2[[#This Row],[date_to_pivot]]&lt;&gt;"",C1899,"")</f>
        <v/>
      </c>
      <c r="P1896" t="str">
        <f>IF(Table2[[#This Row],[date_to_pivot]]&lt;&gt;"",C1897,"")</f>
        <v/>
      </c>
    </row>
    <row r="1897" spans="2:16" x14ac:dyDescent="0.2">
      <c r="B1897" t="s">
        <v>765</v>
      </c>
      <c r="C1897" t="str" cm="1">
        <f t="array" ref="C18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97" t="str">
        <f>IF(ISNUMBER(SEARCH("start_date_local",Table2[[#This Row],[JSON]])),MID(Table2[[#This Row],[JSON]],SEARCH("start_date_local",Table2[[#This Row],[JSON]])+LEN("start_date_local")+4,10), "")</f>
        <v/>
      </c>
      <c r="E18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7" s="5" t="str">
        <f>IF(Table2[[#This Row],[moving_time]]&lt;&gt;"",FLOOR((Table2[[#This Row],[moving_time]]-(60*60*Table2[[#This Row],[Appoggio_ore]]))-(60*Table2[[#This Row],[Appoggio_ minuti]]),1),"")</f>
        <v/>
      </c>
      <c r="I1897" s="5" t="str">
        <f>IF(Table2[[#This Row],[moving_time]]&lt;&gt;"",FLOOR((Table2[[#This Row],[moving_time]]-(60*60*Table2[[#This Row],[Appoggio_ore]]))/60,1),"")</f>
        <v/>
      </c>
      <c r="J1897" s="5" t="str">
        <f>IF(Table2[[#This Row],[moving_time]]&lt;&gt;"",FLOOR(Table2[[#This Row],[moving_time]]/(60*60),1),"")</f>
        <v/>
      </c>
      <c r="K18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7" t="str">
        <f>IF(AND(Table2[[#This Row],[Appoggio]]&lt;&gt;"",C1907&lt;&gt;""),_xlfn.CONCAT("date",C1907,"moving_time",C1898,"distance",Table2[[#This Row],[Appoggio]],"elevation",C1900,"type",C1901),"")</f>
        <v/>
      </c>
      <c r="M1897" t="str">
        <f>IF(Table2[[#This Row],[date_to_pivot]]&lt;&gt;"",C1901,"")</f>
        <v/>
      </c>
      <c r="N1897" t="str">
        <f>IF(Table2[[#This Row],[date_to_pivot]]&lt;&gt;"",Table2[[#This Row],[Appoggio]],"")</f>
        <v/>
      </c>
      <c r="O1897" t="str">
        <f>IF(Table2[[#This Row],[date_to_pivot]]&lt;&gt;"",C1900,"")</f>
        <v/>
      </c>
      <c r="P1897" t="str">
        <f>IF(Table2[[#This Row],[date_to_pivot]]&lt;&gt;"",C1898,"")</f>
        <v/>
      </c>
    </row>
    <row r="1898" spans="2:16" x14ac:dyDescent="0.2">
      <c r="B1898" t="s">
        <v>766</v>
      </c>
      <c r="C1898" t="str" cm="1">
        <f t="array" ref="C18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98" t="str">
        <f>IF(ISNUMBER(SEARCH("start_date_local",Table2[[#This Row],[JSON]])),MID(Table2[[#This Row],[JSON]],SEARCH("start_date_local",Table2[[#This Row],[JSON]])+LEN("start_date_local")+4,10), "")</f>
        <v/>
      </c>
      <c r="E18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8" s="5" t="str">
        <f>IF(Table2[[#This Row],[moving_time]]&lt;&gt;"",FLOOR((Table2[[#This Row],[moving_time]]-(60*60*Table2[[#This Row],[Appoggio_ore]]))-(60*Table2[[#This Row],[Appoggio_ minuti]]),1),"")</f>
        <v/>
      </c>
      <c r="I1898" s="5" t="str">
        <f>IF(Table2[[#This Row],[moving_time]]&lt;&gt;"",FLOOR((Table2[[#This Row],[moving_time]]-(60*60*Table2[[#This Row],[Appoggio_ore]]))/60,1),"")</f>
        <v/>
      </c>
      <c r="J1898" s="5" t="str">
        <f>IF(Table2[[#This Row],[moving_time]]&lt;&gt;"",FLOOR(Table2[[#This Row],[moving_time]]/(60*60),1),"")</f>
        <v/>
      </c>
      <c r="K18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8" t="str">
        <f>IF(AND(Table2[[#This Row],[Appoggio]]&lt;&gt;"",C1908&lt;&gt;""),_xlfn.CONCAT("date",C1908,"moving_time",C1899,"distance",Table2[[#This Row],[Appoggio]],"elevation",C1901,"type",C1902),"")</f>
        <v/>
      </c>
      <c r="M1898" t="str">
        <f>IF(Table2[[#This Row],[date_to_pivot]]&lt;&gt;"",C1902,"")</f>
        <v/>
      </c>
      <c r="N1898" t="str">
        <f>IF(Table2[[#This Row],[date_to_pivot]]&lt;&gt;"",Table2[[#This Row],[Appoggio]],"")</f>
        <v/>
      </c>
      <c r="O1898" t="str">
        <f>IF(Table2[[#This Row],[date_to_pivot]]&lt;&gt;"",C1901,"")</f>
        <v/>
      </c>
      <c r="P1898" t="str">
        <f>IF(Table2[[#This Row],[date_to_pivot]]&lt;&gt;"",C1899,"")</f>
        <v/>
      </c>
    </row>
    <row r="1899" spans="2:16" x14ac:dyDescent="0.2">
      <c r="B1899" t="s">
        <v>37</v>
      </c>
      <c r="C1899" t="str" cm="1">
        <f t="array" ref="C18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899" t="str">
        <f>IF(ISNUMBER(SEARCH("start_date_local",Table2[[#This Row],[JSON]])),MID(Table2[[#This Row],[JSON]],SEARCH("start_date_local",Table2[[#This Row],[JSON]])+LEN("start_date_local")+4,10), "")</f>
        <v/>
      </c>
      <c r="E18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8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8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899" s="5" t="str">
        <f>IF(Table2[[#This Row],[moving_time]]&lt;&gt;"",FLOOR((Table2[[#This Row],[moving_time]]-(60*60*Table2[[#This Row],[Appoggio_ore]]))-(60*Table2[[#This Row],[Appoggio_ minuti]]),1),"")</f>
        <v/>
      </c>
      <c r="I1899" s="5" t="str">
        <f>IF(Table2[[#This Row],[moving_time]]&lt;&gt;"",FLOOR((Table2[[#This Row],[moving_time]]-(60*60*Table2[[#This Row],[Appoggio_ore]]))/60,1),"")</f>
        <v/>
      </c>
      <c r="J1899" s="5" t="str">
        <f>IF(Table2[[#This Row],[moving_time]]&lt;&gt;"",FLOOR(Table2[[#This Row],[moving_time]]/(60*60),1),"")</f>
        <v/>
      </c>
      <c r="K18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899" t="str">
        <f>IF(AND(Table2[[#This Row],[Appoggio]]&lt;&gt;"",C1909&lt;&gt;""),_xlfn.CONCAT("date",C1909,"moving_time",C1900,"distance",Table2[[#This Row],[Appoggio]],"elevation",C1902,"type",C1903),"")</f>
        <v/>
      </c>
      <c r="M1899" t="str">
        <f>IF(Table2[[#This Row],[date_to_pivot]]&lt;&gt;"",C1903,"")</f>
        <v/>
      </c>
      <c r="N1899" t="str">
        <f>IF(Table2[[#This Row],[date_to_pivot]]&lt;&gt;"",Table2[[#This Row],[Appoggio]],"")</f>
        <v/>
      </c>
      <c r="O1899" t="str">
        <f>IF(Table2[[#This Row],[date_to_pivot]]&lt;&gt;"",C1902,"")</f>
        <v/>
      </c>
      <c r="P1899" t="str">
        <f>IF(Table2[[#This Row],[date_to_pivot]]&lt;&gt;"",C1900,"")</f>
        <v/>
      </c>
    </row>
    <row r="1900" spans="2:16" x14ac:dyDescent="0.2">
      <c r="B1900" t="s">
        <v>6</v>
      </c>
      <c r="C1900" t="str" cm="1">
        <f t="array" ref="C19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00" t="str">
        <f>IF(ISNUMBER(SEARCH("start_date_local",Table2[[#This Row],[JSON]])),MID(Table2[[#This Row],[JSON]],SEARCH("start_date_local",Table2[[#This Row],[JSON]])+LEN("start_date_local")+4,10), "")</f>
        <v/>
      </c>
      <c r="E19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0" s="5" t="str">
        <f>IF(Table2[[#This Row],[moving_time]]&lt;&gt;"",FLOOR((Table2[[#This Row],[moving_time]]-(60*60*Table2[[#This Row],[Appoggio_ore]]))-(60*Table2[[#This Row],[Appoggio_ minuti]]),1),"")</f>
        <v/>
      </c>
      <c r="I1900" s="5" t="str">
        <f>IF(Table2[[#This Row],[moving_time]]&lt;&gt;"",FLOOR((Table2[[#This Row],[moving_time]]-(60*60*Table2[[#This Row],[Appoggio_ore]]))/60,1),"")</f>
        <v/>
      </c>
      <c r="J1900" s="5" t="str">
        <f>IF(Table2[[#This Row],[moving_time]]&lt;&gt;"",FLOOR(Table2[[#This Row],[moving_time]]/(60*60),1),"")</f>
        <v/>
      </c>
      <c r="K19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0" t="str">
        <f>IF(AND(Table2[[#This Row],[Appoggio]]&lt;&gt;"",C1910&lt;&gt;""),_xlfn.CONCAT("date",C1910,"moving_time",C1901,"distance",Table2[[#This Row],[Appoggio]],"elevation",C1903,"type",C1904),"")</f>
        <v/>
      </c>
      <c r="M1900" t="str">
        <f>IF(Table2[[#This Row],[date_to_pivot]]&lt;&gt;"",C1904,"")</f>
        <v/>
      </c>
      <c r="N1900" t="str">
        <f>IF(Table2[[#This Row],[date_to_pivot]]&lt;&gt;"",Table2[[#This Row],[Appoggio]],"")</f>
        <v/>
      </c>
      <c r="O1900" t="str">
        <f>IF(Table2[[#This Row],[date_to_pivot]]&lt;&gt;"",C1903,"")</f>
        <v/>
      </c>
      <c r="P1900" t="str">
        <f>IF(Table2[[#This Row],[date_to_pivot]]&lt;&gt;"",C1901,"")</f>
        <v/>
      </c>
    </row>
    <row r="1901" spans="2:16" x14ac:dyDescent="0.2">
      <c r="B1901" t="s">
        <v>38</v>
      </c>
      <c r="C1901" t="str" cm="1">
        <f t="array" ref="C19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01" t="str">
        <f>IF(ISNUMBER(SEARCH("start_date_local",Table2[[#This Row],[JSON]])),MID(Table2[[#This Row],[JSON]],SEARCH("start_date_local",Table2[[#This Row],[JSON]])+LEN("start_date_local")+4,10), "")</f>
        <v/>
      </c>
      <c r="E19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1" s="5" t="str">
        <f>IF(Table2[[#This Row],[moving_time]]&lt;&gt;"",FLOOR((Table2[[#This Row],[moving_time]]-(60*60*Table2[[#This Row],[Appoggio_ore]]))-(60*Table2[[#This Row],[Appoggio_ minuti]]),1),"")</f>
        <v/>
      </c>
      <c r="I1901" s="5" t="str">
        <f>IF(Table2[[#This Row],[moving_time]]&lt;&gt;"",FLOOR((Table2[[#This Row],[moving_time]]-(60*60*Table2[[#This Row],[Appoggio_ore]]))/60,1),"")</f>
        <v/>
      </c>
      <c r="J1901" s="5" t="str">
        <f>IF(Table2[[#This Row],[moving_time]]&lt;&gt;"",FLOOR(Table2[[#This Row],[moving_time]]/(60*60),1),"")</f>
        <v/>
      </c>
      <c r="K19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1" t="str">
        <f>IF(AND(Table2[[#This Row],[Appoggio]]&lt;&gt;"",C1911&lt;&gt;""),_xlfn.CONCAT("date",C1911,"moving_time",C1902,"distance",Table2[[#This Row],[Appoggio]],"elevation",C1904,"type",C1905),"")</f>
        <v/>
      </c>
      <c r="M1901" t="str">
        <f>IF(Table2[[#This Row],[date_to_pivot]]&lt;&gt;"",C1905,"")</f>
        <v/>
      </c>
      <c r="N1901" t="str">
        <f>IF(Table2[[#This Row],[date_to_pivot]]&lt;&gt;"",Table2[[#This Row],[Appoggio]],"")</f>
        <v/>
      </c>
      <c r="O1901" t="str">
        <f>IF(Table2[[#This Row],[date_to_pivot]]&lt;&gt;"",C1904,"")</f>
        <v/>
      </c>
      <c r="P1901" t="str">
        <f>IF(Table2[[#This Row],[date_to_pivot]]&lt;&gt;"",C1902,"")</f>
        <v/>
      </c>
    </row>
    <row r="1902" spans="2:16" x14ac:dyDescent="0.2">
      <c r="B1902" t="s">
        <v>39</v>
      </c>
      <c r="C1902" t="str" cm="1">
        <f t="array" ref="C19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02" t="str">
        <f>IF(ISNUMBER(SEARCH("start_date_local",Table2[[#This Row],[JSON]])),MID(Table2[[#This Row],[JSON]],SEARCH("start_date_local",Table2[[#This Row],[JSON]])+LEN("start_date_local")+4,10), "")</f>
        <v/>
      </c>
      <c r="E19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2" s="5" t="str">
        <f>IF(Table2[[#This Row],[moving_time]]&lt;&gt;"",FLOOR((Table2[[#This Row],[moving_time]]-(60*60*Table2[[#This Row],[Appoggio_ore]]))-(60*Table2[[#This Row],[Appoggio_ minuti]]),1),"")</f>
        <v/>
      </c>
      <c r="I1902" s="5" t="str">
        <f>IF(Table2[[#This Row],[moving_time]]&lt;&gt;"",FLOOR((Table2[[#This Row],[moving_time]]-(60*60*Table2[[#This Row],[Appoggio_ore]]))/60,1),"")</f>
        <v/>
      </c>
      <c r="J1902" s="5" t="str">
        <f>IF(Table2[[#This Row],[moving_time]]&lt;&gt;"",FLOOR(Table2[[#This Row],[moving_time]]/(60*60),1),"")</f>
        <v/>
      </c>
      <c r="K19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2" t="str">
        <f>IF(AND(Table2[[#This Row],[Appoggio]]&lt;&gt;"",C1912&lt;&gt;""),_xlfn.CONCAT("date",C1912,"moving_time",C1903,"distance",Table2[[#This Row],[Appoggio]],"elevation",C1905,"type",C1906),"")</f>
        <v/>
      </c>
      <c r="M1902" t="str">
        <f>IF(Table2[[#This Row],[date_to_pivot]]&lt;&gt;"",C1906,"")</f>
        <v/>
      </c>
      <c r="N1902" t="str">
        <f>IF(Table2[[#This Row],[date_to_pivot]]&lt;&gt;"",Table2[[#This Row],[Appoggio]],"")</f>
        <v/>
      </c>
      <c r="O1902" t="str">
        <f>IF(Table2[[#This Row],[date_to_pivot]]&lt;&gt;"",C1905,"")</f>
        <v/>
      </c>
      <c r="P1902" t="str">
        <f>IF(Table2[[#This Row],[date_to_pivot]]&lt;&gt;"",C1903,"")</f>
        <v/>
      </c>
    </row>
    <row r="1903" spans="2:16" x14ac:dyDescent="0.2">
      <c r="B1903" t="s">
        <v>40</v>
      </c>
      <c r="C1903" t="str" cm="1">
        <f t="array" ref="C19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03" t="str">
        <f>IF(ISNUMBER(SEARCH("start_date_local",Table2[[#This Row],[JSON]])),MID(Table2[[#This Row],[JSON]],SEARCH("start_date_local",Table2[[#This Row],[JSON]])+LEN("start_date_local")+4,10), "")</f>
        <v/>
      </c>
      <c r="E19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3" s="5" t="str">
        <f>IF(Table2[[#This Row],[moving_time]]&lt;&gt;"",FLOOR((Table2[[#This Row],[moving_time]]-(60*60*Table2[[#This Row],[Appoggio_ore]]))-(60*Table2[[#This Row],[Appoggio_ minuti]]),1),"")</f>
        <v/>
      </c>
      <c r="I1903" s="5" t="str">
        <f>IF(Table2[[#This Row],[moving_time]]&lt;&gt;"",FLOOR((Table2[[#This Row],[moving_time]]-(60*60*Table2[[#This Row],[Appoggio_ore]]))/60,1),"")</f>
        <v/>
      </c>
      <c r="J1903" s="5" t="str">
        <f>IF(Table2[[#This Row],[moving_time]]&lt;&gt;"",FLOOR(Table2[[#This Row],[moving_time]]/(60*60),1),"")</f>
        <v/>
      </c>
      <c r="K19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3" t="str">
        <f>IF(AND(Table2[[#This Row],[Appoggio]]&lt;&gt;"",C1913&lt;&gt;""),_xlfn.CONCAT("date",C1913,"moving_time",C1904,"distance",Table2[[#This Row],[Appoggio]],"elevation",C1906,"type",C1907),"")</f>
        <v/>
      </c>
      <c r="M1903" t="str">
        <f>IF(Table2[[#This Row],[date_to_pivot]]&lt;&gt;"",C1907,"")</f>
        <v/>
      </c>
      <c r="N1903" t="str">
        <f>IF(Table2[[#This Row],[date_to_pivot]]&lt;&gt;"",Table2[[#This Row],[Appoggio]],"")</f>
        <v/>
      </c>
      <c r="O1903" t="str">
        <f>IF(Table2[[#This Row],[date_to_pivot]]&lt;&gt;"",C1906,"")</f>
        <v/>
      </c>
      <c r="P1903" t="str">
        <f>IF(Table2[[#This Row],[date_to_pivot]]&lt;&gt;"",C1904,"")</f>
        <v/>
      </c>
    </row>
    <row r="1904" spans="2:16" x14ac:dyDescent="0.2">
      <c r="B1904" t="s">
        <v>41</v>
      </c>
      <c r="C1904" t="str" cm="1">
        <f t="array" ref="C19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04" t="str">
        <f>IF(ISNUMBER(SEARCH("start_date_local",Table2[[#This Row],[JSON]])),MID(Table2[[#This Row],[JSON]],SEARCH("start_date_local",Table2[[#This Row],[JSON]])+LEN("start_date_local")+4,10), "")</f>
        <v/>
      </c>
      <c r="E19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4" s="5" t="str">
        <f>IF(Table2[[#This Row],[moving_time]]&lt;&gt;"",FLOOR((Table2[[#This Row],[moving_time]]-(60*60*Table2[[#This Row],[Appoggio_ore]]))-(60*Table2[[#This Row],[Appoggio_ minuti]]),1),"")</f>
        <v/>
      </c>
      <c r="I1904" s="5" t="str">
        <f>IF(Table2[[#This Row],[moving_time]]&lt;&gt;"",FLOOR((Table2[[#This Row],[moving_time]]-(60*60*Table2[[#This Row],[Appoggio_ore]]))/60,1),"")</f>
        <v/>
      </c>
      <c r="J1904" s="5" t="str">
        <f>IF(Table2[[#This Row],[moving_time]]&lt;&gt;"",FLOOR(Table2[[#This Row],[moving_time]]/(60*60),1),"")</f>
        <v/>
      </c>
      <c r="K19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4" t="str">
        <f>IF(AND(Table2[[#This Row],[Appoggio]]&lt;&gt;"",C1914&lt;&gt;""),_xlfn.CONCAT("date",C1914,"moving_time",C1905,"distance",Table2[[#This Row],[Appoggio]],"elevation",C1907,"type",C1908),"")</f>
        <v/>
      </c>
      <c r="M1904" t="str">
        <f>IF(Table2[[#This Row],[date_to_pivot]]&lt;&gt;"",C1908,"")</f>
        <v/>
      </c>
      <c r="N1904" t="str">
        <f>IF(Table2[[#This Row],[date_to_pivot]]&lt;&gt;"",Table2[[#This Row],[Appoggio]],"")</f>
        <v/>
      </c>
      <c r="O1904" t="str">
        <f>IF(Table2[[#This Row],[date_to_pivot]]&lt;&gt;"",C1907,"")</f>
        <v/>
      </c>
      <c r="P1904" t="str">
        <f>IF(Table2[[#This Row],[date_to_pivot]]&lt;&gt;"",C1905,"")</f>
        <v/>
      </c>
    </row>
    <row r="1905" spans="2:16" x14ac:dyDescent="0.2">
      <c r="B1905" t="s">
        <v>42</v>
      </c>
      <c r="C1905" t="str" cm="1">
        <f t="array" ref="C19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05" t="str">
        <f>IF(ISNUMBER(SEARCH("start_date_local",Table2[[#This Row],[JSON]])),MID(Table2[[#This Row],[JSON]],SEARCH("start_date_local",Table2[[#This Row],[JSON]])+LEN("start_date_local")+4,10), "")</f>
        <v/>
      </c>
      <c r="E19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5" s="5" t="str">
        <f>IF(Table2[[#This Row],[moving_time]]&lt;&gt;"",FLOOR((Table2[[#This Row],[moving_time]]-(60*60*Table2[[#This Row],[Appoggio_ore]]))-(60*Table2[[#This Row],[Appoggio_ minuti]]),1),"")</f>
        <v/>
      </c>
      <c r="I1905" s="5" t="str">
        <f>IF(Table2[[#This Row],[moving_time]]&lt;&gt;"",FLOOR((Table2[[#This Row],[moving_time]]-(60*60*Table2[[#This Row],[Appoggio_ore]]))/60,1),"")</f>
        <v/>
      </c>
      <c r="J1905" s="5" t="str">
        <f>IF(Table2[[#This Row],[moving_time]]&lt;&gt;"",FLOOR(Table2[[#This Row],[moving_time]]/(60*60),1),"")</f>
        <v/>
      </c>
      <c r="K19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5" t="str">
        <f>IF(AND(Table2[[#This Row],[Appoggio]]&lt;&gt;"",C1915&lt;&gt;""),_xlfn.CONCAT("date",C1915,"moving_time",C1906,"distance",Table2[[#This Row],[Appoggio]],"elevation",C1908,"type",C1909),"")</f>
        <v/>
      </c>
      <c r="M1905" t="str">
        <f>IF(Table2[[#This Row],[date_to_pivot]]&lt;&gt;"",C1909,"")</f>
        <v/>
      </c>
      <c r="N1905" t="str">
        <f>IF(Table2[[#This Row],[date_to_pivot]]&lt;&gt;"",Table2[[#This Row],[Appoggio]],"")</f>
        <v/>
      </c>
      <c r="O1905" t="str">
        <f>IF(Table2[[#This Row],[date_to_pivot]]&lt;&gt;"",C1908,"")</f>
        <v/>
      </c>
      <c r="P1905" t="str">
        <f>IF(Table2[[#This Row],[date_to_pivot]]&lt;&gt;"",C1906,"")</f>
        <v/>
      </c>
    </row>
    <row r="1906" spans="2:16" x14ac:dyDescent="0.2">
      <c r="B1906" t="s">
        <v>43</v>
      </c>
      <c r="C1906" t="str" cm="1">
        <f t="array" ref="C19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06" t="str">
        <f>IF(ISNUMBER(SEARCH("start_date_local",Table2[[#This Row],[JSON]])),MID(Table2[[#This Row],[JSON]],SEARCH("start_date_local",Table2[[#This Row],[JSON]])+LEN("start_date_local")+4,10), "")</f>
        <v/>
      </c>
      <c r="E19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6" s="5" t="str">
        <f>IF(Table2[[#This Row],[moving_time]]&lt;&gt;"",FLOOR((Table2[[#This Row],[moving_time]]-(60*60*Table2[[#This Row],[Appoggio_ore]]))-(60*Table2[[#This Row],[Appoggio_ minuti]]),1),"")</f>
        <v/>
      </c>
      <c r="I1906" s="5" t="str">
        <f>IF(Table2[[#This Row],[moving_time]]&lt;&gt;"",FLOOR((Table2[[#This Row],[moving_time]]-(60*60*Table2[[#This Row],[Appoggio_ore]]))/60,1),"")</f>
        <v/>
      </c>
      <c r="J1906" s="5" t="str">
        <f>IF(Table2[[#This Row],[moving_time]]&lt;&gt;"",FLOOR(Table2[[#This Row],[moving_time]]/(60*60),1),"")</f>
        <v/>
      </c>
      <c r="K19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6" t="str">
        <f>IF(AND(Table2[[#This Row],[Appoggio]]&lt;&gt;"",C1916&lt;&gt;""),_xlfn.CONCAT("date",C1916,"moving_time",C1907,"distance",Table2[[#This Row],[Appoggio]],"elevation",C1909,"type",C1910),"")</f>
        <v/>
      </c>
      <c r="M1906" t="str">
        <f>IF(Table2[[#This Row],[date_to_pivot]]&lt;&gt;"",C1910,"")</f>
        <v/>
      </c>
      <c r="N1906" t="str">
        <f>IF(Table2[[#This Row],[date_to_pivot]]&lt;&gt;"",Table2[[#This Row],[Appoggio]],"")</f>
        <v/>
      </c>
      <c r="O1906" t="str">
        <f>IF(Table2[[#This Row],[date_to_pivot]]&lt;&gt;"",C1909,"")</f>
        <v/>
      </c>
      <c r="P1906" t="str">
        <f>IF(Table2[[#This Row],[date_to_pivot]]&lt;&gt;"",C1907,"")</f>
        <v/>
      </c>
    </row>
    <row r="1907" spans="2:16" x14ac:dyDescent="0.2">
      <c r="B1907" t="s">
        <v>44</v>
      </c>
      <c r="C1907" t="str" cm="1">
        <f t="array" ref="C19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07" t="str">
        <f>IF(ISNUMBER(SEARCH("start_date_local",Table2[[#This Row],[JSON]])),MID(Table2[[#This Row],[JSON]],SEARCH("start_date_local",Table2[[#This Row],[JSON]])+LEN("start_date_local")+4,10), "")</f>
        <v/>
      </c>
      <c r="E19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7" s="5" t="str">
        <f>IF(Table2[[#This Row],[moving_time]]&lt;&gt;"",FLOOR((Table2[[#This Row],[moving_time]]-(60*60*Table2[[#This Row],[Appoggio_ore]]))-(60*Table2[[#This Row],[Appoggio_ minuti]]),1),"")</f>
        <v/>
      </c>
      <c r="I1907" s="5" t="str">
        <f>IF(Table2[[#This Row],[moving_time]]&lt;&gt;"",FLOOR((Table2[[#This Row],[moving_time]]-(60*60*Table2[[#This Row],[Appoggio_ore]]))/60,1),"")</f>
        <v/>
      </c>
      <c r="J1907" s="5" t="str">
        <f>IF(Table2[[#This Row],[moving_time]]&lt;&gt;"",FLOOR(Table2[[#This Row],[moving_time]]/(60*60),1),"")</f>
        <v/>
      </c>
      <c r="K19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7" t="str">
        <f>IF(AND(Table2[[#This Row],[Appoggio]]&lt;&gt;"",C1917&lt;&gt;""),_xlfn.CONCAT("date",C1917,"moving_time",C1908,"distance",Table2[[#This Row],[Appoggio]],"elevation",C1910,"type",C1911),"")</f>
        <v/>
      </c>
      <c r="M1907" t="str">
        <f>IF(Table2[[#This Row],[date_to_pivot]]&lt;&gt;"",C1911,"")</f>
        <v/>
      </c>
      <c r="N1907" t="str">
        <f>IF(Table2[[#This Row],[date_to_pivot]]&lt;&gt;"",Table2[[#This Row],[Appoggio]],"")</f>
        <v/>
      </c>
      <c r="O1907" t="str">
        <f>IF(Table2[[#This Row],[date_to_pivot]]&lt;&gt;"",C1910,"")</f>
        <v/>
      </c>
      <c r="P1907" t="str">
        <f>IF(Table2[[#This Row],[date_to_pivot]]&lt;&gt;"",C1908,"")</f>
        <v/>
      </c>
    </row>
    <row r="1908" spans="2:16" x14ac:dyDescent="0.2">
      <c r="B1908" t="s">
        <v>45</v>
      </c>
      <c r="C1908" t="str" cm="1">
        <f t="array" ref="C19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08" t="str">
        <f>IF(ISNUMBER(SEARCH("start_date_local",Table2[[#This Row],[JSON]])),MID(Table2[[#This Row],[JSON]],SEARCH("start_date_local",Table2[[#This Row],[JSON]])+LEN("start_date_local")+4,10), "")</f>
        <v/>
      </c>
      <c r="E19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8" s="5" t="str">
        <f>IF(Table2[[#This Row],[moving_time]]&lt;&gt;"",FLOOR((Table2[[#This Row],[moving_time]]-(60*60*Table2[[#This Row],[Appoggio_ore]]))-(60*Table2[[#This Row],[Appoggio_ minuti]]),1),"")</f>
        <v/>
      </c>
      <c r="I1908" s="5" t="str">
        <f>IF(Table2[[#This Row],[moving_time]]&lt;&gt;"",FLOOR((Table2[[#This Row],[moving_time]]-(60*60*Table2[[#This Row],[Appoggio_ore]]))/60,1),"")</f>
        <v/>
      </c>
      <c r="J1908" s="5" t="str">
        <f>IF(Table2[[#This Row],[moving_time]]&lt;&gt;"",FLOOR(Table2[[#This Row],[moving_time]]/(60*60),1),"")</f>
        <v/>
      </c>
      <c r="K19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8" t="str">
        <f>IF(AND(Table2[[#This Row],[Appoggio]]&lt;&gt;"",C1918&lt;&gt;""),_xlfn.CONCAT("date",C1918,"moving_time",C1909,"distance",Table2[[#This Row],[Appoggio]],"elevation",C1911,"type",C1912),"")</f>
        <v/>
      </c>
      <c r="M1908" t="str">
        <f>IF(Table2[[#This Row],[date_to_pivot]]&lt;&gt;"",C1912,"")</f>
        <v/>
      </c>
      <c r="N1908" t="str">
        <f>IF(Table2[[#This Row],[date_to_pivot]]&lt;&gt;"",Table2[[#This Row],[Appoggio]],"")</f>
        <v/>
      </c>
      <c r="O1908" t="str">
        <f>IF(Table2[[#This Row],[date_to_pivot]]&lt;&gt;"",C1911,"")</f>
        <v/>
      </c>
      <c r="P1908" t="str">
        <f>IF(Table2[[#This Row],[date_to_pivot]]&lt;&gt;"",C1909,"")</f>
        <v/>
      </c>
    </row>
    <row r="1909" spans="2:16" x14ac:dyDescent="0.2">
      <c r="B1909" t="s">
        <v>767</v>
      </c>
      <c r="C1909" t="str" cm="1">
        <f t="array" ref="C19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09" t="str">
        <f>IF(ISNUMBER(SEARCH("start_date_local",Table2[[#This Row],[JSON]])),MID(Table2[[#This Row],[JSON]],SEARCH("start_date_local",Table2[[#This Row],[JSON]])+LEN("start_date_local")+4,10), "")</f>
        <v/>
      </c>
      <c r="E19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09" s="5" t="str">
        <f>IF(Table2[[#This Row],[moving_time]]&lt;&gt;"",FLOOR((Table2[[#This Row],[moving_time]]-(60*60*Table2[[#This Row],[Appoggio_ore]]))-(60*Table2[[#This Row],[Appoggio_ minuti]]),1),"")</f>
        <v/>
      </c>
      <c r="I1909" s="5" t="str">
        <f>IF(Table2[[#This Row],[moving_time]]&lt;&gt;"",FLOOR((Table2[[#This Row],[moving_time]]-(60*60*Table2[[#This Row],[Appoggio_ore]]))/60,1),"")</f>
        <v/>
      </c>
      <c r="J1909" s="5" t="str">
        <f>IF(Table2[[#This Row],[moving_time]]&lt;&gt;"",FLOOR(Table2[[#This Row],[moving_time]]/(60*60),1),"")</f>
        <v/>
      </c>
      <c r="K19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09" t="str">
        <f>IF(AND(Table2[[#This Row],[Appoggio]]&lt;&gt;"",C1919&lt;&gt;""),_xlfn.CONCAT("date",C1919,"moving_time",C1910,"distance",Table2[[#This Row],[Appoggio]],"elevation",C1912,"type",C1913),"")</f>
        <v/>
      </c>
      <c r="M1909" t="str">
        <f>IF(Table2[[#This Row],[date_to_pivot]]&lt;&gt;"",C1913,"")</f>
        <v/>
      </c>
      <c r="N1909" t="str">
        <f>IF(Table2[[#This Row],[date_to_pivot]]&lt;&gt;"",Table2[[#This Row],[Appoggio]],"")</f>
        <v/>
      </c>
      <c r="O1909" t="str">
        <f>IF(Table2[[#This Row],[date_to_pivot]]&lt;&gt;"",C1912,"")</f>
        <v/>
      </c>
      <c r="P1909" t="str">
        <f>IF(Table2[[#This Row],[date_to_pivot]]&lt;&gt;"",C1910,"")</f>
        <v/>
      </c>
    </row>
    <row r="1910" spans="2:16" x14ac:dyDescent="0.2">
      <c r="B1910" t="s">
        <v>633</v>
      </c>
      <c r="C1910" t="str" cm="1">
        <f t="array" ref="C19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10" t="str">
        <f>IF(ISNUMBER(SEARCH("start_date_local",Table2[[#This Row],[JSON]])),MID(Table2[[#This Row],[JSON]],SEARCH("start_date_local",Table2[[#This Row],[JSON]])+LEN("start_date_local")+4,10), "")</f>
        <v/>
      </c>
      <c r="E19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0" s="5" t="str">
        <f>IF(Table2[[#This Row],[moving_time]]&lt;&gt;"",FLOOR((Table2[[#This Row],[moving_time]]-(60*60*Table2[[#This Row],[Appoggio_ore]]))-(60*Table2[[#This Row],[Appoggio_ minuti]]),1),"")</f>
        <v/>
      </c>
      <c r="I1910" s="5" t="str">
        <f>IF(Table2[[#This Row],[moving_time]]&lt;&gt;"",FLOOR((Table2[[#This Row],[moving_time]]-(60*60*Table2[[#This Row],[Appoggio_ore]]))/60,1),"")</f>
        <v/>
      </c>
      <c r="J1910" s="5" t="str">
        <f>IF(Table2[[#This Row],[moving_time]]&lt;&gt;"",FLOOR(Table2[[#This Row],[moving_time]]/(60*60),1),"")</f>
        <v/>
      </c>
      <c r="K19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0" t="str">
        <f>IF(AND(Table2[[#This Row],[Appoggio]]&lt;&gt;"",C1920&lt;&gt;""),_xlfn.CONCAT("date",C1920,"moving_time",C1911,"distance",Table2[[#This Row],[Appoggio]],"elevation",C1913,"type",C1914),"")</f>
        <v/>
      </c>
      <c r="M1910" t="str">
        <f>IF(Table2[[#This Row],[date_to_pivot]]&lt;&gt;"",C1914,"")</f>
        <v/>
      </c>
      <c r="N1910" t="str">
        <f>IF(Table2[[#This Row],[date_to_pivot]]&lt;&gt;"",Table2[[#This Row],[Appoggio]],"")</f>
        <v/>
      </c>
      <c r="O1910" t="str">
        <f>IF(Table2[[#This Row],[date_to_pivot]]&lt;&gt;"",C1913,"")</f>
        <v/>
      </c>
      <c r="P1910" t="str">
        <f>IF(Table2[[#This Row],[date_to_pivot]]&lt;&gt;"",C1911,"")</f>
        <v/>
      </c>
    </row>
    <row r="1911" spans="2:16" x14ac:dyDescent="0.2">
      <c r="B1911" t="s">
        <v>768</v>
      </c>
      <c r="C1911" t="str" cm="1">
        <f t="array" ref="C19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11" t="str">
        <f>IF(ISNUMBER(SEARCH("start_date_local",Table2[[#This Row],[JSON]])),MID(Table2[[#This Row],[JSON]],SEARCH("start_date_local",Table2[[#This Row],[JSON]])+LEN("start_date_local")+4,10), "")</f>
        <v/>
      </c>
      <c r="E19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1" s="5" t="str">
        <f>IF(Table2[[#This Row],[moving_time]]&lt;&gt;"",FLOOR((Table2[[#This Row],[moving_time]]-(60*60*Table2[[#This Row],[Appoggio_ore]]))-(60*Table2[[#This Row],[Appoggio_ minuti]]),1),"")</f>
        <v/>
      </c>
      <c r="I1911" s="5" t="str">
        <f>IF(Table2[[#This Row],[moving_time]]&lt;&gt;"",FLOOR((Table2[[#This Row],[moving_time]]-(60*60*Table2[[#This Row],[Appoggio_ore]]))/60,1),"")</f>
        <v/>
      </c>
      <c r="J1911" s="5" t="str">
        <f>IF(Table2[[#This Row],[moving_time]]&lt;&gt;"",FLOOR(Table2[[#This Row],[moving_time]]/(60*60),1),"")</f>
        <v/>
      </c>
      <c r="K19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1" t="str">
        <f>IF(AND(Table2[[#This Row],[Appoggio]]&lt;&gt;"",C1921&lt;&gt;""),_xlfn.CONCAT("date",C1921,"moving_time",C1912,"distance",Table2[[#This Row],[Appoggio]],"elevation",C1914,"type",C1915),"")</f>
        <v/>
      </c>
      <c r="M1911" t="str">
        <f>IF(Table2[[#This Row],[date_to_pivot]]&lt;&gt;"",C1915,"")</f>
        <v/>
      </c>
      <c r="N1911" t="str">
        <f>IF(Table2[[#This Row],[date_to_pivot]]&lt;&gt;"",Table2[[#This Row],[Appoggio]],"")</f>
        <v/>
      </c>
      <c r="O1911" t="str">
        <f>IF(Table2[[#This Row],[date_to_pivot]]&lt;&gt;"",C1914,"")</f>
        <v/>
      </c>
      <c r="P1911" t="str">
        <f>IF(Table2[[#This Row],[date_to_pivot]]&lt;&gt;"",C1912,"")</f>
        <v/>
      </c>
    </row>
    <row r="1912" spans="2:16" x14ac:dyDescent="0.2">
      <c r="B1912" t="s">
        <v>509</v>
      </c>
      <c r="C1912" t="str" cm="1">
        <f t="array" ref="C19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12" t="str">
        <f>IF(ISNUMBER(SEARCH("start_date_local",Table2[[#This Row],[JSON]])),MID(Table2[[#This Row],[JSON]],SEARCH("start_date_local",Table2[[#This Row],[JSON]])+LEN("start_date_local")+4,10), "")</f>
        <v/>
      </c>
      <c r="E19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2" s="5" t="str">
        <f>IF(Table2[[#This Row],[moving_time]]&lt;&gt;"",FLOOR((Table2[[#This Row],[moving_time]]-(60*60*Table2[[#This Row],[Appoggio_ore]]))-(60*Table2[[#This Row],[Appoggio_ minuti]]),1),"")</f>
        <v/>
      </c>
      <c r="I1912" s="5" t="str">
        <f>IF(Table2[[#This Row],[moving_time]]&lt;&gt;"",FLOOR((Table2[[#This Row],[moving_time]]-(60*60*Table2[[#This Row],[Appoggio_ore]]))/60,1),"")</f>
        <v/>
      </c>
      <c r="J1912" s="5" t="str">
        <f>IF(Table2[[#This Row],[moving_time]]&lt;&gt;"",FLOOR(Table2[[#This Row],[moving_time]]/(60*60),1),"")</f>
        <v/>
      </c>
      <c r="K19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2" t="str">
        <f>IF(AND(Table2[[#This Row],[Appoggio]]&lt;&gt;"",C1922&lt;&gt;""),_xlfn.CONCAT("date",C1922,"moving_time",C1913,"distance",Table2[[#This Row],[Appoggio]],"elevation",C1915,"type",C1916),"")</f>
        <v/>
      </c>
      <c r="M1912" t="str">
        <f>IF(Table2[[#This Row],[date_to_pivot]]&lt;&gt;"",C1916,"")</f>
        <v/>
      </c>
      <c r="N1912" t="str">
        <f>IF(Table2[[#This Row],[date_to_pivot]]&lt;&gt;"",Table2[[#This Row],[Appoggio]],"")</f>
        <v/>
      </c>
      <c r="O1912" t="str">
        <f>IF(Table2[[#This Row],[date_to_pivot]]&lt;&gt;"",C1915,"")</f>
        <v/>
      </c>
      <c r="P1912" t="str">
        <f>IF(Table2[[#This Row],[date_to_pivot]]&lt;&gt;"",C1913,"")</f>
        <v/>
      </c>
    </row>
    <row r="1913" spans="2:16" x14ac:dyDescent="0.2">
      <c r="B1913" t="s">
        <v>315</v>
      </c>
      <c r="C1913" t="str" cm="1">
        <f t="array" ref="C19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13" t="str">
        <f>IF(ISNUMBER(SEARCH("start_date_local",Table2[[#This Row],[JSON]])),MID(Table2[[#This Row],[JSON]],SEARCH("start_date_local",Table2[[#This Row],[JSON]])+LEN("start_date_local")+4,10), "")</f>
        <v/>
      </c>
      <c r="E19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3" s="5" t="str">
        <f>IF(Table2[[#This Row],[moving_time]]&lt;&gt;"",FLOOR((Table2[[#This Row],[moving_time]]-(60*60*Table2[[#This Row],[Appoggio_ore]]))-(60*Table2[[#This Row],[Appoggio_ minuti]]),1),"")</f>
        <v/>
      </c>
      <c r="I1913" s="5" t="str">
        <f>IF(Table2[[#This Row],[moving_time]]&lt;&gt;"",FLOOR((Table2[[#This Row],[moving_time]]-(60*60*Table2[[#This Row],[Appoggio_ore]]))/60,1),"")</f>
        <v/>
      </c>
      <c r="J1913" s="5" t="str">
        <f>IF(Table2[[#This Row],[moving_time]]&lt;&gt;"",FLOOR(Table2[[#This Row],[moving_time]]/(60*60),1),"")</f>
        <v/>
      </c>
      <c r="K19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3" t="str">
        <f>IF(AND(Table2[[#This Row],[Appoggio]]&lt;&gt;"",C1923&lt;&gt;""),_xlfn.CONCAT("date",C1923,"moving_time",C1914,"distance",Table2[[#This Row],[Appoggio]],"elevation",C1916,"type",C1917),"")</f>
        <v/>
      </c>
      <c r="M1913" t="str">
        <f>IF(Table2[[#This Row],[date_to_pivot]]&lt;&gt;"",C1917,"")</f>
        <v/>
      </c>
      <c r="N1913" t="str">
        <f>IF(Table2[[#This Row],[date_to_pivot]]&lt;&gt;"",Table2[[#This Row],[Appoggio]],"")</f>
        <v/>
      </c>
      <c r="O1913" t="str">
        <f>IF(Table2[[#This Row],[date_to_pivot]]&lt;&gt;"",C1916,"")</f>
        <v/>
      </c>
      <c r="P1913" t="str">
        <f>IF(Table2[[#This Row],[date_to_pivot]]&lt;&gt;"",C1914,"")</f>
        <v/>
      </c>
    </row>
    <row r="1914" spans="2:16" x14ac:dyDescent="0.2">
      <c r="B1914" t="s">
        <v>769</v>
      </c>
      <c r="C1914" t="str" cm="1">
        <f t="array" ref="C19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14" t="str">
        <f>IF(ISNUMBER(SEARCH("start_date_local",Table2[[#This Row],[JSON]])),MID(Table2[[#This Row],[JSON]],SEARCH("start_date_local",Table2[[#This Row],[JSON]])+LEN("start_date_local")+4,10), "")</f>
        <v/>
      </c>
      <c r="E19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4" s="5" t="str">
        <f>IF(Table2[[#This Row],[moving_time]]&lt;&gt;"",FLOOR((Table2[[#This Row],[moving_time]]-(60*60*Table2[[#This Row],[Appoggio_ore]]))-(60*Table2[[#This Row],[Appoggio_ minuti]]),1),"")</f>
        <v/>
      </c>
      <c r="I1914" s="5" t="str">
        <f>IF(Table2[[#This Row],[moving_time]]&lt;&gt;"",FLOOR((Table2[[#This Row],[moving_time]]-(60*60*Table2[[#This Row],[Appoggio_ore]]))/60,1),"")</f>
        <v/>
      </c>
      <c r="J1914" s="5" t="str">
        <f>IF(Table2[[#This Row],[moving_time]]&lt;&gt;"",FLOOR(Table2[[#This Row],[moving_time]]/(60*60),1),"")</f>
        <v/>
      </c>
      <c r="K19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4" t="str">
        <f>IF(AND(Table2[[#This Row],[Appoggio]]&lt;&gt;"",C1924&lt;&gt;""),_xlfn.CONCAT("date",C1924,"moving_time",C1915,"distance",Table2[[#This Row],[Appoggio]],"elevation",C1917,"type",C1918),"")</f>
        <v/>
      </c>
      <c r="M1914" t="str">
        <f>IF(Table2[[#This Row],[date_to_pivot]]&lt;&gt;"",C1918,"")</f>
        <v/>
      </c>
      <c r="N1914" t="str">
        <f>IF(Table2[[#This Row],[date_to_pivot]]&lt;&gt;"",Table2[[#This Row],[Appoggio]],"")</f>
        <v/>
      </c>
      <c r="O1914" t="str">
        <f>IF(Table2[[#This Row],[date_to_pivot]]&lt;&gt;"",C1917,"")</f>
        <v/>
      </c>
      <c r="P1914" t="str">
        <f>IF(Table2[[#This Row],[date_to_pivot]]&lt;&gt;"",C1915,"")</f>
        <v/>
      </c>
    </row>
    <row r="1915" spans="2:16" x14ac:dyDescent="0.2">
      <c r="B1915" t="s">
        <v>399</v>
      </c>
      <c r="C1915" t="str" cm="1">
        <f t="array" ref="C19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15" t="str">
        <f>IF(ISNUMBER(SEARCH("start_date_local",Table2[[#This Row],[JSON]])),MID(Table2[[#This Row],[JSON]],SEARCH("start_date_local",Table2[[#This Row],[JSON]])+LEN("start_date_local")+4,10), "")</f>
        <v/>
      </c>
      <c r="E19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5" s="5" t="str">
        <f>IF(Table2[[#This Row],[moving_time]]&lt;&gt;"",FLOOR((Table2[[#This Row],[moving_time]]-(60*60*Table2[[#This Row],[Appoggio_ore]]))-(60*Table2[[#This Row],[Appoggio_ minuti]]),1),"")</f>
        <v/>
      </c>
      <c r="I1915" s="5" t="str">
        <f>IF(Table2[[#This Row],[moving_time]]&lt;&gt;"",FLOOR((Table2[[#This Row],[moving_time]]-(60*60*Table2[[#This Row],[Appoggio_ore]]))/60,1),"")</f>
        <v/>
      </c>
      <c r="J1915" s="5" t="str">
        <f>IF(Table2[[#This Row],[moving_time]]&lt;&gt;"",FLOOR(Table2[[#This Row],[moving_time]]/(60*60),1),"")</f>
        <v/>
      </c>
      <c r="K19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5" t="str">
        <f>IF(AND(Table2[[#This Row],[Appoggio]]&lt;&gt;"",C1925&lt;&gt;""),_xlfn.CONCAT("date",C1925,"moving_time",C1916,"distance",Table2[[#This Row],[Appoggio]],"elevation",C1918,"type",C1919),"")</f>
        <v/>
      </c>
      <c r="M1915" t="str">
        <f>IF(Table2[[#This Row],[date_to_pivot]]&lt;&gt;"",C1919,"")</f>
        <v/>
      </c>
      <c r="N1915" t="str">
        <f>IF(Table2[[#This Row],[date_to_pivot]]&lt;&gt;"",Table2[[#This Row],[Appoggio]],"")</f>
        <v/>
      </c>
      <c r="O1915" t="str">
        <f>IF(Table2[[#This Row],[date_to_pivot]]&lt;&gt;"",C1918,"")</f>
        <v/>
      </c>
      <c r="P1915" t="str">
        <f>IF(Table2[[#This Row],[date_to_pivot]]&lt;&gt;"",C1916,"")</f>
        <v/>
      </c>
    </row>
    <row r="1916" spans="2:16" x14ac:dyDescent="0.2">
      <c r="B1916" t="s">
        <v>770</v>
      </c>
      <c r="C1916" t="str" cm="1">
        <f t="array" ref="C19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16" t="str">
        <f>IF(ISNUMBER(SEARCH("start_date_local",Table2[[#This Row],[JSON]])),MID(Table2[[#This Row],[JSON]],SEARCH("start_date_local",Table2[[#This Row],[JSON]])+LEN("start_date_local")+4,10), "")</f>
        <v/>
      </c>
      <c r="E19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6" s="5" t="str">
        <f>IF(Table2[[#This Row],[moving_time]]&lt;&gt;"",FLOOR((Table2[[#This Row],[moving_time]]-(60*60*Table2[[#This Row],[Appoggio_ore]]))-(60*Table2[[#This Row],[Appoggio_ minuti]]),1),"")</f>
        <v/>
      </c>
      <c r="I1916" s="5" t="str">
        <f>IF(Table2[[#This Row],[moving_time]]&lt;&gt;"",FLOOR((Table2[[#This Row],[moving_time]]-(60*60*Table2[[#This Row],[Appoggio_ore]]))/60,1),"")</f>
        <v/>
      </c>
      <c r="J1916" s="5" t="str">
        <f>IF(Table2[[#This Row],[moving_time]]&lt;&gt;"",FLOOR(Table2[[#This Row],[moving_time]]/(60*60),1),"")</f>
        <v/>
      </c>
      <c r="K19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6" t="str">
        <f>IF(AND(Table2[[#This Row],[Appoggio]]&lt;&gt;"",C1926&lt;&gt;""),_xlfn.CONCAT("date",C1926,"moving_time",C1917,"distance",Table2[[#This Row],[Appoggio]],"elevation",C1919,"type",C1920),"")</f>
        <v/>
      </c>
      <c r="M1916" t="str">
        <f>IF(Table2[[#This Row],[date_to_pivot]]&lt;&gt;"",C1920,"")</f>
        <v/>
      </c>
      <c r="N1916" t="str">
        <f>IF(Table2[[#This Row],[date_to_pivot]]&lt;&gt;"",Table2[[#This Row],[Appoggio]],"")</f>
        <v/>
      </c>
      <c r="O1916" t="str">
        <f>IF(Table2[[#This Row],[date_to_pivot]]&lt;&gt;"",C1919,"")</f>
        <v/>
      </c>
      <c r="P1916" t="str">
        <f>IF(Table2[[#This Row],[date_to_pivot]]&lt;&gt;"",C1917,"")</f>
        <v/>
      </c>
    </row>
    <row r="1917" spans="2:16" x14ac:dyDescent="0.2">
      <c r="B1917" t="s">
        <v>54</v>
      </c>
      <c r="C1917" t="str" cm="1">
        <f t="array" ref="C19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17" t="str">
        <f>IF(ISNUMBER(SEARCH("start_date_local",Table2[[#This Row],[JSON]])),MID(Table2[[#This Row],[JSON]],SEARCH("start_date_local",Table2[[#This Row],[JSON]])+LEN("start_date_local")+4,10), "")</f>
        <v/>
      </c>
      <c r="E19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7" s="5" t="str">
        <f>IF(Table2[[#This Row],[moving_time]]&lt;&gt;"",FLOOR((Table2[[#This Row],[moving_time]]-(60*60*Table2[[#This Row],[Appoggio_ore]]))-(60*Table2[[#This Row],[Appoggio_ minuti]]),1),"")</f>
        <v/>
      </c>
      <c r="I1917" s="5" t="str">
        <f>IF(Table2[[#This Row],[moving_time]]&lt;&gt;"",FLOOR((Table2[[#This Row],[moving_time]]-(60*60*Table2[[#This Row],[Appoggio_ore]]))/60,1),"")</f>
        <v/>
      </c>
      <c r="J1917" s="5" t="str">
        <f>IF(Table2[[#This Row],[moving_time]]&lt;&gt;"",FLOOR(Table2[[#This Row],[moving_time]]/(60*60),1),"")</f>
        <v/>
      </c>
      <c r="K19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7" t="str">
        <f>IF(AND(Table2[[#This Row],[Appoggio]]&lt;&gt;"",C1927&lt;&gt;""),_xlfn.CONCAT("date",C1927,"moving_time",C1918,"distance",Table2[[#This Row],[Appoggio]],"elevation",C1920,"type",C1921),"")</f>
        <v/>
      </c>
      <c r="M1917" t="str">
        <f>IF(Table2[[#This Row],[date_to_pivot]]&lt;&gt;"",C1921,"")</f>
        <v/>
      </c>
      <c r="N1917" t="str">
        <f>IF(Table2[[#This Row],[date_to_pivot]]&lt;&gt;"",Table2[[#This Row],[Appoggio]],"")</f>
        <v/>
      </c>
      <c r="O1917" t="str">
        <f>IF(Table2[[#This Row],[date_to_pivot]]&lt;&gt;"",C1920,"")</f>
        <v/>
      </c>
      <c r="P1917" t="str">
        <f>IF(Table2[[#This Row],[date_to_pivot]]&lt;&gt;"",C1918,"")</f>
        <v/>
      </c>
    </row>
    <row r="1918" spans="2:16" x14ac:dyDescent="0.2">
      <c r="B1918" t="s">
        <v>55</v>
      </c>
      <c r="C1918" t="str" cm="1">
        <f t="array" ref="C19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18" t="str">
        <f>IF(ISNUMBER(SEARCH("start_date_local",Table2[[#This Row],[JSON]])),MID(Table2[[#This Row],[JSON]],SEARCH("start_date_local",Table2[[#This Row],[JSON]])+LEN("start_date_local")+4,10), "")</f>
        <v/>
      </c>
      <c r="E19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8" s="5" t="str">
        <f>IF(Table2[[#This Row],[moving_time]]&lt;&gt;"",FLOOR((Table2[[#This Row],[moving_time]]-(60*60*Table2[[#This Row],[Appoggio_ore]]))-(60*Table2[[#This Row],[Appoggio_ minuti]]),1),"")</f>
        <v/>
      </c>
      <c r="I1918" s="5" t="str">
        <f>IF(Table2[[#This Row],[moving_time]]&lt;&gt;"",FLOOR((Table2[[#This Row],[moving_time]]-(60*60*Table2[[#This Row],[Appoggio_ore]]))/60,1),"")</f>
        <v/>
      </c>
      <c r="J1918" s="5" t="str">
        <f>IF(Table2[[#This Row],[moving_time]]&lt;&gt;"",FLOOR(Table2[[#This Row],[moving_time]]/(60*60),1),"")</f>
        <v/>
      </c>
      <c r="K19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8" t="str">
        <f>IF(AND(Table2[[#This Row],[Appoggio]]&lt;&gt;"",C1928&lt;&gt;""),_xlfn.CONCAT("date",C1928,"moving_time",C1919,"distance",Table2[[#This Row],[Appoggio]],"elevation",C1921,"type",C1922),"")</f>
        <v/>
      </c>
      <c r="M1918" t="str">
        <f>IF(Table2[[#This Row],[date_to_pivot]]&lt;&gt;"",C1922,"")</f>
        <v/>
      </c>
      <c r="N1918" t="str">
        <f>IF(Table2[[#This Row],[date_to_pivot]]&lt;&gt;"",Table2[[#This Row],[Appoggio]],"")</f>
        <v/>
      </c>
      <c r="O1918" t="str">
        <f>IF(Table2[[#This Row],[date_to_pivot]]&lt;&gt;"",C1921,"")</f>
        <v/>
      </c>
      <c r="P1918" t="str">
        <f>IF(Table2[[#This Row],[date_to_pivot]]&lt;&gt;"",C1919,"")</f>
        <v/>
      </c>
    </row>
    <row r="1919" spans="2:16" x14ac:dyDescent="0.2">
      <c r="B1919" t="s">
        <v>771</v>
      </c>
      <c r="C1919" t="str" cm="1">
        <f t="array" ref="C19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19" t="str">
        <f>IF(ISNUMBER(SEARCH("start_date_local",Table2[[#This Row],[JSON]])),MID(Table2[[#This Row],[JSON]],SEARCH("start_date_local",Table2[[#This Row],[JSON]])+LEN("start_date_local")+4,10), "")</f>
        <v/>
      </c>
      <c r="E19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19" s="5" t="str">
        <f>IF(Table2[[#This Row],[moving_time]]&lt;&gt;"",FLOOR((Table2[[#This Row],[moving_time]]-(60*60*Table2[[#This Row],[Appoggio_ore]]))-(60*Table2[[#This Row],[Appoggio_ minuti]]),1),"")</f>
        <v/>
      </c>
      <c r="I1919" s="5" t="str">
        <f>IF(Table2[[#This Row],[moving_time]]&lt;&gt;"",FLOOR((Table2[[#This Row],[moving_time]]-(60*60*Table2[[#This Row],[Appoggio_ore]]))/60,1),"")</f>
        <v/>
      </c>
      <c r="J1919" s="5" t="str">
        <f>IF(Table2[[#This Row],[moving_time]]&lt;&gt;"",FLOOR(Table2[[#This Row],[moving_time]]/(60*60),1),"")</f>
        <v/>
      </c>
      <c r="K19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19" t="str">
        <f>IF(AND(Table2[[#This Row],[Appoggio]]&lt;&gt;"",C1929&lt;&gt;""),_xlfn.CONCAT("date",C1929,"moving_time",C1920,"distance",Table2[[#This Row],[Appoggio]],"elevation",C1922,"type",C1923),"")</f>
        <v/>
      </c>
      <c r="M1919" t="str">
        <f>IF(Table2[[#This Row],[date_to_pivot]]&lt;&gt;"",C1923,"")</f>
        <v/>
      </c>
      <c r="N1919" t="str">
        <f>IF(Table2[[#This Row],[date_to_pivot]]&lt;&gt;"",Table2[[#This Row],[Appoggio]],"")</f>
        <v/>
      </c>
      <c r="O1919" t="str">
        <f>IF(Table2[[#This Row],[date_to_pivot]]&lt;&gt;"",C1922,"")</f>
        <v/>
      </c>
      <c r="P1919" t="str">
        <f>IF(Table2[[#This Row],[date_to_pivot]]&lt;&gt;"",C1920,"")</f>
        <v/>
      </c>
    </row>
    <row r="1920" spans="2:16" x14ac:dyDescent="0.2">
      <c r="B1920" t="s">
        <v>772</v>
      </c>
      <c r="C1920" t="str" cm="1">
        <f t="array" ref="C19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20" t="str">
        <f>IF(ISNUMBER(SEARCH("start_date_local",Table2[[#This Row],[JSON]])),MID(Table2[[#This Row],[JSON]],SEARCH("start_date_local",Table2[[#This Row],[JSON]])+LEN("start_date_local")+4,10), "")</f>
        <v/>
      </c>
      <c r="E19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0" s="5" t="str">
        <f>IF(Table2[[#This Row],[moving_time]]&lt;&gt;"",FLOOR((Table2[[#This Row],[moving_time]]-(60*60*Table2[[#This Row],[Appoggio_ore]]))-(60*Table2[[#This Row],[Appoggio_ minuti]]),1),"")</f>
        <v/>
      </c>
      <c r="I1920" s="5" t="str">
        <f>IF(Table2[[#This Row],[moving_time]]&lt;&gt;"",FLOOR((Table2[[#This Row],[moving_time]]-(60*60*Table2[[#This Row],[Appoggio_ore]]))/60,1),"")</f>
        <v/>
      </c>
      <c r="J1920" s="5" t="str">
        <f>IF(Table2[[#This Row],[moving_time]]&lt;&gt;"",FLOOR(Table2[[#This Row],[moving_time]]/(60*60),1),"")</f>
        <v/>
      </c>
      <c r="K19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0" t="str">
        <f>IF(AND(Table2[[#This Row],[Appoggio]]&lt;&gt;"",C1930&lt;&gt;""),_xlfn.CONCAT("date",C1930,"moving_time",C1921,"distance",Table2[[#This Row],[Appoggio]],"elevation",C1923,"type",C1924),"")</f>
        <v/>
      </c>
      <c r="M1920" t="str">
        <f>IF(Table2[[#This Row],[date_to_pivot]]&lt;&gt;"",C1924,"")</f>
        <v/>
      </c>
      <c r="N1920" t="str">
        <f>IF(Table2[[#This Row],[date_to_pivot]]&lt;&gt;"",Table2[[#This Row],[Appoggio]],"")</f>
        <v/>
      </c>
      <c r="O1920" t="str">
        <f>IF(Table2[[#This Row],[date_to_pivot]]&lt;&gt;"",C1923,"")</f>
        <v/>
      </c>
      <c r="P1920" t="str">
        <f>IF(Table2[[#This Row],[date_to_pivot]]&lt;&gt;"",C1921,"")</f>
        <v/>
      </c>
    </row>
    <row r="1921" spans="2:16" x14ac:dyDescent="0.2">
      <c r="B1921" t="s">
        <v>58</v>
      </c>
      <c r="C1921" t="str" cm="1">
        <f t="array" ref="C19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21" t="str">
        <f>IF(ISNUMBER(SEARCH("start_date_local",Table2[[#This Row],[JSON]])),MID(Table2[[#This Row],[JSON]],SEARCH("start_date_local",Table2[[#This Row],[JSON]])+LEN("start_date_local")+4,10), "")</f>
        <v/>
      </c>
      <c r="E19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1" s="5" t="str">
        <f>IF(Table2[[#This Row],[moving_time]]&lt;&gt;"",FLOOR((Table2[[#This Row],[moving_time]]-(60*60*Table2[[#This Row],[Appoggio_ore]]))-(60*Table2[[#This Row],[Appoggio_ minuti]]),1),"")</f>
        <v/>
      </c>
      <c r="I1921" s="5" t="str">
        <f>IF(Table2[[#This Row],[moving_time]]&lt;&gt;"",FLOOR((Table2[[#This Row],[moving_time]]-(60*60*Table2[[#This Row],[Appoggio_ore]]))/60,1),"")</f>
        <v/>
      </c>
      <c r="J1921" s="5" t="str">
        <f>IF(Table2[[#This Row],[moving_time]]&lt;&gt;"",FLOOR(Table2[[#This Row],[moving_time]]/(60*60),1),"")</f>
        <v/>
      </c>
      <c r="K19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1" t="str">
        <f>IF(AND(Table2[[#This Row],[Appoggio]]&lt;&gt;"",C1931&lt;&gt;""),_xlfn.CONCAT("date",C1931,"moving_time",C1922,"distance",Table2[[#This Row],[Appoggio]],"elevation",C1924,"type",C1925),"")</f>
        <v/>
      </c>
      <c r="M1921" t="str">
        <f>IF(Table2[[#This Row],[date_to_pivot]]&lt;&gt;"",C1925,"")</f>
        <v/>
      </c>
      <c r="N1921" t="str">
        <f>IF(Table2[[#This Row],[date_to_pivot]]&lt;&gt;"",Table2[[#This Row],[Appoggio]],"")</f>
        <v/>
      </c>
      <c r="O1921" t="str">
        <f>IF(Table2[[#This Row],[date_to_pivot]]&lt;&gt;"",C1924,"")</f>
        <v/>
      </c>
      <c r="P1921" t="str">
        <f>IF(Table2[[#This Row],[date_to_pivot]]&lt;&gt;"",C1922,"")</f>
        <v/>
      </c>
    </row>
    <row r="1922" spans="2:16" x14ac:dyDescent="0.2">
      <c r="B1922" t="s">
        <v>59</v>
      </c>
      <c r="C1922" t="str" cm="1">
        <f t="array" ref="C19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22" t="str">
        <f>IF(ISNUMBER(SEARCH("start_date_local",Table2[[#This Row],[JSON]])),MID(Table2[[#This Row],[JSON]],SEARCH("start_date_local",Table2[[#This Row],[JSON]])+LEN("start_date_local")+4,10), "")</f>
        <v/>
      </c>
      <c r="E19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2" s="5" t="str">
        <f>IF(Table2[[#This Row],[moving_time]]&lt;&gt;"",FLOOR((Table2[[#This Row],[moving_time]]-(60*60*Table2[[#This Row],[Appoggio_ore]]))-(60*Table2[[#This Row],[Appoggio_ minuti]]),1),"")</f>
        <v/>
      </c>
      <c r="I1922" s="5" t="str">
        <f>IF(Table2[[#This Row],[moving_time]]&lt;&gt;"",FLOOR((Table2[[#This Row],[moving_time]]-(60*60*Table2[[#This Row],[Appoggio_ore]]))/60,1),"")</f>
        <v/>
      </c>
      <c r="J1922" s="5" t="str">
        <f>IF(Table2[[#This Row],[moving_time]]&lt;&gt;"",FLOOR(Table2[[#This Row],[moving_time]]/(60*60),1),"")</f>
        <v/>
      </c>
      <c r="K19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2" t="str">
        <f>IF(AND(Table2[[#This Row],[Appoggio]]&lt;&gt;"",C1932&lt;&gt;""),_xlfn.CONCAT("date",C1932,"moving_time",C1923,"distance",Table2[[#This Row],[Appoggio]],"elevation",C1925,"type",C1926),"")</f>
        <v/>
      </c>
      <c r="M1922" t="str">
        <f>IF(Table2[[#This Row],[date_to_pivot]]&lt;&gt;"",C1926,"")</f>
        <v/>
      </c>
      <c r="N1922" t="str">
        <f>IF(Table2[[#This Row],[date_to_pivot]]&lt;&gt;"",Table2[[#This Row],[Appoggio]],"")</f>
        <v/>
      </c>
      <c r="O1922" t="str">
        <f>IF(Table2[[#This Row],[date_to_pivot]]&lt;&gt;"",C1925,"")</f>
        <v/>
      </c>
      <c r="P1922" t="str">
        <f>IF(Table2[[#This Row],[date_to_pivot]]&lt;&gt;"",C1923,"")</f>
        <v/>
      </c>
    </row>
    <row r="1923" spans="2:16" x14ac:dyDescent="0.2">
      <c r="B1923" t="s">
        <v>773</v>
      </c>
      <c r="C1923" t="str" cm="1">
        <f t="array" ref="C19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23" t="str">
        <f>IF(ISNUMBER(SEARCH("start_date_local",Table2[[#This Row],[JSON]])),MID(Table2[[#This Row],[JSON]],SEARCH("start_date_local",Table2[[#This Row],[JSON]])+LEN("start_date_local")+4,10), "")</f>
        <v/>
      </c>
      <c r="E19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3" s="5" t="str">
        <f>IF(Table2[[#This Row],[moving_time]]&lt;&gt;"",FLOOR((Table2[[#This Row],[moving_time]]-(60*60*Table2[[#This Row],[Appoggio_ore]]))-(60*Table2[[#This Row],[Appoggio_ minuti]]),1),"")</f>
        <v/>
      </c>
      <c r="I1923" s="5" t="str">
        <f>IF(Table2[[#This Row],[moving_time]]&lt;&gt;"",FLOOR((Table2[[#This Row],[moving_time]]-(60*60*Table2[[#This Row],[Appoggio_ore]]))/60,1),"")</f>
        <v/>
      </c>
      <c r="J1923" s="5" t="str">
        <f>IF(Table2[[#This Row],[moving_time]]&lt;&gt;"",FLOOR(Table2[[#This Row],[moving_time]]/(60*60),1),"")</f>
        <v/>
      </c>
      <c r="K19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3" t="str">
        <f>IF(AND(Table2[[#This Row],[Appoggio]]&lt;&gt;"",C1933&lt;&gt;""),_xlfn.CONCAT("date",C1933,"moving_time",C1924,"distance",Table2[[#This Row],[Appoggio]],"elevation",C1926,"type",C1927),"")</f>
        <v/>
      </c>
      <c r="M1923" t="str">
        <f>IF(Table2[[#This Row],[date_to_pivot]]&lt;&gt;"",C1927,"")</f>
        <v/>
      </c>
      <c r="N1923" t="str">
        <f>IF(Table2[[#This Row],[date_to_pivot]]&lt;&gt;"",Table2[[#This Row],[Appoggio]],"")</f>
        <v/>
      </c>
      <c r="O1923" t="str">
        <f>IF(Table2[[#This Row],[date_to_pivot]]&lt;&gt;"",C1926,"")</f>
        <v/>
      </c>
      <c r="P1923" t="str">
        <f>IF(Table2[[#This Row],[date_to_pivot]]&lt;&gt;"",C1924,"")</f>
        <v/>
      </c>
    </row>
    <row r="1924" spans="2:16" x14ac:dyDescent="0.2">
      <c r="B1924" t="s">
        <v>774</v>
      </c>
      <c r="C1924" t="str" cm="1">
        <f t="array" ref="C19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24" t="str">
        <f>IF(ISNUMBER(SEARCH("start_date_local",Table2[[#This Row],[JSON]])),MID(Table2[[#This Row],[JSON]],SEARCH("start_date_local",Table2[[#This Row],[JSON]])+LEN("start_date_local")+4,10), "")</f>
        <v/>
      </c>
      <c r="E19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4" s="5" t="str">
        <f>IF(Table2[[#This Row],[moving_time]]&lt;&gt;"",FLOOR((Table2[[#This Row],[moving_time]]-(60*60*Table2[[#This Row],[Appoggio_ore]]))-(60*Table2[[#This Row],[Appoggio_ minuti]]),1),"")</f>
        <v/>
      </c>
      <c r="I1924" s="5" t="str">
        <f>IF(Table2[[#This Row],[moving_time]]&lt;&gt;"",FLOOR((Table2[[#This Row],[moving_time]]-(60*60*Table2[[#This Row],[Appoggio_ore]]))/60,1),"")</f>
        <v/>
      </c>
      <c r="J1924" s="5" t="str">
        <f>IF(Table2[[#This Row],[moving_time]]&lt;&gt;"",FLOOR(Table2[[#This Row],[moving_time]]/(60*60),1),"")</f>
        <v/>
      </c>
      <c r="K19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4" t="str">
        <f>IF(AND(Table2[[#This Row],[Appoggio]]&lt;&gt;"",C1934&lt;&gt;""),_xlfn.CONCAT("date",C1934,"moving_time",C1925,"distance",Table2[[#This Row],[Appoggio]],"elevation",C1927,"type",C1928),"")</f>
        <v/>
      </c>
      <c r="M1924" t="str">
        <f>IF(Table2[[#This Row],[date_to_pivot]]&lt;&gt;"",C1928,"")</f>
        <v/>
      </c>
      <c r="N1924" t="str">
        <f>IF(Table2[[#This Row],[date_to_pivot]]&lt;&gt;"",Table2[[#This Row],[Appoggio]],"")</f>
        <v/>
      </c>
      <c r="O1924" t="str">
        <f>IF(Table2[[#This Row],[date_to_pivot]]&lt;&gt;"",C1927,"")</f>
        <v/>
      </c>
      <c r="P1924" t="str">
        <f>IF(Table2[[#This Row],[date_to_pivot]]&lt;&gt;"",C1925,"")</f>
        <v/>
      </c>
    </row>
    <row r="1925" spans="2:16" x14ac:dyDescent="0.2">
      <c r="B1925" t="s">
        <v>775</v>
      </c>
      <c r="C1925" t="str" cm="1">
        <f t="array" ref="C19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25" t="str">
        <f>IF(ISNUMBER(SEARCH("start_date_local",Table2[[#This Row],[JSON]])),MID(Table2[[#This Row],[JSON]],SEARCH("start_date_local",Table2[[#This Row],[JSON]])+LEN("start_date_local")+4,10), "")</f>
        <v/>
      </c>
      <c r="E19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5" s="5" t="str">
        <f>IF(Table2[[#This Row],[moving_time]]&lt;&gt;"",FLOOR((Table2[[#This Row],[moving_time]]-(60*60*Table2[[#This Row],[Appoggio_ore]]))-(60*Table2[[#This Row],[Appoggio_ minuti]]),1),"")</f>
        <v/>
      </c>
      <c r="I1925" s="5" t="str">
        <f>IF(Table2[[#This Row],[moving_time]]&lt;&gt;"",FLOOR((Table2[[#This Row],[moving_time]]-(60*60*Table2[[#This Row],[Appoggio_ore]]))/60,1),"")</f>
        <v/>
      </c>
      <c r="J1925" s="5" t="str">
        <f>IF(Table2[[#This Row],[moving_time]]&lt;&gt;"",FLOOR(Table2[[#This Row],[moving_time]]/(60*60),1),"")</f>
        <v/>
      </c>
      <c r="K19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5" t="str">
        <f>IF(AND(Table2[[#This Row],[Appoggio]]&lt;&gt;"",C1935&lt;&gt;""),_xlfn.CONCAT("date",C1935,"moving_time",C1926,"distance",Table2[[#This Row],[Appoggio]],"elevation",C1928,"type",C1929),"")</f>
        <v/>
      </c>
      <c r="M1925" t="str">
        <f>IF(Table2[[#This Row],[date_to_pivot]]&lt;&gt;"",C1929,"")</f>
        <v/>
      </c>
      <c r="N1925" t="str">
        <f>IF(Table2[[#This Row],[date_to_pivot]]&lt;&gt;"",Table2[[#This Row],[Appoggio]],"")</f>
        <v/>
      </c>
      <c r="O1925" t="str">
        <f>IF(Table2[[#This Row],[date_to_pivot]]&lt;&gt;"",C1928,"")</f>
        <v/>
      </c>
      <c r="P1925" t="str">
        <f>IF(Table2[[#This Row],[date_to_pivot]]&lt;&gt;"",C1926,"")</f>
        <v/>
      </c>
    </row>
    <row r="1926" spans="2:16" x14ac:dyDescent="0.2">
      <c r="B1926" t="s">
        <v>127</v>
      </c>
      <c r="C1926" t="str" cm="1">
        <f t="array" ref="C19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26" t="str">
        <f>IF(ISNUMBER(SEARCH("start_date_local",Table2[[#This Row],[JSON]])),MID(Table2[[#This Row],[JSON]],SEARCH("start_date_local",Table2[[#This Row],[JSON]])+LEN("start_date_local")+4,10), "")</f>
        <v/>
      </c>
      <c r="E19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6" s="5" t="str">
        <f>IF(Table2[[#This Row],[moving_time]]&lt;&gt;"",FLOOR((Table2[[#This Row],[moving_time]]-(60*60*Table2[[#This Row],[Appoggio_ore]]))-(60*Table2[[#This Row],[Appoggio_ minuti]]),1),"")</f>
        <v/>
      </c>
      <c r="I1926" s="5" t="str">
        <f>IF(Table2[[#This Row],[moving_time]]&lt;&gt;"",FLOOR((Table2[[#This Row],[moving_time]]-(60*60*Table2[[#This Row],[Appoggio_ore]]))/60,1),"")</f>
        <v/>
      </c>
      <c r="J1926" s="5" t="str">
        <f>IF(Table2[[#This Row],[moving_time]]&lt;&gt;"",FLOOR(Table2[[#This Row],[moving_time]]/(60*60),1),"")</f>
        <v/>
      </c>
      <c r="K19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6" t="str">
        <f>IF(AND(Table2[[#This Row],[Appoggio]]&lt;&gt;"",C1936&lt;&gt;""),_xlfn.CONCAT("date",C1936,"moving_time",C1927,"distance",Table2[[#This Row],[Appoggio]],"elevation",C1929,"type",C1930),"")</f>
        <v/>
      </c>
      <c r="M1926" t="str">
        <f>IF(Table2[[#This Row],[date_to_pivot]]&lt;&gt;"",C1930,"")</f>
        <v/>
      </c>
      <c r="N1926" t="str">
        <f>IF(Table2[[#This Row],[date_to_pivot]]&lt;&gt;"",Table2[[#This Row],[Appoggio]],"")</f>
        <v/>
      </c>
      <c r="O1926" t="str">
        <f>IF(Table2[[#This Row],[date_to_pivot]]&lt;&gt;"",C1929,"")</f>
        <v/>
      </c>
      <c r="P1926" t="str">
        <f>IF(Table2[[#This Row],[date_to_pivot]]&lt;&gt;"",C1927,"")</f>
        <v/>
      </c>
    </row>
    <row r="1927" spans="2:16" x14ac:dyDescent="0.2">
      <c r="B1927" t="s">
        <v>321</v>
      </c>
      <c r="C1927" t="str" cm="1">
        <f t="array" ref="C19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27" t="str">
        <f>IF(ISNUMBER(SEARCH("start_date_local",Table2[[#This Row],[JSON]])),MID(Table2[[#This Row],[JSON]],SEARCH("start_date_local",Table2[[#This Row],[JSON]])+LEN("start_date_local")+4,10), "")</f>
        <v/>
      </c>
      <c r="E19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7" s="5" t="str">
        <f>IF(Table2[[#This Row],[moving_time]]&lt;&gt;"",FLOOR((Table2[[#This Row],[moving_time]]-(60*60*Table2[[#This Row],[Appoggio_ore]]))-(60*Table2[[#This Row],[Appoggio_ minuti]]),1),"")</f>
        <v/>
      </c>
      <c r="I1927" s="5" t="str">
        <f>IF(Table2[[#This Row],[moving_time]]&lt;&gt;"",FLOOR((Table2[[#This Row],[moving_time]]-(60*60*Table2[[#This Row],[Appoggio_ore]]))/60,1),"")</f>
        <v/>
      </c>
      <c r="J1927" s="5" t="str">
        <f>IF(Table2[[#This Row],[moving_time]]&lt;&gt;"",FLOOR(Table2[[#This Row],[moving_time]]/(60*60),1),"")</f>
        <v/>
      </c>
      <c r="K19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7" t="str">
        <f>IF(AND(Table2[[#This Row],[Appoggio]]&lt;&gt;"",C1937&lt;&gt;""),_xlfn.CONCAT("date",C1937,"moving_time",C1928,"distance",Table2[[#This Row],[Appoggio]],"elevation",C1930,"type",C1931),"")</f>
        <v/>
      </c>
      <c r="M1927" t="str">
        <f>IF(Table2[[#This Row],[date_to_pivot]]&lt;&gt;"",C1931,"")</f>
        <v/>
      </c>
      <c r="N1927" t="str">
        <f>IF(Table2[[#This Row],[date_to_pivot]]&lt;&gt;"",Table2[[#This Row],[Appoggio]],"")</f>
        <v/>
      </c>
      <c r="O1927" t="str">
        <f>IF(Table2[[#This Row],[date_to_pivot]]&lt;&gt;"",C1930,"")</f>
        <v/>
      </c>
      <c r="P1927" t="str">
        <f>IF(Table2[[#This Row],[date_to_pivot]]&lt;&gt;"",C1928,"")</f>
        <v/>
      </c>
    </row>
    <row r="1928" spans="2:16" x14ac:dyDescent="0.2">
      <c r="B1928" t="s">
        <v>65</v>
      </c>
      <c r="C1928" t="str" cm="1">
        <f t="array" ref="C19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28" t="str">
        <f>IF(ISNUMBER(SEARCH("start_date_local",Table2[[#This Row],[JSON]])),MID(Table2[[#This Row],[JSON]],SEARCH("start_date_local",Table2[[#This Row],[JSON]])+LEN("start_date_local")+4,10), "")</f>
        <v/>
      </c>
      <c r="E19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8" s="5" t="str">
        <f>IF(Table2[[#This Row],[moving_time]]&lt;&gt;"",FLOOR((Table2[[#This Row],[moving_time]]-(60*60*Table2[[#This Row],[Appoggio_ore]]))-(60*Table2[[#This Row],[Appoggio_ minuti]]),1),"")</f>
        <v/>
      </c>
      <c r="I1928" s="5" t="str">
        <f>IF(Table2[[#This Row],[moving_time]]&lt;&gt;"",FLOOR((Table2[[#This Row],[moving_time]]-(60*60*Table2[[#This Row],[Appoggio_ore]]))/60,1),"")</f>
        <v/>
      </c>
      <c r="J1928" s="5" t="str">
        <f>IF(Table2[[#This Row],[moving_time]]&lt;&gt;"",FLOOR(Table2[[#This Row],[moving_time]]/(60*60),1),"")</f>
        <v/>
      </c>
      <c r="K19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8" t="str">
        <f>IF(AND(Table2[[#This Row],[Appoggio]]&lt;&gt;"",C1938&lt;&gt;""),_xlfn.CONCAT("date",C1938,"moving_time",C1929,"distance",Table2[[#This Row],[Appoggio]],"elevation",C1931,"type",C1932),"")</f>
        <v/>
      </c>
      <c r="M1928" t="str">
        <f>IF(Table2[[#This Row],[date_to_pivot]]&lt;&gt;"",C1932,"")</f>
        <v/>
      </c>
      <c r="N1928" t="str">
        <f>IF(Table2[[#This Row],[date_to_pivot]]&lt;&gt;"",Table2[[#This Row],[Appoggio]],"")</f>
        <v/>
      </c>
      <c r="O1928" t="str">
        <f>IF(Table2[[#This Row],[date_to_pivot]]&lt;&gt;"",C1931,"")</f>
        <v/>
      </c>
      <c r="P1928" t="str">
        <f>IF(Table2[[#This Row],[date_to_pivot]]&lt;&gt;"",C1929,"")</f>
        <v/>
      </c>
    </row>
    <row r="1929" spans="2:16" x14ac:dyDescent="0.2">
      <c r="B1929" t="s">
        <v>776</v>
      </c>
      <c r="C1929" t="str" cm="1">
        <f t="array" ref="C19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29" t="str">
        <f>IF(ISNUMBER(SEARCH("start_date_local",Table2[[#This Row],[JSON]])),MID(Table2[[#This Row],[JSON]],SEARCH("start_date_local",Table2[[#This Row],[JSON]])+LEN("start_date_local")+4,10), "")</f>
        <v/>
      </c>
      <c r="E19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29" s="5" t="str">
        <f>IF(Table2[[#This Row],[moving_time]]&lt;&gt;"",FLOOR((Table2[[#This Row],[moving_time]]-(60*60*Table2[[#This Row],[Appoggio_ore]]))-(60*Table2[[#This Row],[Appoggio_ minuti]]),1),"")</f>
        <v/>
      </c>
      <c r="I1929" s="5" t="str">
        <f>IF(Table2[[#This Row],[moving_time]]&lt;&gt;"",FLOOR((Table2[[#This Row],[moving_time]]-(60*60*Table2[[#This Row],[Appoggio_ore]]))/60,1),"")</f>
        <v/>
      </c>
      <c r="J1929" s="5" t="str">
        <f>IF(Table2[[#This Row],[moving_time]]&lt;&gt;"",FLOOR(Table2[[#This Row],[moving_time]]/(60*60),1),"")</f>
        <v/>
      </c>
      <c r="K19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29" t="str">
        <f>IF(AND(Table2[[#This Row],[Appoggio]]&lt;&gt;"",C1939&lt;&gt;""),_xlfn.CONCAT("date",C1939,"moving_time",C1930,"distance",Table2[[#This Row],[Appoggio]],"elevation",C1932,"type",C1933),"")</f>
        <v/>
      </c>
      <c r="M1929" t="str">
        <f>IF(Table2[[#This Row],[date_to_pivot]]&lt;&gt;"",C1933,"")</f>
        <v/>
      </c>
      <c r="N1929" t="str">
        <f>IF(Table2[[#This Row],[date_to_pivot]]&lt;&gt;"",Table2[[#This Row],[Appoggio]],"")</f>
        <v/>
      </c>
      <c r="O1929" t="str">
        <f>IF(Table2[[#This Row],[date_to_pivot]]&lt;&gt;"",C1932,"")</f>
        <v/>
      </c>
      <c r="P1929" t="str">
        <f>IF(Table2[[#This Row],[date_to_pivot]]&lt;&gt;"",C1930,"")</f>
        <v/>
      </c>
    </row>
    <row r="1930" spans="2:16" x14ac:dyDescent="0.2">
      <c r="B1930" t="s">
        <v>67</v>
      </c>
      <c r="C1930" t="str" cm="1">
        <f t="array" ref="C19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30" t="str">
        <f>IF(ISNUMBER(SEARCH("start_date_local",Table2[[#This Row],[JSON]])),MID(Table2[[#This Row],[JSON]],SEARCH("start_date_local",Table2[[#This Row],[JSON]])+LEN("start_date_local")+4,10), "")</f>
        <v/>
      </c>
      <c r="E19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0" s="5" t="str">
        <f>IF(Table2[[#This Row],[moving_time]]&lt;&gt;"",FLOOR((Table2[[#This Row],[moving_time]]-(60*60*Table2[[#This Row],[Appoggio_ore]]))-(60*Table2[[#This Row],[Appoggio_ minuti]]),1),"")</f>
        <v/>
      </c>
      <c r="I1930" s="5" t="str">
        <f>IF(Table2[[#This Row],[moving_time]]&lt;&gt;"",FLOOR((Table2[[#This Row],[moving_time]]-(60*60*Table2[[#This Row],[Appoggio_ore]]))/60,1),"")</f>
        <v/>
      </c>
      <c r="J1930" s="5" t="str">
        <f>IF(Table2[[#This Row],[moving_time]]&lt;&gt;"",FLOOR(Table2[[#This Row],[moving_time]]/(60*60),1),"")</f>
        <v/>
      </c>
      <c r="K19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0" t="str">
        <f>IF(AND(Table2[[#This Row],[Appoggio]]&lt;&gt;"",C1940&lt;&gt;""),_xlfn.CONCAT("date",C1940,"moving_time",C1931,"distance",Table2[[#This Row],[Appoggio]],"elevation",C1933,"type",C1934),"")</f>
        <v/>
      </c>
      <c r="M1930" t="str">
        <f>IF(Table2[[#This Row],[date_to_pivot]]&lt;&gt;"",C1934,"")</f>
        <v/>
      </c>
      <c r="N1930" t="str">
        <f>IF(Table2[[#This Row],[date_to_pivot]]&lt;&gt;"",Table2[[#This Row],[Appoggio]],"")</f>
        <v/>
      </c>
      <c r="O1930" t="str">
        <f>IF(Table2[[#This Row],[date_to_pivot]]&lt;&gt;"",C1933,"")</f>
        <v/>
      </c>
      <c r="P1930" t="str">
        <f>IF(Table2[[#This Row],[date_to_pivot]]&lt;&gt;"",C1931,"")</f>
        <v/>
      </c>
    </row>
    <row r="1931" spans="2:16" x14ac:dyDescent="0.2">
      <c r="B1931" t="s">
        <v>1</v>
      </c>
      <c r="C1931" t="str" cm="1">
        <f t="array" ref="C19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31" t="str">
        <f>IF(ISNUMBER(SEARCH("start_date_local",Table2[[#This Row],[JSON]])),MID(Table2[[#This Row],[JSON]],SEARCH("start_date_local",Table2[[#This Row],[JSON]])+LEN("start_date_local")+4,10), "")</f>
        <v/>
      </c>
      <c r="E19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1" s="5" t="str">
        <f>IF(Table2[[#This Row],[moving_time]]&lt;&gt;"",FLOOR((Table2[[#This Row],[moving_time]]-(60*60*Table2[[#This Row],[Appoggio_ore]]))-(60*Table2[[#This Row],[Appoggio_ minuti]]),1),"")</f>
        <v/>
      </c>
      <c r="I1931" s="5" t="str">
        <f>IF(Table2[[#This Row],[moving_time]]&lt;&gt;"",FLOOR((Table2[[#This Row],[moving_time]]-(60*60*Table2[[#This Row],[Appoggio_ore]]))/60,1),"")</f>
        <v/>
      </c>
      <c r="J1931" s="5" t="str">
        <f>IF(Table2[[#This Row],[moving_time]]&lt;&gt;"",FLOOR(Table2[[#This Row],[moving_time]]/(60*60),1),"")</f>
        <v/>
      </c>
      <c r="K19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1" t="str">
        <f>IF(AND(Table2[[#This Row],[Appoggio]]&lt;&gt;"",C1941&lt;&gt;""),_xlfn.CONCAT("date",C1941,"moving_time",C1932,"distance",Table2[[#This Row],[Appoggio]],"elevation",C1934,"type",C1935),"")</f>
        <v/>
      </c>
      <c r="M1931" t="str">
        <f>IF(Table2[[#This Row],[date_to_pivot]]&lt;&gt;"",C1935,"")</f>
        <v/>
      </c>
      <c r="N1931" t="str">
        <f>IF(Table2[[#This Row],[date_to_pivot]]&lt;&gt;"",Table2[[#This Row],[Appoggio]],"")</f>
        <v/>
      </c>
      <c r="O1931" t="str">
        <f>IF(Table2[[#This Row],[date_to_pivot]]&lt;&gt;"",C1934,"")</f>
        <v/>
      </c>
      <c r="P1931" t="str">
        <f>IF(Table2[[#This Row],[date_to_pivot]]&lt;&gt;"",C1932,"")</f>
        <v/>
      </c>
    </row>
    <row r="1932" spans="2:16" x14ac:dyDescent="0.2">
      <c r="B1932" t="s">
        <v>2</v>
      </c>
      <c r="C1932" t="str" cm="1">
        <f t="array" ref="C19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32" t="str">
        <f>IF(ISNUMBER(SEARCH("start_date_local",Table2[[#This Row],[JSON]])),MID(Table2[[#This Row],[JSON]],SEARCH("start_date_local",Table2[[#This Row],[JSON]])+LEN("start_date_local")+4,10), "")</f>
        <v/>
      </c>
      <c r="E19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2" s="5" t="str">
        <f>IF(Table2[[#This Row],[moving_time]]&lt;&gt;"",FLOOR((Table2[[#This Row],[moving_time]]-(60*60*Table2[[#This Row],[Appoggio_ore]]))-(60*Table2[[#This Row],[Appoggio_ minuti]]),1),"")</f>
        <v/>
      </c>
      <c r="I1932" s="5" t="str">
        <f>IF(Table2[[#This Row],[moving_time]]&lt;&gt;"",FLOOR((Table2[[#This Row],[moving_time]]-(60*60*Table2[[#This Row],[Appoggio_ore]]))/60,1),"")</f>
        <v/>
      </c>
      <c r="J1932" s="5" t="str">
        <f>IF(Table2[[#This Row],[moving_time]]&lt;&gt;"",FLOOR(Table2[[#This Row],[moving_time]]/(60*60),1),"")</f>
        <v/>
      </c>
      <c r="K19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2" t="str">
        <f>IF(AND(Table2[[#This Row],[Appoggio]]&lt;&gt;"",C1942&lt;&gt;""),_xlfn.CONCAT("date",C1942,"moving_time",C1933,"distance",Table2[[#This Row],[Appoggio]],"elevation",C1935,"type",C1936),"")</f>
        <v/>
      </c>
      <c r="M1932" t="str">
        <f>IF(Table2[[#This Row],[date_to_pivot]]&lt;&gt;"",C1936,"")</f>
        <v/>
      </c>
      <c r="N1932" t="str">
        <f>IF(Table2[[#This Row],[date_to_pivot]]&lt;&gt;"",Table2[[#This Row],[Appoggio]],"")</f>
        <v/>
      </c>
      <c r="O1932" t="str">
        <f>IF(Table2[[#This Row],[date_to_pivot]]&lt;&gt;"",C1935,"")</f>
        <v/>
      </c>
      <c r="P1932" t="str">
        <f>IF(Table2[[#This Row],[date_to_pivot]]&lt;&gt;"",C1933,"")</f>
        <v/>
      </c>
    </row>
    <row r="1933" spans="2:16" x14ac:dyDescent="0.2">
      <c r="B1933" t="s">
        <v>3</v>
      </c>
      <c r="C1933" t="str" cm="1">
        <f t="array" ref="C19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33" t="str">
        <f>IF(ISNUMBER(SEARCH("start_date_local",Table2[[#This Row],[JSON]])),MID(Table2[[#This Row],[JSON]],SEARCH("start_date_local",Table2[[#This Row],[JSON]])+LEN("start_date_local")+4,10), "")</f>
        <v/>
      </c>
      <c r="E19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3" s="5" t="str">
        <f>IF(Table2[[#This Row],[moving_time]]&lt;&gt;"",FLOOR((Table2[[#This Row],[moving_time]]-(60*60*Table2[[#This Row],[Appoggio_ore]]))-(60*Table2[[#This Row],[Appoggio_ minuti]]),1),"")</f>
        <v/>
      </c>
      <c r="I1933" s="5" t="str">
        <f>IF(Table2[[#This Row],[moving_time]]&lt;&gt;"",FLOOR((Table2[[#This Row],[moving_time]]-(60*60*Table2[[#This Row],[Appoggio_ore]]))/60,1),"")</f>
        <v/>
      </c>
      <c r="J1933" s="5" t="str">
        <f>IF(Table2[[#This Row],[moving_time]]&lt;&gt;"",FLOOR(Table2[[#This Row],[moving_time]]/(60*60),1),"")</f>
        <v/>
      </c>
      <c r="K19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3" t="str">
        <f>IF(AND(Table2[[#This Row],[Appoggio]]&lt;&gt;"",C1943&lt;&gt;""),_xlfn.CONCAT("date",C1943,"moving_time",C1934,"distance",Table2[[#This Row],[Appoggio]],"elevation",C1936,"type",C1937),"")</f>
        <v/>
      </c>
      <c r="M1933" t="str">
        <f>IF(Table2[[#This Row],[date_to_pivot]]&lt;&gt;"",C1937,"")</f>
        <v/>
      </c>
      <c r="N1933" t="str">
        <f>IF(Table2[[#This Row],[date_to_pivot]]&lt;&gt;"",Table2[[#This Row],[Appoggio]],"")</f>
        <v/>
      </c>
      <c r="O1933" t="str">
        <f>IF(Table2[[#This Row],[date_to_pivot]]&lt;&gt;"",C1936,"")</f>
        <v/>
      </c>
      <c r="P1933" t="str">
        <f>IF(Table2[[#This Row],[date_to_pivot]]&lt;&gt;"",C1934,"")</f>
        <v/>
      </c>
    </row>
    <row r="1934" spans="2:16" x14ac:dyDescent="0.2">
      <c r="B1934" t="s">
        <v>4</v>
      </c>
      <c r="C1934" t="str" cm="1">
        <f t="array" ref="C19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34" t="str">
        <f>IF(ISNUMBER(SEARCH("start_date_local",Table2[[#This Row],[JSON]])),MID(Table2[[#This Row],[JSON]],SEARCH("start_date_local",Table2[[#This Row],[JSON]])+LEN("start_date_local")+4,10), "")</f>
        <v/>
      </c>
      <c r="E19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4" s="5" t="str">
        <f>IF(Table2[[#This Row],[moving_time]]&lt;&gt;"",FLOOR((Table2[[#This Row],[moving_time]]-(60*60*Table2[[#This Row],[Appoggio_ore]]))-(60*Table2[[#This Row],[Appoggio_ minuti]]),1),"")</f>
        <v/>
      </c>
      <c r="I1934" s="5" t="str">
        <f>IF(Table2[[#This Row],[moving_time]]&lt;&gt;"",FLOOR((Table2[[#This Row],[moving_time]]-(60*60*Table2[[#This Row],[Appoggio_ore]]))/60,1),"")</f>
        <v/>
      </c>
      <c r="J1934" s="5" t="str">
        <f>IF(Table2[[#This Row],[moving_time]]&lt;&gt;"",FLOOR(Table2[[#This Row],[moving_time]]/(60*60),1),"")</f>
        <v/>
      </c>
      <c r="K19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4" t="str">
        <f>IF(AND(Table2[[#This Row],[Appoggio]]&lt;&gt;"",C1944&lt;&gt;""),_xlfn.CONCAT("date",C1944,"moving_time",C1935,"distance",Table2[[#This Row],[Appoggio]],"elevation",C1937,"type",C1938),"")</f>
        <v/>
      </c>
      <c r="M1934" t="str">
        <f>IF(Table2[[#This Row],[date_to_pivot]]&lt;&gt;"",C1938,"")</f>
        <v/>
      </c>
      <c r="N1934" t="str">
        <f>IF(Table2[[#This Row],[date_to_pivot]]&lt;&gt;"",Table2[[#This Row],[Appoggio]],"")</f>
        <v/>
      </c>
      <c r="O1934" t="str">
        <f>IF(Table2[[#This Row],[date_to_pivot]]&lt;&gt;"",C1937,"")</f>
        <v/>
      </c>
      <c r="P1934" t="str">
        <f>IF(Table2[[#This Row],[date_to_pivot]]&lt;&gt;"",C1935,"")</f>
        <v/>
      </c>
    </row>
    <row r="1935" spans="2:16" x14ac:dyDescent="0.2">
      <c r="B1935" t="s">
        <v>5</v>
      </c>
      <c r="C1935" t="str" cm="1">
        <f t="array" ref="C19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35" t="str">
        <f>IF(ISNUMBER(SEARCH("start_date_local",Table2[[#This Row],[JSON]])),MID(Table2[[#This Row],[JSON]],SEARCH("start_date_local",Table2[[#This Row],[JSON]])+LEN("start_date_local")+4,10), "")</f>
        <v/>
      </c>
      <c r="E19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5" s="5" t="str">
        <f>IF(Table2[[#This Row],[moving_time]]&lt;&gt;"",FLOOR((Table2[[#This Row],[moving_time]]-(60*60*Table2[[#This Row],[Appoggio_ore]]))-(60*Table2[[#This Row],[Appoggio_ minuti]]),1),"")</f>
        <v/>
      </c>
      <c r="I1935" s="5" t="str">
        <f>IF(Table2[[#This Row],[moving_time]]&lt;&gt;"",FLOOR((Table2[[#This Row],[moving_time]]-(60*60*Table2[[#This Row],[Appoggio_ore]]))/60,1),"")</f>
        <v/>
      </c>
      <c r="J1935" s="5" t="str">
        <f>IF(Table2[[#This Row],[moving_time]]&lt;&gt;"",FLOOR(Table2[[#This Row],[moving_time]]/(60*60),1),"")</f>
        <v/>
      </c>
      <c r="K19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5" t="str">
        <f>IF(AND(Table2[[#This Row],[Appoggio]]&lt;&gt;"",C1945&lt;&gt;""),_xlfn.CONCAT("date",C1945,"moving_time",C1936,"distance",Table2[[#This Row],[Appoggio]],"elevation",C1938,"type",C1939),"")</f>
        <v/>
      </c>
      <c r="M1935" t="str">
        <f>IF(Table2[[#This Row],[date_to_pivot]]&lt;&gt;"",C1939,"")</f>
        <v/>
      </c>
      <c r="N1935" t="str">
        <f>IF(Table2[[#This Row],[date_to_pivot]]&lt;&gt;"",Table2[[#This Row],[Appoggio]],"")</f>
        <v/>
      </c>
      <c r="O1935" t="str">
        <f>IF(Table2[[#This Row],[date_to_pivot]]&lt;&gt;"",C1938,"")</f>
        <v/>
      </c>
      <c r="P1935" t="str">
        <f>IF(Table2[[#This Row],[date_to_pivot]]&lt;&gt;"",C1936,"")</f>
        <v/>
      </c>
    </row>
    <row r="1936" spans="2:16" x14ac:dyDescent="0.2">
      <c r="B1936" t="s">
        <v>6</v>
      </c>
      <c r="C1936" t="str" cm="1">
        <f t="array" ref="C19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36" t="str">
        <f>IF(ISNUMBER(SEARCH("start_date_local",Table2[[#This Row],[JSON]])),MID(Table2[[#This Row],[JSON]],SEARCH("start_date_local",Table2[[#This Row],[JSON]])+LEN("start_date_local")+4,10), "")</f>
        <v/>
      </c>
      <c r="E19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6" s="5" t="str">
        <f>IF(Table2[[#This Row],[moving_time]]&lt;&gt;"",FLOOR((Table2[[#This Row],[moving_time]]-(60*60*Table2[[#This Row],[Appoggio_ore]]))-(60*Table2[[#This Row],[Appoggio_ minuti]]),1),"")</f>
        <v/>
      </c>
      <c r="I1936" s="5" t="str">
        <f>IF(Table2[[#This Row],[moving_time]]&lt;&gt;"",FLOOR((Table2[[#This Row],[moving_time]]-(60*60*Table2[[#This Row],[Appoggio_ore]]))/60,1),"")</f>
        <v/>
      </c>
      <c r="J1936" s="5" t="str">
        <f>IF(Table2[[#This Row],[moving_time]]&lt;&gt;"",FLOOR(Table2[[#This Row],[moving_time]]/(60*60),1),"")</f>
        <v/>
      </c>
      <c r="K19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6" t="str">
        <f>IF(AND(Table2[[#This Row],[Appoggio]]&lt;&gt;"",C1946&lt;&gt;""),_xlfn.CONCAT("date",C1946,"moving_time",C1937,"distance",Table2[[#This Row],[Appoggio]],"elevation",C1939,"type",C1940),"")</f>
        <v/>
      </c>
      <c r="M1936" t="str">
        <f>IF(Table2[[#This Row],[date_to_pivot]]&lt;&gt;"",C1940,"")</f>
        <v/>
      </c>
      <c r="N1936" t="str">
        <f>IF(Table2[[#This Row],[date_to_pivot]]&lt;&gt;"",Table2[[#This Row],[Appoggio]],"")</f>
        <v/>
      </c>
      <c r="O1936" t="str">
        <f>IF(Table2[[#This Row],[date_to_pivot]]&lt;&gt;"",C1939,"")</f>
        <v/>
      </c>
      <c r="P1936" t="str">
        <f>IF(Table2[[#This Row],[date_to_pivot]]&lt;&gt;"",C1937,"")</f>
        <v/>
      </c>
    </row>
    <row r="1937" spans="2:16" x14ac:dyDescent="0.2">
      <c r="B1937" t="s">
        <v>777</v>
      </c>
      <c r="C1937" t="str" cm="1">
        <f t="array" ref="C19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37" t="str">
        <f>IF(ISNUMBER(SEARCH("start_date_local",Table2[[#This Row],[JSON]])),MID(Table2[[#This Row],[JSON]],SEARCH("start_date_local",Table2[[#This Row],[JSON]])+LEN("start_date_local")+4,10), "")</f>
        <v/>
      </c>
      <c r="E19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7" s="5" t="str">
        <f>IF(Table2[[#This Row],[moving_time]]&lt;&gt;"",FLOOR((Table2[[#This Row],[moving_time]]-(60*60*Table2[[#This Row],[Appoggio_ore]]))-(60*Table2[[#This Row],[Appoggio_ minuti]]),1),"")</f>
        <v/>
      </c>
      <c r="I1937" s="5" t="str">
        <f>IF(Table2[[#This Row],[moving_time]]&lt;&gt;"",FLOOR((Table2[[#This Row],[moving_time]]-(60*60*Table2[[#This Row],[Appoggio_ore]]))/60,1),"")</f>
        <v/>
      </c>
      <c r="J1937" s="5" t="str">
        <f>IF(Table2[[#This Row],[moving_time]]&lt;&gt;"",FLOOR(Table2[[#This Row],[moving_time]]/(60*60),1),"")</f>
        <v/>
      </c>
      <c r="K19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7" t="str">
        <f>IF(AND(Table2[[#This Row],[Appoggio]]&lt;&gt;"",C1947&lt;&gt;""),_xlfn.CONCAT("date",C1947,"moving_time",C1938,"distance",Table2[[#This Row],[Appoggio]],"elevation",C1940,"type",C1941),"")</f>
        <v/>
      </c>
      <c r="M1937" t="str">
        <f>IF(Table2[[#This Row],[date_to_pivot]]&lt;&gt;"",C1941,"")</f>
        <v/>
      </c>
      <c r="N1937" t="str">
        <f>IF(Table2[[#This Row],[date_to_pivot]]&lt;&gt;"",Table2[[#This Row],[Appoggio]],"")</f>
        <v/>
      </c>
      <c r="O1937" t="str">
        <f>IF(Table2[[#This Row],[date_to_pivot]]&lt;&gt;"",C1940,"")</f>
        <v/>
      </c>
      <c r="P1937" t="str">
        <f>IF(Table2[[#This Row],[date_to_pivot]]&lt;&gt;"",C1938,"")</f>
        <v/>
      </c>
    </row>
    <row r="1938" spans="2:16" x14ac:dyDescent="0.2">
      <c r="B1938" t="s">
        <v>778</v>
      </c>
      <c r="C1938" t="str" cm="1">
        <f t="array" ref="C19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26355.5</v>
      </c>
      <c r="D1938" t="str">
        <f>IF(ISNUMBER(SEARCH("start_date_local",Table2[[#This Row],[JSON]])),MID(Table2[[#This Row],[JSON]],SEARCH("start_date_local",Table2[[#This Row],[JSON]])+LEN("start_date_local")+4,10), "")</f>
        <v/>
      </c>
      <c r="E19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26355.5</v>
      </c>
      <c r="G19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38" s="5" t="str">
        <f>IF(Table2[[#This Row],[moving_time]]&lt;&gt;"",FLOOR((Table2[[#This Row],[moving_time]]-(60*60*Table2[[#This Row],[Appoggio_ore]]))-(60*Table2[[#This Row],[Appoggio_ minuti]]),1),"")</f>
        <v/>
      </c>
      <c r="I1938" s="5" t="str">
        <f>IF(Table2[[#This Row],[moving_time]]&lt;&gt;"",FLOOR((Table2[[#This Row],[moving_time]]-(60*60*Table2[[#This Row],[Appoggio_ore]]))/60,1),"")</f>
        <v/>
      </c>
      <c r="J1938" s="5" t="str">
        <f>IF(Table2[[#This Row],[moving_time]]&lt;&gt;"",FLOOR(Table2[[#This Row],[moving_time]]/(60*60),1),"")</f>
        <v/>
      </c>
      <c r="K19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8" t="str">
        <f>IF(AND(Table2[[#This Row],[Appoggio]]&lt;&gt;"",C1948&lt;&gt;""),_xlfn.CONCAT("date",C1948,"moving_time",C1939,"distance",Table2[[#This Row],[Appoggio]],"elevation",C1941,"type",C1942),"")</f>
        <v>date2020-05-20moving_time01:01:41distance26355.5elevation467.0typeRide</v>
      </c>
      <c r="M1938" t="str">
        <f>IF(Table2[[#This Row],[date_to_pivot]]&lt;&gt;"",C1942,"")</f>
        <v>Ride</v>
      </c>
      <c r="N1938" t="str">
        <f>IF(Table2[[#This Row],[date_to_pivot]]&lt;&gt;"",Table2[[#This Row],[Appoggio]],"")</f>
        <v>26355.5</v>
      </c>
      <c r="O1938" t="str">
        <f>IF(Table2[[#This Row],[date_to_pivot]]&lt;&gt;"",C1941,"")</f>
        <v>467.0</v>
      </c>
      <c r="P1938" t="str">
        <f>IF(Table2[[#This Row],[date_to_pivot]]&lt;&gt;"",C1939,"")</f>
        <v>01:01:41</v>
      </c>
    </row>
    <row r="1939" spans="2:16" x14ac:dyDescent="0.2">
      <c r="B1939" t="s">
        <v>779</v>
      </c>
      <c r="C1939" t="str" cm="1">
        <f t="array" ref="C19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01:01:41</v>
      </c>
      <c r="D1939" t="str">
        <f>IF(ISNUMBER(SEARCH("start_date_local",Table2[[#This Row],[JSON]])),MID(Table2[[#This Row],[JSON]],SEARCH("start_date_local",Table2[[#This Row],[JSON]])+LEN("start_date_local")+4,10), "")</f>
        <v/>
      </c>
      <c r="E19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3701</v>
      </c>
      <c r="H1939" s="5">
        <f>IF(Table2[[#This Row],[moving_time]]&lt;&gt;"",FLOOR((Table2[[#This Row],[moving_time]]-(60*60*Table2[[#This Row],[Appoggio_ore]]))-(60*Table2[[#This Row],[Appoggio_ minuti]]),1),"")</f>
        <v>41</v>
      </c>
      <c r="I1939" s="5">
        <f>IF(Table2[[#This Row],[moving_time]]&lt;&gt;"",FLOOR((Table2[[#This Row],[moving_time]]-(60*60*Table2[[#This Row],[Appoggio_ore]]))/60,1),"")</f>
        <v>1</v>
      </c>
      <c r="J1939" s="5">
        <f>IF(Table2[[#This Row],[moving_time]]&lt;&gt;"",FLOOR(Table2[[#This Row],[moving_time]]/(60*60),1),"")</f>
        <v>1</v>
      </c>
      <c r="K19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39" t="str">
        <f>IF(AND(Table2[[#This Row],[Appoggio]]&lt;&gt;"",C1949&lt;&gt;""),_xlfn.CONCAT("date",C1949,"moving_time",C1940,"distance",Table2[[#This Row],[Appoggio]],"elevation",C1942,"type",C1943),"")</f>
        <v/>
      </c>
      <c r="M1939" t="str">
        <f>IF(Table2[[#This Row],[date_to_pivot]]&lt;&gt;"",C1943,"")</f>
        <v/>
      </c>
      <c r="N1939" t="str">
        <f>IF(Table2[[#This Row],[date_to_pivot]]&lt;&gt;"",Table2[[#This Row],[Appoggio]],"")</f>
        <v/>
      </c>
      <c r="O1939" t="str">
        <f>IF(Table2[[#This Row],[date_to_pivot]]&lt;&gt;"",C1942,"")</f>
        <v/>
      </c>
      <c r="P1939" t="str">
        <f>IF(Table2[[#This Row],[date_to_pivot]]&lt;&gt;"",C1940,"")</f>
        <v/>
      </c>
    </row>
    <row r="1940" spans="2:16" x14ac:dyDescent="0.2">
      <c r="B1940" t="s">
        <v>780</v>
      </c>
      <c r="C1940" t="str" cm="1">
        <f t="array" ref="C19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40" t="str">
        <f>IF(ISNUMBER(SEARCH("start_date_local",Table2[[#This Row],[JSON]])),MID(Table2[[#This Row],[JSON]],SEARCH("start_date_local",Table2[[#This Row],[JSON]])+LEN("start_date_local")+4,10), "")</f>
        <v/>
      </c>
      <c r="E19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0" s="5" t="str">
        <f>IF(Table2[[#This Row],[moving_time]]&lt;&gt;"",FLOOR((Table2[[#This Row],[moving_time]]-(60*60*Table2[[#This Row],[Appoggio_ore]]))-(60*Table2[[#This Row],[Appoggio_ minuti]]),1),"")</f>
        <v/>
      </c>
      <c r="I1940" s="5" t="str">
        <f>IF(Table2[[#This Row],[moving_time]]&lt;&gt;"",FLOOR((Table2[[#This Row],[moving_time]]-(60*60*Table2[[#This Row],[Appoggio_ore]]))/60,1),"")</f>
        <v/>
      </c>
      <c r="J1940" s="5" t="str">
        <f>IF(Table2[[#This Row],[moving_time]]&lt;&gt;"",FLOOR(Table2[[#This Row],[moving_time]]/(60*60),1),"")</f>
        <v/>
      </c>
      <c r="K19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0" t="str">
        <f>IF(AND(Table2[[#This Row],[Appoggio]]&lt;&gt;"",C1950&lt;&gt;""),_xlfn.CONCAT("date",C1950,"moving_time",C1941,"distance",Table2[[#This Row],[Appoggio]],"elevation",C1943,"type",C1944),"")</f>
        <v/>
      </c>
      <c r="M1940" t="str">
        <f>IF(Table2[[#This Row],[date_to_pivot]]&lt;&gt;"",C1944,"")</f>
        <v/>
      </c>
      <c r="N1940" t="str">
        <f>IF(Table2[[#This Row],[date_to_pivot]]&lt;&gt;"",Table2[[#This Row],[Appoggio]],"")</f>
        <v/>
      </c>
      <c r="O1940" t="str">
        <f>IF(Table2[[#This Row],[date_to_pivot]]&lt;&gt;"",C1943,"")</f>
        <v/>
      </c>
      <c r="P1940" t="str">
        <f>IF(Table2[[#This Row],[date_to_pivot]]&lt;&gt;"",C1941,"")</f>
        <v/>
      </c>
    </row>
    <row r="1941" spans="2:16" x14ac:dyDescent="0.2">
      <c r="B1941" t="s">
        <v>781</v>
      </c>
      <c r="C1941" t="str" cm="1">
        <f t="array" ref="C19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467.0</v>
      </c>
      <c r="D1941" t="str">
        <f>IF(ISNUMBER(SEARCH("start_date_local",Table2[[#This Row],[JSON]])),MID(Table2[[#This Row],[JSON]],SEARCH("start_date_local",Table2[[#This Row],[JSON]])+LEN("start_date_local")+4,10), "")</f>
        <v/>
      </c>
      <c r="E19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1" s="5" t="str">
        <f>IF(Table2[[#This Row],[moving_time]]&lt;&gt;"",FLOOR((Table2[[#This Row],[moving_time]]-(60*60*Table2[[#This Row],[Appoggio_ore]]))-(60*Table2[[#This Row],[Appoggio_ minuti]]),1),"")</f>
        <v/>
      </c>
      <c r="I1941" s="5" t="str">
        <f>IF(Table2[[#This Row],[moving_time]]&lt;&gt;"",FLOOR((Table2[[#This Row],[moving_time]]-(60*60*Table2[[#This Row],[Appoggio_ore]]))/60,1),"")</f>
        <v/>
      </c>
      <c r="J1941" s="5" t="str">
        <f>IF(Table2[[#This Row],[moving_time]]&lt;&gt;"",FLOOR(Table2[[#This Row],[moving_time]]/(60*60),1),"")</f>
        <v/>
      </c>
      <c r="K19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467.0</v>
      </c>
      <c r="L1941" t="str">
        <f>IF(AND(Table2[[#This Row],[Appoggio]]&lt;&gt;"",C1951&lt;&gt;""),_xlfn.CONCAT("date",C1951,"moving_time",C1942,"distance",Table2[[#This Row],[Appoggio]],"elevation",C1944,"type",C1945),"")</f>
        <v/>
      </c>
      <c r="M1941" t="str">
        <f>IF(Table2[[#This Row],[date_to_pivot]]&lt;&gt;"",C1945,"")</f>
        <v/>
      </c>
      <c r="N1941" t="str">
        <f>IF(Table2[[#This Row],[date_to_pivot]]&lt;&gt;"",Table2[[#This Row],[Appoggio]],"")</f>
        <v/>
      </c>
      <c r="O1941" t="str">
        <f>IF(Table2[[#This Row],[date_to_pivot]]&lt;&gt;"",C1944,"")</f>
        <v/>
      </c>
      <c r="P1941" t="str">
        <f>IF(Table2[[#This Row],[date_to_pivot]]&lt;&gt;"",C1942,"")</f>
        <v/>
      </c>
    </row>
    <row r="1942" spans="2:16" x14ac:dyDescent="0.2">
      <c r="B1942" t="s">
        <v>12</v>
      </c>
      <c r="C1942" t="str" cm="1">
        <f t="array" ref="C19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1942" t="str">
        <f>IF(ISNUMBER(SEARCH("start_date_local",Table2[[#This Row],[JSON]])),MID(Table2[[#This Row],[JSON]],SEARCH("start_date_local",Table2[[#This Row],[JSON]])+LEN("start_date_local")+4,10), "")</f>
        <v/>
      </c>
      <c r="E19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19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2" s="5" t="str">
        <f>IF(Table2[[#This Row],[moving_time]]&lt;&gt;"",FLOOR((Table2[[#This Row],[moving_time]]-(60*60*Table2[[#This Row],[Appoggio_ore]]))-(60*Table2[[#This Row],[Appoggio_ minuti]]),1),"")</f>
        <v/>
      </c>
      <c r="I1942" s="5" t="str">
        <f>IF(Table2[[#This Row],[moving_time]]&lt;&gt;"",FLOOR((Table2[[#This Row],[moving_time]]-(60*60*Table2[[#This Row],[Appoggio_ore]]))/60,1),"")</f>
        <v/>
      </c>
      <c r="J1942" s="5" t="str">
        <f>IF(Table2[[#This Row],[moving_time]]&lt;&gt;"",FLOOR(Table2[[#This Row],[moving_time]]/(60*60),1),"")</f>
        <v/>
      </c>
      <c r="K19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2" t="str">
        <f>IF(AND(Table2[[#This Row],[Appoggio]]&lt;&gt;"",C1952&lt;&gt;""),_xlfn.CONCAT("date",C1952,"moving_time",C1943,"distance",Table2[[#This Row],[Appoggio]],"elevation",C1945,"type",C1946),"")</f>
        <v/>
      </c>
      <c r="M1942" t="str">
        <f>IF(Table2[[#This Row],[date_to_pivot]]&lt;&gt;"",C1946,"")</f>
        <v/>
      </c>
      <c r="N1942" t="str">
        <f>IF(Table2[[#This Row],[date_to_pivot]]&lt;&gt;"",Table2[[#This Row],[Appoggio]],"")</f>
        <v/>
      </c>
      <c r="O1942" t="str">
        <f>IF(Table2[[#This Row],[date_to_pivot]]&lt;&gt;"",C1945,"")</f>
        <v/>
      </c>
      <c r="P1942" t="str">
        <f>IF(Table2[[#This Row],[date_to_pivot]]&lt;&gt;"",C1943,"")</f>
        <v/>
      </c>
    </row>
    <row r="1943" spans="2:16" x14ac:dyDescent="0.2">
      <c r="B1943" t="s">
        <v>13</v>
      </c>
      <c r="C1943" t="str" cm="1">
        <f t="array" ref="C19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43" t="str">
        <f>IF(ISNUMBER(SEARCH("start_date_local",Table2[[#This Row],[JSON]])),MID(Table2[[#This Row],[JSON]],SEARCH("start_date_local",Table2[[#This Row],[JSON]])+LEN("start_date_local")+4,10), "")</f>
        <v/>
      </c>
      <c r="E19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3" s="5" t="str">
        <f>IF(Table2[[#This Row],[moving_time]]&lt;&gt;"",FLOOR((Table2[[#This Row],[moving_time]]-(60*60*Table2[[#This Row],[Appoggio_ore]]))-(60*Table2[[#This Row],[Appoggio_ minuti]]),1),"")</f>
        <v/>
      </c>
      <c r="I1943" s="5" t="str">
        <f>IF(Table2[[#This Row],[moving_time]]&lt;&gt;"",FLOOR((Table2[[#This Row],[moving_time]]-(60*60*Table2[[#This Row],[Appoggio_ore]]))/60,1),"")</f>
        <v/>
      </c>
      <c r="J1943" s="5" t="str">
        <f>IF(Table2[[#This Row],[moving_time]]&lt;&gt;"",FLOOR(Table2[[#This Row],[moving_time]]/(60*60),1),"")</f>
        <v/>
      </c>
      <c r="K19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3" t="str">
        <f>IF(AND(Table2[[#This Row],[Appoggio]]&lt;&gt;"",C1953&lt;&gt;""),_xlfn.CONCAT("date",C1953,"moving_time",C1944,"distance",Table2[[#This Row],[Appoggio]],"elevation",C1946,"type",C1947),"")</f>
        <v/>
      </c>
      <c r="M1943" t="str">
        <f>IF(Table2[[#This Row],[date_to_pivot]]&lt;&gt;"",C1947,"")</f>
        <v/>
      </c>
      <c r="N1943" t="str">
        <f>IF(Table2[[#This Row],[date_to_pivot]]&lt;&gt;"",Table2[[#This Row],[Appoggio]],"")</f>
        <v/>
      </c>
      <c r="O1943" t="str">
        <f>IF(Table2[[#This Row],[date_to_pivot]]&lt;&gt;"",C1946,"")</f>
        <v/>
      </c>
      <c r="P1943" t="str">
        <f>IF(Table2[[#This Row],[date_to_pivot]]&lt;&gt;"",C1944,"")</f>
        <v/>
      </c>
    </row>
    <row r="1944" spans="2:16" x14ac:dyDescent="0.2">
      <c r="B1944" t="s">
        <v>782</v>
      </c>
      <c r="C1944" t="str" cm="1">
        <f t="array" ref="C19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44" t="str">
        <f>IF(ISNUMBER(SEARCH("start_date_local",Table2[[#This Row],[JSON]])),MID(Table2[[#This Row],[JSON]],SEARCH("start_date_local",Table2[[#This Row],[JSON]])+LEN("start_date_local")+4,10), "")</f>
        <v/>
      </c>
      <c r="E19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4" s="5" t="str">
        <f>IF(Table2[[#This Row],[moving_time]]&lt;&gt;"",FLOOR((Table2[[#This Row],[moving_time]]-(60*60*Table2[[#This Row],[Appoggio_ore]]))-(60*Table2[[#This Row],[Appoggio_ minuti]]),1),"")</f>
        <v/>
      </c>
      <c r="I1944" s="5" t="str">
        <f>IF(Table2[[#This Row],[moving_time]]&lt;&gt;"",FLOOR((Table2[[#This Row],[moving_time]]-(60*60*Table2[[#This Row],[Appoggio_ore]]))/60,1),"")</f>
        <v/>
      </c>
      <c r="J1944" s="5" t="str">
        <f>IF(Table2[[#This Row],[moving_time]]&lt;&gt;"",FLOOR(Table2[[#This Row],[moving_time]]/(60*60),1),"")</f>
        <v/>
      </c>
      <c r="K19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4" t="str">
        <f>IF(AND(Table2[[#This Row],[Appoggio]]&lt;&gt;"",C1954&lt;&gt;""),_xlfn.CONCAT("date",C1954,"moving_time",C1945,"distance",Table2[[#This Row],[Appoggio]],"elevation",C1947,"type",C1948),"")</f>
        <v/>
      </c>
      <c r="M1944" t="str">
        <f>IF(Table2[[#This Row],[date_to_pivot]]&lt;&gt;"",C1948,"")</f>
        <v/>
      </c>
      <c r="N1944" t="str">
        <f>IF(Table2[[#This Row],[date_to_pivot]]&lt;&gt;"",Table2[[#This Row],[Appoggio]],"")</f>
        <v/>
      </c>
      <c r="O1944" t="str">
        <f>IF(Table2[[#This Row],[date_to_pivot]]&lt;&gt;"",C1947,"")</f>
        <v/>
      </c>
      <c r="P1944" t="str">
        <f>IF(Table2[[#This Row],[date_to_pivot]]&lt;&gt;"",C1945,"")</f>
        <v/>
      </c>
    </row>
    <row r="1945" spans="2:16" x14ac:dyDescent="0.2">
      <c r="B1945" t="s">
        <v>783</v>
      </c>
      <c r="C1945" t="str" cm="1">
        <f t="array" ref="C19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45" t="str">
        <f>IF(ISNUMBER(SEARCH("start_date_local",Table2[[#This Row],[JSON]])),MID(Table2[[#This Row],[JSON]],SEARCH("start_date_local",Table2[[#This Row],[JSON]])+LEN("start_date_local")+4,10), "")</f>
        <v/>
      </c>
      <c r="E19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5" s="5" t="str">
        <f>IF(Table2[[#This Row],[moving_time]]&lt;&gt;"",FLOOR((Table2[[#This Row],[moving_time]]-(60*60*Table2[[#This Row],[Appoggio_ore]]))-(60*Table2[[#This Row],[Appoggio_ minuti]]),1),"")</f>
        <v/>
      </c>
      <c r="I1945" s="5" t="str">
        <f>IF(Table2[[#This Row],[moving_time]]&lt;&gt;"",FLOOR((Table2[[#This Row],[moving_time]]-(60*60*Table2[[#This Row],[Appoggio_ore]]))/60,1),"")</f>
        <v/>
      </c>
      <c r="J1945" s="5" t="str">
        <f>IF(Table2[[#This Row],[moving_time]]&lt;&gt;"",FLOOR(Table2[[#This Row],[moving_time]]/(60*60),1),"")</f>
        <v/>
      </c>
      <c r="K19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5" t="str">
        <f>IF(AND(Table2[[#This Row],[Appoggio]]&lt;&gt;"",C1955&lt;&gt;""),_xlfn.CONCAT("date",C1955,"moving_time",C1946,"distance",Table2[[#This Row],[Appoggio]],"elevation",C1948,"type",C1949),"")</f>
        <v/>
      </c>
      <c r="M1945" t="str">
        <f>IF(Table2[[#This Row],[date_to_pivot]]&lt;&gt;"",C1949,"")</f>
        <v/>
      </c>
      <c r="N1945" t="str">
        <f>IF(Table2[[#This Row],[date_to_pivot]]&lt;&gt;"",Table2[[#This Row],[Appoggio]],"")</f>
        <v/>
      </c>
      <c r="O1945" t="str">
        <f>IF(Table2[[#This Row],[date_to_pivot]]&lt;&gt;"",C1948,"")</f>
        <v/>
      </c>
      <c r="P1945" t="str">
        <f>IF(Table2[[#This Row],[date_to_pivot]]&lt;&gt;"",C1946,"")</f>
        <v/>
      </c>
    </row>
    <row r="1946" spans="2:16" x14ac:dyDescent="0.2">
      <c r="B1946" t="s">
        <v>784</v>
      </c>
      <c r="C1946" t="str" cm="1">
        <f t="array" ref="C19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46" t="str">
        <f>IF(ISNUMBER(SEARCH("start_date_local",Table2[[#This Row],[JSON]])),MID(Table2[[#This Row],[JSON]],SEARCH("start_date_local",Table2[[#This Row],[JSON]])+LEN("start_date_local")+4,10), "")</f>
        <v/>
      </c>
      <c r="E19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6" s="5" t="str">
        <f>IF(Table2[[#This Row],[moving_time]]&lt;&gt;"",FLOOR((Table2[[#This Row],[moving_time]]-(60*60*Table2[[#This Row],[Appoggio_ore]]))-(60*Table2[[#This Row],[Appoggio_ minuti]]),1),"")</f>
        <v/>
      </c>
      <c r="I1946" s="5" t="str">
        <f>IF(Table2[[#This Row],[moving_time]]&lt;&gt;"",FLOOR((Table2[[#This Row],[moving_time]]-(60*60*Table2[[#This Row],[Appoggio_ore]]))/60,1),"")</f>
        <v/>
      </c>
      <c r="J1946" s="5" t="str">
        <f>IF(Table2[[#This Row],[moving_time]]&lt;&gt;"",FLOOR(Table2[[#This Row],[moving_time]]/(60*60),1),"")</f>
        <v/>
      </c>
      <c r="K19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6" t="str">
        <f>IF(AND(Table2[[#This Row],[Appoggio]]&lt;&gt;"",C1956&lt;&gt;""),_xlfn.CONCAT("date",C1956,"moving_time",C1947,"distance",Table2[[#This Row],[Appoggio]],"elevation",C1949,"type",C1950),"")</f>
        <v/>
      </c>
      <c r="M1946" t="str">
        <f>IF(Table2[[#This Row],[date_to_pivot]]&lt;&gt;"",C1950,"")</f>
        <v/>
      </c>
      <c r="N1946" t="str">
        <f>IF(Table2[[#This Row],[date_to_pivot]]&lt;&gt;"",Table2[[#This Row],[Appoggio]],"")</f>
        <v/>
      </c>
      <c r="O1946" t="str">
        <f>IF(Table2[[#This Row],[date_to_pivot]]&lt;&gt;"",C1949,"")</f>
        <v/>
      </c>
      <c r="P1946" t="str">
        <f>IF(Table2[[#This Row],[date_to_pivot]]&lt;&gt;"",C1947,"")</f>
        <v/>
      </c>
    </row>
    <row r="1947" spans="2:16" x14ac:dyDescent="0.2">
      <c r="B1947" t="s">
        <v>785</v>
      </c>
      <c r="C1947" t="str" cm="1">
        <f t="array" ref="C19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47" t="str">
        <f>IF(ISNUMBER(SEARCH("start_date_local",Table2[[#This Row],[JSON]])),MID(Table2[[#This Row],[JSON]],SEARCH("start_date_local",Table2[[#This Row],[JSON]])+LEN("start_date_local")+4,10), "")</f>
        <v/>
      </c>
      <c r="E19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7" s="5" t="str">
        <f>IF(Table2[[#This Row],[moving_time]]&lt;&gt;"",FLOOR((Table2[[#This Row],[moving_time]]-(60*60*Table2[[#This Row],[Appoggio_ore]]))-(60*Table2[[#This Row],[Appoggio_ minuti]]),1),"")</f>
        <v/>
      </c>
      <c r="I1947" s="5" t="str">
        <f>IF(Table2[[#This Row],[moving_time]]&lt;&gt;"",FLOOR((Table2[[#This Row],[moving_time]]-(60*60*Table2[[#This Row],[Appoggio_ore]]))/60,1),"")</f>
        <v/>
      </c>
      <c r="J1947" s="5" t="str">
        <f>IF(Table2[[#This Row],[moving_time]]&lt;&gt;"",FLOOR(Table2[[#This Row],[moving_time]]/(60*60),1),"")</f>
        <v/>
      </c>
      <c r="K19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7" t="str">
        <f>IF(AND(Table2[[#This Row],[Appoggio]]&lt;&gt;"",C1957&lt;&gt;""),_xlfn.CONCAT("date",C1957,"moving_time",C1948,"distance",Table2[[#This Row],[Appoggio]],"elevation",C1950,"type",C1951),"")</f>
        <v/>
      </c>
      <c r="M1947" t="str">
        <f>IF(Table2[[#This Row],[date_to_pivot]]&lt;&gt;"",C1951,"")</f>
        <v/>
      </c>
      <c r="N1947" t="str">
        <f>IF(Table2[[#This Row],[date_to_pivot]]&lt;&gt;"",Table2[[#This Row],[Appoggio]],"")</f>
        <v/>
      </c>
      <c r="O1947" t="str">
        <f>IF(Table2[[#This Row],[date_to_pivot]]&lt;&gt;"",C1950,"")</f>
        <v/>
      </c>
      <c r="P1947" t="str">
        <f>IF(Table2[[#This Row],[date_to_pivot]]&lt;&gt;"",C1948,"")</f>
        <v/>
      </c>
    </row>
    <row r="1948" spans="2:16" x14ac:dyDescent="0.2">
      <c r="B1948" t="s">
        <v>786</v>
      </c>
      <c r="C1948" t="str" cm="1">
        <f t="array" ref="C19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2020-05-20</v>
      </c>
      <c r="D1948" t="str">
        <f>IF(ISNUMBER(SEARCH("start_date_local",Table2[[#This Row],[JSON]])),MID(Table2[[#This Row],[JSON]],SEARCH("start_date_local",Table2[[#This Row],[JSON]])+LEN("start_date_local")+4,10), "")</f>
        <v>2020-05-20</v>
      </c>
      <c r="E19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8" s="5" t="str">
        <f>IF(Table2[[#This Row],[moving_time]]&lt;&gt;"",FLOOR((Table2[[#This Row],[moving_time]]-(60*60*Table2[[#This Row],[Appoggio_ore]]))-(60*Table2[[#This Row],[Appoggio_ minuti]]),1),"")</f>
        <v/>
      </c>
      <c r="I1948" s="5" t="str">
        <f>IF(Table2[[#This Row],[moving_time]]&lt;&gt;"",FLOOR((Table2[[#This Row],[moving_time]]-(60*60*Table2[[#This Row],[Appoggio_ore]]))/60,1),"")</f>
        <v/>
      </c>
      <c r="J1948" s="5" t="str">
        <f>IF(Table2[[#This Row],[moving_time]]&lt;&gt;"",FLOOR(Table2[[#This Row],[moving_time]]/(60*60),1),"")</f>
        <v/>
      </c>
      <c r="K19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8" t="str">
        <f>IF(AND(Table2[[#This Row],[Appoggio]]&lt;&gt;"",C1958&lt;&gt;""),_xlfn.CONCAT("date",C1958,"moving_time",C1949,"distance",Table2[[#This Row],[Appoggio]],"elevation",C1951,"type",C1952),"")</f>
        <v/>
      </c>
      <c r="M1948" t="str">
        <f>IF(Table2[[#This Row],[date_to_pivot]]&lt;&gt;"",C1952,"")</f>
        <v/>
      </c>
      <c r="N1948" t="str">
        <f>IF(Table2[[#This Row],[date_to_pivot]]&lt;&gt;"",Table2[[#This Row],[Appoggio]],"")</f>
        <v/>
      </c>
      <c r="O1948" t="str">
        <f>IF(Table2[[#This Row],[date_to_pivot]]&lt;&gt;"",C1951,"")</f>
        <v/>
      </c>
      <c r="P1948" t="str">
        <f>IF(Table2[[#This Row],[date_to_pivot]]&lt;&gt;"",C1949,"")</f>
        <v/>
      </c>
    </row>
    <row r="1949" spans="2:16" x14ac:dyDescent="0.2">
      <c r="B1949" t="s">
        <v>19</v>
      </c>
      <c r="C1949" t="str" cm="1">
        <f t="array" ref="C19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49" t="str">
        <f>IF(ISNUMBER(SEARCH("start_date_local",Table2[[#This Row],[JSON]])),MID(Table2[[#This Row],[JSON]],SEARCH("start_date_local",Table2[[#This Row],[JSON]])+LEN("start_date_local")+4,10), "")</f>
        <v/>
      </c>
      <c r="E19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49" s="5" t="str">
        <f>IF(Table2[[#This Row],[moving_time]]&lt;&gt;"",FLOOR((Table2[[#This Row],[moving_time]]-(60*60*Table2[[#This Row],[Appoggio_ore]]))-(60*Table2[[#This Row],[Appoggio_ minuti]]),1),"")</f>
        <v/>
      </c>
      <c r="I1949" s="5" t="str">
        <f>IF(Table2[[#This Row],[moving_time]]&lt;&gt;"",FLOOR((Table2[[#This Row],[moving_time]]-(60*60*Table2[[#This Row],[Appoggio_ore]]))/60,1),"")</f>
        <v/>
      </c>
      <c r="J1949" s="5" t="str">
        <f>IF(Table2[[#This Row],[moving_time]]&lt;&gt;"",FLOOR(Table2[[#This Row],[moving_time]]/(60*60),1),"")</f>
        <v/>
      </c>
      <c r="K19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49" t="str">
        <f>IF(AND(Table2[[#This Row],[Appoggio]]&lt;&gt;"",C1959&lt;&gt;""),_xlfn.CONCAT("date",C1959,"moving_time",C1950,"distance",Table2[[#This Row],[Appoggio]],"elevation",C1952,"type",C1953),"")</f>
        <v/>
      </c>
      <c r="M1949" t="str">
        <f>IF(Table2[[#This Row],[date_to_pivot]]&lt;&gt;"",C1953,"")</f>
        <v/>
      </c>
      <c r="N1949" t="str">
        <f>IF(Table2[[#This Row],[date_to_pivot]]&lt;&gt;"",Table2[[#This Row],[Appoggio]],"")</f>
        <v/>
      </c>
      <c r="O1949" t="str">
        <f>IF(Table2[[#This Row],[date_to_pivot]]&lt;&gt;"",C1952,"")</f>
        <v/>
      </c>
      <c r="P1949" t="str">
        <f>IF(Table2[[#This Row],[date_to_pivot]]&lt;&gt;"",C1950,"")</f>
        <v/>
      </c>
    </row>
    <row r="1950" spans="2:16" x14ac:dyDescent="0.2">
      <c r="B1950" t="s">
        <v>20</v>
      </c>
      <c r="C1950" t="str" cm="1">
        <f t="array" ref="C19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50" t="str">
        <f>IF(ISNUMBER(SEARCH("start_date_local",Table2[[#This Row],[JSON]])),MID(Table2[[#This Row],[JSON]],SEARCH("start_date_local",Table2[[#This Row],[JSON]])+LEN("start_date_local")+4,10), "")</f>
        <v/>
      </c>
      <c r="E19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0" s="5" t="str">
        <f>IF(Table2[[#This Row],[moving_time]]&lt;&gt;"",FLOOR((Table2[[#This Row],[moving_time]]-(60*60*Table2[[#This Row],[Appoggio_ore]]))-(60*Table2[[#This Row],[Appoggio_ minuti]]),1),"")</f>
        <v/>
      </c>
      <c r="I1950" s="5" t="str">
        <f>IF(Table2[[#This Row],[moving_time]]&lt;&gt;"",FLOOR((Table2[[#This Row],[moving_time]]-(60*60*Table2[[#This Row],[Appoggio_ore]]))/60,1),"")</f>
        <v/>
      </c>
      <c r="J1950" s="5" t="str">
        <f>IF(Table2[[#This Row],[moving_time]]&lt;&gt;"",FLOOR(Table2[[#This Row],[moving_time]]/(60*60),1),"")</f>
        <v/>
      </c>
      <c r="K19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0" t="str">
        <f>IF(AND(Table2[[#This Row],[Appoggio]]&lt;&gt;"",C1960&lt;&gt;""),_xlfn.CONCAT("date",C1960,"moving_time",C1951,"distance",Table2[[#This Row],[Appoggio]],"elevation",C1953,"type",C1954),"")</f>
        <v/>
      </c>
      <c r="M1950" t="str">
        <f>IF(Table2[[#This Row],[date_to_pivot]]&lt;&gt;"",C1954,"")</f>
        <v/>
      </c>
      <c r="N1950" t="str">
        <f>IF(Table2[[#This Row],[date_to_pivot]]&lt;&gt;"",Table2[[#This Row],[Appoggio]],"")</f>
        <v/>
      </c>
      <c r="O1950" t="str">
        <f>IF(Table2[[#This Row],[date_to_pivot]]&lt;&gt;"",C1953,"")</f>
        <v/>
      </c>
      <c r="P1950" t="str">
        <f>IF(Table2[[#This Row],[date_to_pivot]]&lt;&gt;"",C1951,"")</f>
        <v/>
      </c>
    </row>
    <row r="1951" spans="2:16" x14ac:dyDescent="0.2">
      <c r="B1951" t="s">
        <v>21</v>
      </c>
      <c r="C1951" t="str" cm="1">
        <f t="array" ref="C19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51" t="str">
        <f>IF(ISNUMBER(SEARCH("start_date_local",Table2[[#This Row],[JSON]])),MID(Table2[[#This Row],[JSON]],SEARCH("start_date_local",Table2[[#This Row],[JSON]])+LEN("start_date_local")+4,10), "")</f>
        <v/>
      </c>
      <c r="E19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1" s="5" t="str">
        <f>IF(Table2[[#This Row],[moving_time]]&lt;&gt;"",FLOOR((Table2[[#This Row],[moving_time]]-(60*60*Table2[[#This Row],[Appoggio_ore]]))-(60*Table2[[#This Row],[Appoggio_ minuti]]),1),"")</f>
        <v/>
      </c>
      <c r="I1951" s="5" t="str">
        <f>IF(Table2[[#This Row],[moving_time]]&lt;&gt;"",FLOOR((Table2[[#This Row],[moving_time]]-(60*60*Table2[[#This Row],[Appoggio_ore]]))/60,1),"")</f>
        <v/>
      </c>
      <c r="J1951" s="5" t="str">
        <f>IF(Table2[[#This Row],[moving_time]]&lt;&gt;"",FLOOR(Table2[[#This Row],[moving_time]]/(60*60),1),"")</f>
        <v/>
      </c>
      <c r="K19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1" t="str">
        <f>IF(AND(Table2[[#This Row],[Appoggio]]&lt;&gt;"",C1961&lt;&gt;""),_xlfn.CONCAT("date",C1961,"moving_time",C1952,"distance",Table2[[#This Row],[Appoggio]],"elevation",C1954,"type",C1955),"")</f>
        <v/>
      </c>
      <c r="M1951" t="str">
        <f>IF(Table2[[#This Row],[date_to_pivot]]&lt;&gt;"",C1955,"")</f>
        <v/>
      </c>
      <c r="N1951" t="str">
        <f>IF(Table2[[#This Row],[date_to_pivot]]&lt;&gt;"",Table2[[#This Row],[Appoggio]],"")</f>
        <v/>
      </c>
      <c r="O1951" t="str">
        <f>IF(Table2[[#This Row],[date_to_pivot]]&lt;&gt;"",C1954,"")</f>
        <v/>
      </c>
      <c r="P1951" t="str">
        <f>IF(Table2[[#This Row],[date_to_pivot]]&lt;&gt;"",C1952,"")</f>
        <v/>
      </c>
    </row>
    <row r="1952" spans="2:16" x14ac:dyDescent="0.2">
      <c r="B1952" s="1">
        <v>45541141</v>
      </c>
      <c r="C1952" s="1" t="str" cm="1">
        <f t="array" ref="C19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52" t="str">
        <f>IF(ISNUMBER(SEARCH("start_date_local",Table2[[#This Row],[JSON]])),MID(Table2[[#This Row],[JSON]],SEARCH("start_date_local",Table2[[#This Row],[JSON]])+LEN("start_date_local")+4,10), "")</f>
        <v/>
      </c>
      <c r="E19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2" s="5" t="str">
        <f>IF(Table2[[#This Row],[moving_time]]&lt;&gt;"",FLOOR((Table2[[#This Row],[moving_time]]-(60*60*Table2[[#This Row],[Appoggio_ore]]))-(60*Table2[[#This Row],[Appoggio_ minuti]]),1),"")</f>
        <v/>
      </c>
      <c r="I1952" s="5" t="str">
        <f>IF(Table2[[#This Row],[moving_time]]&lt;&gt;"",FLOOR((Table2[[#This Row],[moving_time]]-(60*60*Table2[[#This Row],[Appoggio_ore]]))/60,1),"")</f>
        <v/>
      </c>
      <c r="J1952" s="5" t="str">
        <f>IF(Table2[[#This Row],[moving_time]]&lt;&gt;"",FLOOR(Table2[[#This Row],[moving_time]]/(60*60),1),"")</f>
        <v/>
      </c>
      <c r="K19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2" t="str">
        <f>IF(AND(Table2[[#This Row],[Appoggio]]&lt;&gt;"",C1962&lt;&gt;""),_xlfn.CONCAT("date",C1962,"moving_time",C1953,"distance",Table2[[#This Row],[Appoggio]],"elevation",C1955,"type",C1956),"")</f>
        <v/>
      </c>
      <c r="M1952" t="str">
        <f>IF(Table2[[#This Row],[date_to_pivot]]&lt;&gt;"",C1956,"")</f>
        <v/>
      </c>
      <c r="N1952" t="str">
        <f>IF(Table2[[#This Row],[date_to_pivot]]&lt;&gt;"",Table2[[#This Row],[Appoggio]],"")</f>
        <v/>
      </c>
      <c r="O1952" t="str">
        <f>IF(Table2[[#This Row],[date_to_pivot]]&lt;&gt;"",C1955,"")</f>
        <v/>
      </c>
      <c r="P1952" t="str">
        <f>IF(Table2[[#This Row],[date_to_pivot]]&lt;&gt;"",C1953,"")</f>
        <v/>
      </c>
    </row>
    <row r="1953" spans="2:16" x14ac:dyDescent="0.2">
      <c r="B1953" s="2">
        <v>10881475</v>
      </c>
      <c r="C1953" s="2" t="str" cm="1">
        <f t="array" ref="C19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53" t="str">
        <f>IF(ISNUMBER(SEARCH("start_date_local",Table2[[#This Row],[JSON]])),MID(Table2[[#This Row],[JSON]],SEARCH("start_date_local",Table2[[#This Row],[JSON]])+LEN("start_date_local")+4,10), "")</f>
        <v/>
      </c>
      <c r="E19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3" s="5" t="str">
        <f>IF(Table2[[#This Row],[moving_time]]&lt;&gt;"",FLOOR((Table2[[#This Row],[moving_time]]-(60*60*Table2[[#This Row],[Appoggio_ore]]))-(60*Table2[[#This Row],[Appoggio_ minuti]]),1),"")</f>
        <v/>
      </c>
      <c r="I1953" s="5" t="str">
        <f>IF(Table2[[#This Row],[moving_time]]&lt;&gt;"",FLOOR((Table2[[#This Row],[moving_time]]-(60*60*Table2[[#This Row],[Appoggio_ore]]))/60,1),"")</f>
        <v/>
      </c>
      <c r="J1953" s="5" t="str">
        <f>IF(Table2[[#This Row],[moving_time]]&lt;&gt;"",FLOOR(Table2[[#This Row],[moving_time]]/(60*60),1),"")</f>
        <v/>
      </c>
      <c r="K19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3" t="str">
        <f>IF(AND(Table2[[#This Row],[Appoggio]]&lt;&gt;"",C1963&lt;&gt;""),_xlfn.CONCAT("date",C1963,"moving_time",C1954,"distance",Table2[[#This Row],[Appoggio]],"elevation",C1956,"type",C1957),"")</f>
        <v/>
      </c>
      <c r="M1953" t="str">
        <f>IF(Table2[[#This Row],[date_to_pivot]]&lt;&gt;"",C1957,"")</f>
        <v/>
      </c>
      <c r="N1953" t="str">
        <f>IF(Table2[[#This Row],[date_to_pivot]]&lt;&gt;"",Table2[[#This Row],[Appoggio]],"")</f>
        <v/>
      </c>
      <c r="O1953" t="str">
        <f>IF(Table2[[#This Row],[date_to_pivot]]&lt;&gt;"",C1956,"")</f>
        <v/>
      </c>
      <c r="P1953" t="str">
        <f>IF(Table2[[#This Row],[date_to_pivot]]&lt;&gt;"",C1954,"")</f>
        <v/>
      </c>
    </row>
    <row r="1954" spans="2:16" x14ac:dyDescent="0.2">
      <c r="B1954" t="s">
        <v>22</v>
      </c>
      <c r="C1954" t="str" cm="1">
        <f t="array" ref="C19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54" t="str">
        <f>IF(ISNUMBER(SEARCH("start_date_local",Table2[[#This Row],[JSON]])),MID(Table2[[#This Row],[JSON]],SEARCH("start_date_local",Table2[[#This Row],[JSON]])+LEN("start_date_local")+4,10), "")</f>
        <v/>
      </c>
      <c r="E19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4" s="5" t="str">
        <f>IF(Table2[[#This Row],[moving_time]]&lt;&gt;"",FLOOR((Table2[[#This Row],[moving_time]]-(60*60*Table2[[#This Row],[Appoggio_ore]]))-(60*Table2[[#This Row],[Appoggio_ minuti]]),1),"")</f>
        <v/>
      </c>
      <c r="I1954" s="5" t="str">
        <f>IF(Table2[[#This Row],[moving_time]]&lt;&gt;"",FLOOR((Table2[[#This Row],[moving_time]]-(60*60*Table2[[#This Row],[Appoggio_ore]]))/60,1),"")</f>
        <v/>
      </c>
      <c r="J1954" s="5" t="str">
        <f>IF(Table2[[#This Row],[moving_time]]&lt;&gt;"",FLOOR(Table2[[#This Row],[moving_time]]/(60*60),1),"")</f>
        <v/>
      </c>
      <c r="K19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4" t="str">
        <f>IF(AND(Table2[[#This Row],[Appoggio]]&lt;&gt;"",C1964&lt;&gt;""),_xlfn.CONCAT("date",C1964,"moving_time",C1955,"distance",Table2[[#This Row],[Appoggio]],"elevation",C1957,"type",C1958),"")</f>
        <v/>
      </c>
      <c r="M1954" t="str">
        <f>IF(Table2[[#This Row],[date_to_pivot]]&lt;&gt;"",C1958,"")</f>
        <v/>
      </c>
      <c r="N1954" t="str">
        <f>IF(Table2[[#This Row],[date_to_pivot]]&lt;&gt;"",Table2[[#This Row],[Appoggio]],"")</f>
        <v/>
      </c>
      <c r="O1954" t="str">
        <f>IF(Table2[[#This Row],[date_to_pivot]]&lt;&gt;"",C1957,"")</f>
        <v/>
      </c>
      <c r="P1954" t="str">
        <f>IF(Table2[[#This Row],[date_to_pivot]]&lt;&gt;"",C1955,"")</f>
        <v/>
      </c>
    </row>
    <row r="1955" spans="2:16" x14ac:dyDescent="0.2">
      <c r="B1955" t="s">
        <v>23</v>
      </c>
      <c r="C1955" t="str" cm="1">
        <f t="array" ref="C19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55" t="str">
        <f>IF(ISNUMBER(SEARCH("start_date_local",Table2[[#This Row],[JSON]])),MID(Table2[[#This Row],[JSON]],SEARCH("start_date_local",Table2[[#This Row],[JSON]])+LEN("start_date_local")+4,10), "")</f>
        <v/>
      </c>
      <c r="E19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5" s="5" t="str">
        <f>IF(Table2[[#This Row],[moving_time]]&lt;&gt;"",FLOOR((Table2[[#This Row],[moving_time]]-(60*60*Table2[[#This Row],[Appoggio_ore]]))-(60*Table2[[#This Row],[Appoggio_ minuti]]),1),"")</f>
        <v/>
      </c>
      <c r="I1955" s="5" t="str">
        <f>IF(Table2[[#This Row],[moving_time]]&lt;&gt;"",FLOOR((Table2[[#This Row],[moving_time]]-(60*60*Table2[[#This Row],[Appoggio_ore]]))/60,1),"")</f>
        <v/>
      </c>
      <c r="J1955" s="5" t="str">
        <f>IF(Table2[[#This Row],[moving_time]]&lt;&gt;"",FLOOR(Table2[[#This Row],[moving_time]]/(60*60),1),"")</f>
        <v/>
      </c>
      <c r="K19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5" t="str">
        <f>IF(AND(Table2[[#This Row],[Appoggio]]&lt;&gt;"",C1965&lt;&gt;""),_xlfn.CONCAT("date",C1965,"moving_time",C1956,"distance",Table2[[#This Row],[Appoggio]],"elevation",C1958,"type",C1959),"")</f>
        <v/>
      </c>
      <c r="M1955" t="str">
        <f>IF(Table2[[#This Row],[date_to_pivot]]&lt;&gt;"",C1959,"")</f>
        <v/>
      </c>
      <c r="N1955" t="str">
        <f>IF(Table2[[#This Row],[date_to_pivot]]&lt;&gt;"",Table2[[#This Row],[Appoggio]],"")</f>
        <v/>
      </c>
      <c r="O1955" t="str">
        <f>IF(Table2[[#This Row],[date_to_pivot]]&lt;&gt;"",C1958,"")</f>
        <v/>
      </c>
      <c r="P1955" t="str">
        <f>IF(Table2[[#This Row],[date_to_pivot]]&lt;&gt;"",C1956,"")</f>
        <v/>
      </c>
    </row>
    <row r="1956" spans="2:16" x14ac:dyDescent="0.2">
      <c r="B1956" s="1">
        <v>45541503</v>
      </c>
      <c r="C1956" s="1" t="str" cm="1">
        <f t="array" ref="C19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56" t="str">
        <f>IF(ISNUMBER(SEARCH("start_date_local",Table2[[#This Row],[JSON]])),MID(Table2[[#This Row],[JSON]],SEARCH("start_date_local",Table2[[#This Row],[JSON]])+LEN("start_date_local")+4,10), "")</f>
        <v/>
      </c>
      <c r="E19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6" s="5" t="str">
        <f>IF(Table2[[#This Row],[moving_time]]&lt;&gt;"",FLOOR((Table2[[#This Row],[moving_time]]-(60*60*Table2[[#This Row],[Appoggio_ore]]))-(60*Table2[[#This Row],[Appoggio_ minuti]]),1),"")</f>
        <v/>
      </c>
      <c r="I1956" s="5" t="str">
        <f>IF(Table2[[#This Row],[moving_time]]&lt;&gt;"",FLOOR((Table2[[#This Row],[moving_time]]-(60*60*Table2[[#This Row],[Appoggio_ore]]))/60,1),"")</f>
        <v/>
      </c>
      <c r="J1956" s="5" t="str">
        <f>IF(Table2[[#This Row],[moving_time]]&lt;&gt;"",FLOOR(Table2[[#This Row],[moving_time]]/(60*60),1),"")</f>
        <v/>
      </c>
      <c r="K19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6" t="str">
        <f>IF(AND(Table2[[#This Row],[Appoggio]]&lt;&gt;"",C1966&lt;&gt;""),_xlfn.CONCAT("date",C1966,"moving_time",C1957,"distance",Table2[[#This Row],[Appoggio]],"elevation",C1959,"type",C1960),"")</f>
        <v/>
      </c>
      <c r="M1956" t="str">
        <f>IF(Table2[[#This Row],[date_to_pivot]]&lt;&gt;"",C1960,"")</f>
        <v/>
      </c>
      <c r="N1956" t="str">
        <f>IF(Table2[[#This Row],[date_to_pivot]]&lt;&gt;"",Table2[[#This Row],[Appoggio]],"")</f>
        <v/>
      </c>
      <c r="O1956" t="str">
        <f>IF(Table2[[#This Row],[date_to_pivot]]&lt;&gt;"",C1959,"")</f>
        <v/>
      </c>
      <c r="P1956" t="str">
        <f>IF(Table2[[#This Row],[date_to_pivot]]&lt;&gt;"",C1957,"")</f>
        <v/>
      </c>
    </row>
    <row r="1957" spans="2:16" x14ac:dyDescent="0.2">
      <c r="B1957" s="2">
        <v>10881667</v>
      </c>
      <c r="C1957" s="2" t="str" cm="1">
        <f t="array" ref="C19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57" t="str">
        <f>IF(ISNUMBER(SEARCH("start_date_local",Table2[[#This Row],[JSON]])),MID(Table2[[#This Row],[JSON]],SEARCH("start_date_local",Table2[[#This Row],[JSON]])+LEN("start_date_local")+4,10), "")</f>
        <v/>
      </c>
      <c r="E19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7" s="5" t="str">
        <f>IF(Table2[[#This Row],[moving_time]]&lt;&gt;"",FLOOR((Table2[[#This Row],[moving_time]]-(60*60*Table2[[#This Row],[Appoggio_ore]]))-(60*Table2[[#This Row],[Appoggio_ minuti]]),1),"")</f>
        <v/>
      </c>
      <c r="I1957" s="5" t="str">
        <f>IF(Table2[[#This Row],[moving_time]]&lt;&gt;"",FLOOR((Table2[[#This Row],[moving_time]]-(60*60*Table2[[#This Row],[Appoggio_ore]]))/60,1),"")</f>
        <v/>
      </c>
      <c r="J1957" s="5" t="str">
        <f>IF(Table2[[#This Row],[moving_time]]&lt;&gt;"",FLOOR(Table2[[#This Row],[moving_time]]/(60*60),1),"")</f>
        <v/>
      </c>
      <c r="K19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7" t="str">
        <f>IF(AND(Table2[[#This Row],[Appoggio]]&lt;&gt;"",C1967&lt;&gt;""),_xlfn.CONCAT("date",C1967,"moving_time",C1958,"distance",Table2[[#This Row],[Appoggio]],"elevation",C1960,"type",C1961),"")</f>
        <v/>
      </c>
      <c r="M1957" t="str">
        <f>IF(Table2[[#This Row],[date_to_pivot]]&lt;&gt;"",C1961,"")</f>
        <v/>
      </c>
      <c r="N1957" t="str">
        <f>IF(Table2[[#This Row],[date_to_pivot]]&lt;&gt;"",Table2[[#This Row],[Appoggio]],"")</f>
        <v/>
      </c>
      <c r="O1957" t="str">
        <f>IF(Table2[[#This Row],[date_to_pivot]]&lt;&gt;"",C1960,"")</f>
        <v/>
      </c>
      <c r="P1957" t="str">
        <f>IF(Table2[[#This Row],[date_to_pivot]]&lt;&gt;"",C1958,"")</f>
        <v/>
      </c>
    </row>
    <row r="1958" spans="2:16" x14ac:dyDescent="0.2">
      <c r="B1958" t="s">
        <v>22</v>
      </c>
      <c r="C1958" t="str" cm="1">
        <f t="array" ref="C19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58" t="str">
        <f>IF(ISNUMBER(SEARCH("start_date_local",Table2[[#This Row],[JSON]])),MID(Table2[[#This Row],[JSON]],SEARCH("start_date_local",Table2[[#This Row],[JSON]])+LEN("start_date_local")+4,10), "")</f>
        <v/>
      </c>
      <c r="E19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8" s="5" t="str">
        <f>IF(Table2[[#This Row],[moving_time]]&lt;&gt;"",FLOOR((Table2[[#This Row],[moving_time]]-(60*60*Table2[[#This Row],[Appoggio_ore]]))-(60*Table2[[#This Row],[Appoggio_ minuti]]),1),"")</f>
        <v/>
      </c>
      <c r="I1958" s="5" t="str">
        <f>IF(Table2[[#This Row],[moving_time]]&lt;&gt;"",FLOOR((Table2[[#This Row],[moving_time]]-(60*60*Table2[[#This Row],[Appoggio_ore]]))/60,1),"")</f>
        <v/>
      </c>
      <c r="J1958" s="5" t="str">
        <f>IF(Table2[[#This Row],[moving_time]]&lt;&gt;"",FLOOR(Table2[[#This Row],[moving_time]]/(60*60),1),"")</f>
        <v/>
      </c>
      <c r="K19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8" t="str">
        <f>IF(AND(Table2[[#This Row],[Appoggio]]&lt;&gt;"",C1968&lt;&gt;""),_xlfn.CONCAT("date",C1968,"moving_time",C1959,"distance",Table2[[#This Row],[Appoggio]],"elevation",C1961,"type",C1962),"")</f>
        <v/>
      </c>
      <c r="M1958" t="str">
        <f>IF(Table2[[#This Row],[date_to_pivot]]&lt;&gt;"",C1962,"")</f>
        <v/>
      </c>
      <c r="N1958" t="str">
        <f>IF(Table2[[#This Row],[date_to_pivot]]&lt;&gt;"",Table2[[#This Row],[Appoggio]],"")</f>
        <v/>
      </c>
      <c r="O1958" t="str">
        <f>IF(Table2[[#This Row],[date_to_pivot]]&lt;&gt;"",C1961,"")</f>
        <v/>
      </c>
      <c r="P1958" t="str">
        <f>IF(Table2[[#This Row],[date_to_pivot]]&lt;&gt;"",C1959,"")</f>
        <v/>
      </c>
    </row>
    <row r="1959" spans="2:16" x14ac:dyDescent="0.2">
      <c r="B1959" t="s">
        <v>24</v>
      </c>
      <c r="C1959" t="str" cm="1">
        <f t="array" ref="C19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59" t="str">
        <f>IF(ISNUMBER(SEARCH("start_date_local",Table2[[#This Row],[JSON]])),MID(Table2[[#This Row],[JSON]],SEARCH("start_date_local",Table2[[#This Row],[JSON]])+LEN("start_date_local")+4,10), "")</f>
        <v/>
      </c>
      <c r="E19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59" s="5" t="str">
        <f>IF(Table2[[#This Row],[moving_time]]&lt;&gt;"",FLOOR((Table2[[#This Row],[moving_time]]-(60*60*Table2[[#This Row],[Appoggio_ore]]))-(60*Table2[[#This Row],[Appoggio_ minuti]]),1),"")</f>
        <v/>
      </c>
      <c r="I1959" s="5" t="str">
        <f>IF(Table2[[#This Row],[moving_time]]&lt;&gt;"",FLOOR((Table2[[#This Row],[moving_time]]-(60*60*Table2[[#This Row],[Appoggio_ore]]))/60,1),"")</f>
        <v/>
      </c>
      <c r="J1959" s="5" t="str">
        <f>IF(Table2[[#This Row],[moving_time]]&lt;&gt;"",FLOOR(Table2[[#This Row],[moving_time]]/(60*60),1),"")</f>
        <v/>
      </c>
      <c r="K19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59" t="str">
        <f>IF(AND(Table2[[#This Row],[Appoggio]]&lt;&gt;"",C1969&lt;&gt;""),_xlfn.CONCAT("date",C1969,"moving_time",C1960,"distance",Table2[[#This Row],[Appoggio]],"elevation",C1962,"type",C1963),"")</f>
        <v/>
      </c>
      <c r="M1959" t="str">
        <f>IF(Table2[[#This Row],[date_to_pivot]]&lt;&gt;"",C1963,"")</f>
        <v/>
      </c>
      <c r="N1959" t="str">
        <f>IF(Table2[[#This Row],[date_to_pivot]]&lt;&gt;"",Table2[[#This Row],[Appoggio]],"")</f>
        <v/>
      </c>
      <c r="O1959" t="str">
        <f>IF(Table2[[#This Row],[date_to_pivot]]&lt;&gt;"",C1962,"")</f>
        <v/>
      </c>
      <c r="P1959" t="str">
        <f>IF(Table2[[#This Row],[date_to_pivot]]&lt;&gt;"",C1960,"")</f>
        <v/>
      </c>
    </row>
    <row r="1960" spans="2:16" x14ac:dyDescent="0.2">
      <c r="B1960" t="s">
        <v>25</v>
      </c>
      <c r="C1960" t="str" cm="1">
        <f t="array" ref="C19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60" t="str">
        <f>IF(ISNUMBER(SEARCH("start_date_local",Table2[[#This Row],[JSON]])),MID(Table2[[#This Row],[JSON]],SEARCH("start_date_local",Table2[[#This Row],[JSON]])+LEN("start_date_local")+4,10), "")</f>
        <v/>
      </c>
      <c r="E19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0" s="5" t="str">
        <f>IF(Table2[[#This Row],[moving_time]]&lt;&gt;"",FLOOR((Table2[[#This Row],[moving_time]]-(60*60*Table2[[#This Row],[Appoggio_ore]]))-(60*Table2[[#This Row],[Appoggio_ minuti]]),1),"")</f>
        <v/>
      </c>
      <c r="I1960" s="5" t="str">
        <f>IF(Table2[[#This Row],[moving_time]]&lt;&gt;"",FLOOR((Table2[[#This Row],[moving_time]]-(60*60*Table2[[#This Row],[Appoggio_ore]]))/60,1),"")</f>
        <v/>
      </c>
      <c r="J1960" s="5" t="str">
        <f>IF(Table2[[#This Row],[moving_time]]&lt;&gt;"",FLOOR(Table2[[#This Row],[moving_time]]/(60*60),1),"")</f>
        <v/>
      </c>
      <c r="K19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0" t="str">
        <f>IF(AND(Table2[[#This Row],[Appoggio]]&lt;&gt;"",C1970&lt;&gt;""),_xlfn.CONCAT("date",C1970,"moving_time",C1961,"distance",Table2[[#This Row],[Appoggio]],"elevation",C1963,"type",C1964),"")</f>
        <v/>
      </c>
      <c r="M1960" t="str">
        <f>IF(Table2[[#This Row],[date_to_pivot]]&lt;&gt;"",C1964,"")</f>
        <v/>
      </c>
      <c r="N1960" t="str">
        <f>IF(Table2[[#This Row],[date_to_pivot]]&lt;&gt;"",Table2[[#This Row],[Appoggio]],"")</f>
        <v/>
      </c>
      <c r="O1960" t="str">
        <f>IF(Table2[[#This Row],[date_to_pivot]]&lt;&gt;"",C1963,"")</f>
        <v/>
      </c>
      <c r="P1960" t="str">
        <f>IF(Table2[[#This Row],[date_to_pivot]]&lt;&gt;"",C1961,"")</f>
        <v/>
      </c>
    </row>
    <row r="1961" spans="2:16" x14ac:dyDescent="0.2">
      <c r="B1961" t="s">
        <v>26</v>
      </c>
      <c r="C1961" t="str" cm="1">
        <f t="array" ref="C19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61" t="str">
        <f>IF(ISNUMBER(SEARCH("start_date_local",Table2[[#This Row],[JSON]])),MID(Table2[[#This Row],[JSON]],SEARCH("start_date_local",Table2[[#This Row],[JSON]])+LEN("start_date_local")+4,10), "")</f>
        <v/>
      </c>
      <c r="E19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1" s="5" t="str">
        <f>IF(Table2[[#This Row],[moving_time]]&lt;&gt;"",FLOOR((Table2[[#This Row],[moving_time]]-(60*60*Table2[[#This Row],[Appoggio_ore]]))-(60*Table2[[#This Row],[Appoggio_ minuti]]),1),"")</f>
        <v/>
      </c>
      <c r="I1961" s="5" t="str">
        <f>IF(Table2[[#This Row],[moving_time]]&lt;&gt;"",FLOOR((Table2[[#This Row],[moving_time]]-(60*60*Table2[[#This Row],[Appoggio_ore]]))/60,1),"")</f>
        <v/>
      </c>
      <c r="J1961" s="5" t="str">
        <f>IF(Table2[[#This Row],[moving_time]]&lt;&gt;"",FLOOR(Table2[[#This Row],[moving_time]]/(60*60),1),"")</f>
        <v/>
      </c>
      <c r="K19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1" t="str">
        <f>IF(AND(Table2[[#This Row],[Appoggio]]&lt;&gt;"",C1971&lt;&gt;""),_xlfn.CONCAT("date",C1971,"moving_time",C1962,"distance",Table2[[#This Row],[Appoggio]],"elevation",C1964,"type",C1965),"")</f>
        <v/>
      </c>
      <c r="M1961" t="str">
        <f>IF(Table2[[#This Row],[date_to_pivot]]&lt;&gt;"",C1965,"")</f>
        <v/>
      </c>
      <c r="N1961" t="str">
        <f>IF(Table2[[#This Row],[date_to_pivot]]&lt;&gt;"",Table2[[#This Row],[Appoggio]],"")</f>
        <v/>
      </c>
      <c r="O1961" t="str">
        <f>IF(Table2[[#This Row],[date_to_pivot]]&lt;&gt;"",C1964,"")</f>
        <v/>
      </c>
      <c r="P1961" t="str">
        <f>IF(Table2[[#This Row],[date_to_pivot]]&lt;&gt;"",C1962,"")</f>
        <v/>
      </c>
    </row>
    <row r="1962" spans="2:16" x14ac:dyDescent="0.2">
      <c r="B1962" t="s">
        <v>787</v>
      </c>
      <c r="C1962" t="str" cm="1">
        <f t="array" ref="C19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62" t="str">
        <f>IF(ISNUMBER(SEARCH("start_date_local",Table2[[#This Row],[JSON]])),MID(Table2[[#This Row],[JSON]],SEARCH("start_date_local",Table2[[#This Row],[JSON]])+LEN("start_date_local")+4,10), "")</f>
        <v/>
      </c>
      <c r="E19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2" s="5" t="str">
        <f>IF(Table2[[#This Row],[moving_time]]&lt;&gt;"",FLOOR((Table2[[#This Row],[moving_time]]-(60*60*Table2[[#This Row],[Appoggio_ore]]))-(60*Table2[[#This Row],[Appoggio_ minuti]]),1),"")</f>
        <v/>
      </c>
      <c r="I1962" s="5" t="str">
        <f>IF(Table2[[#This Row],[moving_time]]&lt;&gt;"",FLOOR((Table2[[#This Row],[moving_time]]-(60*60*Table2[[#This Row],[Appoggio_ore]]))/60,1),"")</f>
        <v/>
      </c>
      <c r="J1962" s="5" t="str">
        <f>IF(Table2[[#This Row],[moving_time]]&lt;&gt;"",FLOOR(Table2[[#This Row],[moving_time]]/(60*60),1),"")</f>
        <v/>
      </c>
      <c r="K19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2" t="str">
        <f>IF(AND(Table2[[#This Row],[Appoggio]]&lt;&gt;"",C1972&lt;&gt;""),_xlfn.CONCAT("date",C1972,"moving_time",C1963,"distance",Table2[[#This Row],[Appoggio]],"elevation",C1965,"type",C1966),"")</f>
        <v/>
      </c>
      <c r="M1962" t="str">
        <f>IF(Table2[[#This Row],[date_to_pivot]]&lt;&gt;"",C1966,"")</f>
        <v/>
      </c>
      <c r="N1962" t="str">
        <f>IF(Table2[[#This Row],[date_to_pivot]]&lt;&gt;"",Table2[[#This Row],[Appoggio]],"")</f>
        <v/>
      </c>
      <c r="O1962" t="str">
        <f>IF(Table2[[#This Row],[date_to_pivot]]&lt;&gt;"",C1965,"")</f>
        <v/>
      </c>
      <c r="P1962" t="str">
        <f>IF(Table2[[#This Row],[date_to_pivot]]&lt;&gt;"",C1963,"")</f>
        <v/>
      </c>
    </row>
    <row r="1963" spans="2:16" x14ac:dyDescent="0.2">
      <c r="B1963" t="s">
        <v>788</v>
      </c>
      <c r="C1963" t="str" cm="1">
        <f t="array" ref="C19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63" t="str">
        <f>IF(ISNUMBER(SEARCH("start_date_local",Table2[[#This Row],[JSON]])),MID(Table2[[#This Row],[JSON]],SEARCH("start_date_local",Table2[[#This Row],[JSON]])+LEN("start_date_local")+4,10), "")</f>
        <v/>
      </c>
      <c r="E19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3" s="5" t="str">
        <f>IF(Table2[[#This Row],[moving_time]]&lt;&gt;"",FLOOR((Table2[[#This Row],[moving_time]]-(60*60*Table2[[#This Row],[Appoggio_ore]]))-(60*Table2[[#This Row],[Appoggio_ minuti]]),1),"")</f>
        <v/>
      </c>
      <c r="I1963" s="5" t="str">
        <f>IF(Table2[[#This Row],[moving_time]]&lt;&gt;"",FLOOR((Table2[[#This Row],[moving_time]]-(60*60*Table2[[#This Row],[Appoggio_ore]]))/60,1),"")</f>
        <v/>
      </c>
      <c r="J1963" s="5" t="str">
        <f>IF(Table2[[#This Row],[moving_time]]&lt;&gt;"",FLOOR(Table2[[#This Row],[moving_time]]/(60*60),1),"")</f>
        <v/>
      </c>
      <c r="K19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3" t="str">
        <f>IF(AND(Table2[[#This Row],[Appoggio]]&lt;&gt;"",C1973&lt;&gt;""),_xlfn.CONCAT("date",C1973,"moving_time",C1964,"distance",Table2[[#This Row],[Appoggio]],"elevation",C1966,"type",C1967),"")</f>
        <v/>
      </c>
      <c r="M1963" t="str">
        <f>IF(Table2[[#This Row],[date_to_pivot]]&lt;&gt;"",C1967,"")</f>
        <v/>
      </c>
      <c r="N1963" t="str">
        <f>IF(Table2[[#This Row],[date_to_pivot]]&lt;&gt;"",Table2[[#This Row],[Appoggio]],"")</f>
        <v/>
      </c>
      <c r="O1963" t="str">
        <f>IF(Table2[[#This Row],[date_to_pivot]]&lt;&gt;"",C1966,"")</f>
        <v/>
      </c>
      <c r="P1963" t="str">
        <f>IF(Table2[[#This Row],[date_to_pivot]]&lt;&gt;"",C1964,"")</f>
        <v/>
      </c>
    </row>
    <row r="1964" spans="2:16" x14ac:dyDescent="0.2">
      <c r="B1964" t="s">
        <v>110</v>
      </c>
      <c r="C1964" t="str" cm="1">
        <f t="array" ref="C19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64" t="str">
        <f>IF(ISNUMBER(SEARCH("start_date_local",Table2[[#This Row],[JSON]])),MID(Table2[[#This Row],[JSON]],SEARCH("start_date_local",Table2[[#This Row],[JSON]])+LEN("start_date_local")+4,10), "")</f>
        <v/>
      </c>
      <c r="E19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4" s="5" t="str">
        <f>IF(Table2[[#This Row],[moving_time]]&lt;&gt;"",FLOOR((Table2[[#This Row],[moving_time]]-(60*60*Table2[[#This Row],[Appoggio_ore]]))-(60*Table2[[#This Row],[Appoggio_ minuti]]),1),"")</f>
        <v/>
      </c>
      <c r="I1964" s="5" t="str">
        <f>IF(Table2[[#This Row],[moving_time]]&lt;&gt;"",FLOOR((Table2[[#This Row],[moving_time]]-(60*60*Table2[[#This Row],[Appoggio_ore]]))/60,1),"")</f>
        <v/>
      </c>
      <c r="J1964" s="5" t="str">
        <f>IF(Table2[[#This Row],[moving_time]]&lt;&gt;"",FLOOR(Table2[[#This Row],[moving_time]]/(60*60),1),"")</f>
        <v/>
      </c>
      <c r="K19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4" t="str">
        <f>IF(AND(Table2[[#This Row],[Appoggio]]&lt;&gt;"",C1974&lt;&gt;""),_xlfn.CONCAT("date",C1974,"moving_time",C1965,"distance",Table2[[#This Row],[Appoggio]],"elevation",C1967,"type",C1968),"")</f>
        <v/>
      </c>
      <c r="M1964" t="str">
        <f>IF(Table2[[#This Row],[date_to_pivot]]&lt;&gt;"",C1968,"")</f>
        <v/>
      </c>
      <c r="N1964" t="str">
        <f>IF(Table2[[#This Row],[date_to_pivot]]&lt;&gt;"",Table2[[#This Row],[Appoggio]],"")</f>
        <v/>
      </c>
      <c r="O1964" t="str">
        <f>IF(Table2[[#This Row],[date_to_pivot]]&lt;&gt;"",C1967,"")</f>
        <v/>
      </c>
      <c r="P1964" t="str">
        <f>IF(Table2[[#This Row],[date_to_pivot]]&lt;&gt;"",C1965,"")</f>
        <v/>
      </c>
    </row>
    <row r="1965" spans="2:16" x14ac:dyDescent="0.2">
      <c r="B1965" t="s">
        <v>789</v>
      </c>
      <c r="C1965" t="str" cm="1">
        <f t="array" ref="C19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65" t="str">
        <f>IF(ISNUMBER(SEARCH("start_date_local",Table2[[#This Row],[JSON]])),MID(Table2[[#This Row],[JSON]],SEARCH("start_date_local",Table2[[#This Row],[JSON]])+LEN("start_date_local")+4,10), "")</f>
        <v/>
      </c>
      <c r="E19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5" s="5" t="str">
        <f>IF(Table2[[#This Row],[moving_time]]&lt;&gt;"",FLOOR((Table2[[#This Row],[moving_time]]-(60*60*Table2[[#This Row],[Appoggio_ore]]))-(60*Table2[[#This Row],[Appoggio_ minuti]]),1),"")</f>
        <v/>
      </c>
      <c r="I1965" s="5" t="str">
        <f>IF(Table2[[#This Row],[moving_time]]&lt;&gt;"",FLOOR((Table2[[#This Row],[moving_time]]-(60*60*Table2[[#This Row],[Appoggio_ore]]))/60,1),"")</f>
        <v/>
      </c>
      <c r="J1965" s="5" t="str">
        <f>IF(Table2[[#This Row],[moving_time]]&lt;&gt;"",FLOOR(Table2[[#This Row],[moving_time]]/(60*60),1),"")</f>
        <v/>
      </c>
      <c r="K19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5" t="str">
        <f>IF(AND(Table2[[#This Row],[Appoggio]]&lt;&gt;"",C1975&lt;&gt;""),_xlfn.CONCAT("date",C1975,"moving_time",C1966,"distance",Table2[[#This Row],[Appoggio]],"elevation",C1968,"type",C1969),"")</f>
        <v/>
      </c>
      <c r="M1965" t="str">
        <f>IF(Table2[[#This Row],[date_to_pivot]]&lt;&gt;"",C1969,"")</f>
        <v/>
      </c>
      <c r="N1965" t="str">
        <f>IF(Table2[[#This Row],[date_to_pivot]]&lt;&gt;"",Table2[[#This Row],[Appoggio]],"")</f>
        <v/>
      </c>
      <c r="O1965" t="str">
        <f>IF(Table2[[#This Row],[date_to_pivot]]&lt;&gt;"",C1968,"")</f>
        <v/>
      </c>
      <c r="P1965" t="str">
        <f>IF(Table2[[#This Row],[date_to_pivot]]&lt;&gt;"",C1966,"")</f>
        <v/>
      </c>
    </row>
    <row r="1966" spans="2:16" x14ac:dyDescent="0.2">
      <c r="B1966" t="s">
        <v>84</v>
      </c>
      <c r="C1966" t="str" cm="1">
        <f t="array" ref="C19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66" t="str">
        <f>IF(ISNUMBER(SEARCH("start_date_local",Table2[[#This Row],[JSON]])),MID(Table2[[#This Row],[JSON]],SEARCH("start_date_local",Table2[[#This Row],[JSON]])+LEN("start_date_local")+4,10), "")</f>
        <v/>
      </c>
      <c r="E19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6" s="5" t="str">
        <f>IF(Table2[[#This Row],[moving_time]]&lt;&gt;"",FLOOR((Table2[[#This Row],[moving_time]]-(60*60*Table2[[#This Row],[Appoggio_ore]]))-(60*Table2[[#This Row],[Appoggio_ minuti]]),1),"")</f>
        <v/>
      </c>
      <c r="I1966" s="5" t="str">
        <f>IF(Table2[[#This Row],[moving_time]]&lt;&gt;"",FLOOR((Table2[[#This Row],[moving_time]]-(60*60*Table2[[#This Row],[Appoggio_ore]]))/60,1),"")</f>
        <v/>
      </c>
      <c r="J1966" s="5" t="str">
        <f>IF(Table2[[#This Row],[moving_time]]&lt;&gt;"",FLOOR(Table2[[#This Row],[moving_time]]/(60*60),1),"")</f>
        <v/>
      </c>
      <c r="K19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6" t="str">
        <f>IF(AND(Table2[[#This Row],[Appoggio]]&lt;&gt;"",C1976&lt;&gt;""),_xlfn.CONCAT("date",C1976,"moving_time",C1967,"distance",Table2[[#This Row],[Appoggio]],"elevation",C1969,"type",C1970),"")</f>
        <v/>
      </c>
      <c r="M1966" t="str">
        <f>IF(Table2[[#This Row],[date_to_pivot]]&lt;&gt;"",C1970,"")</f>
        <v/>
      </c>
      <c r="N1966" t="str">
        <f>IF(Table2[[#This Row],[date_to_pivot]]&lt;&gt;"",Table2[[#This Row],[Appoggio]],"")</f>
        <v/>
      </c>
      <c r="O1966" t="str">
        <f>IF(Table2[[#This Row],[date_to_pivot]]&lt;&gt;"",C1969,"")</f>
        <v/>
      </c>
      <c r="P1966" t="str">
        <f>IF(Table2[[#This Row],[date_to_pivot]]&lt;&gt;"",C1967,"")</f>
        <v/>
      </c>
    </row>
    <row r="1967" spans="2:16" x14ac:dyDescent="0.2">
      <c r="B1967" t="s">
        <v>32</v>
      </c>
      <c r="C1967" t="str" cm="1">
        <f t="array" ref="C19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67" t="str">
        <f>IF(ISNUMBER(SEARCH("start_date_local",Table2[[#This Row],[JSON]])),MID(Table2[[#This Row],[JSON]],SEARCH("start_date_local",Table2[[#This Row],[JSON]])+LEN("start_date_local")+4,10), "")</f>
        <v/>
      </c>
      <c r="E19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7" s="5" t="str">
        <f>IF(Table2[[#This Row],[moving_time]]&lt;&gt;"",FLOOR((Table2[[#This Row],[moving_time]]-(60*60*Table2[[#This Row],[Appoggio_ore]]))-(60*Table2[[#This Row],[Appoggio_ minuti]]),1),"")</f>
        <v/>
      </c>
      <c r="I1967" s="5" t="str">
        <f>IF(Table2[[#This Row],[moving_time]]&lt;&gt;"",FLOOR((Table2[[#This Row],[moving_time]]-(60*60*Table2[[#This Row],[Appoggio_ore]]))/60,1),"")</f>
        <v/>
      </c>
      <c r="J1967" s="5" t="str">
        <f>IF(Table2[[#This Row],[moving_time]]&lt;&gt;"",FLOOR(Table2[[#This Row],[moving_time]]/(60*60),1),"")</f>
        <v/>
      </c>
      <c r="K19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7" t="str">
        <f>IF(AND(Table2[[#This Row],[Appoggio]]&lt;&gt;"",C1977&lt;&gt;""),_xlfn.CONCAT("date",C1977,"moving_time",C1968,"distance",Table2[[#This Row],[Appoggio]],"elevation",C1970,"type",C1971),"")</f>
        <v/>
      </c>
      <c r="M1967" t="str">
        <f>IF(Table2[[#This Row],[date_to_pivot]]&lt;&gt;"",C1971,"")</f>
        <v/>
      </c>
      <c r="N1967" t="str">
        <f>IF(Table2[[#This Row],[date_to_pivot]]&lt;&gt;"",Table2[[#This Row],[Appoggio]],"")</f>
        <v/>
      </c>
      <c r="O1967" t="str">
        <f>IF(Table2[[#This Row],[date_to_pivot]]&lt;&gt;"",C1970,"")</f>
        <v/>
      </c>
      <c r="P1967" t="str">
        <f>IF(Table2[[#This Row],[date_to_pivot]]&lt;&gt;"",C1968,"")</f>
        <v/>
      </c>
    </row>
    <row r="1968" spans="2:16" x14ac:dyDescent="0.2">
      <c r="B1968" t="s">
        <v>33</v>
      </c>
      <c r="C1968" t="str" cm="1">
        <f t="array" ref="C19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68" t="str">
        <f>IF(ISNUMBER(SEARCH("start_date_local",Table2[[#This Row],[JSON]])),MID(Table2[[#This Row],[JSON]],SEARCH("start_date_local",Table2[[#This Row],[JSON]])+LEN("start_date_local")+4,10), "")</f>
        <v/>
      </c>
      <c r="E19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8" s="5" t="str">
        <f>IF(Table2[[#This Row],[moving_time]]&lt;&gt;"",FLOOR((Table2[[#This Row],[moving_time]]-(60*60*Table2[[#This Row],[Appoggio_ore]]))-(60*Table2[[#This Row],[Appoggio_ minuti]]),1),"")</f>
        <v/>
      </c>
      <c r="I1968" s="5" t="str">
        <f>IF(Table2[[#This Row],[moving_time]]&lt;&gt;"",FLOOR((Table2[[#This Row],[moving_time]]-(60*60*Table2[[#This Row],[Appoggio_ore]]))/60,1),"")</f>
        <v/>
      </c>
      <c r="J1968" s="5" t="str">
        <f>IF(Table2[[#This Row],[moving_time]]&lt;&gt;"",FLOOR(Table2[[#This Row],[moving_time]]/(60*60),1),"")</f>
        <v/>
      </c>
      <c r="K19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8" t="str">
        <f>IF(AND(Table2[[#This Row],[Appoggio]]&lt;&gt;"",C1978&lt;&gt;""),_xlfn.CONCAT("date",C1978,"moving_time",C1969,"distance",Table2[[#This Row],[Appoggio]],"elevation",C1971,"type",C1972),"")</f>
        <v/>
      </c>
      <c r="M1968" t="str">
        <f>IF(Table2[[#This Row],[date_to_pivot]]&lt;&gt;"",C1972,"")</f>
        <v/>
      </c>
      <c r="N1968" t="str">
        <f>IF(Table2[[#This Row],[date_to_pivot]]&lt;&gt;"",Table2[[#This Row],[Appoggio]],"")</f>
        <v/>
      </c>
      <c r="O1968" t="str">
        <f>IF(Table2[[#This Row],[date_to_pivot]]&lt;&gt;"",C1971,"")</f>
        <v/>
      </c>
      <c r="P1968" t="str">
        <f>IF(Table2[[#This Row],[date_to_pivot]]&lt;&gt;"",C1969,"")</f>
        <v/>
      </c>
    </row>
    <row r="1969" spans="2:16" x14ac:dyDescent="0.2">
      <c r="B1969" t="s">
        <v>34</v>
      </c>
      <c r="C1969" t="str" cm="1">
        <f t="array" ref="C19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69" t="str">
        <f>IF(ISNUMBER(SEARCH("start_date_local",Table2[[#This Row],[JSON]])),MID(Table2[[#This Row],[JSON]],SEARCH("start_date_local",Table2[[#This Row],[JSON]])+LEN("start_date_local")+4,10), "")</f>
        <v/>
      </c>
      <c r="E19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69" s="5" t="str">
        <f>IF(Table2[[#This Row],[moving_time]]&lt;&gt;"",FLOOR((Table2[[#This Row],[moving_time]]-(60*60*Table2[[#This Row],[Appoggio_ore]]))-(60*Table2[[#This Row],[Appoggio_ minuti]]),1),"")</f>
        <v/>
      </c>
      <c r="I1969" s="5" t="str">
        <f>IF(Table2[[#This Row],[moving_time]]&lt;&gt;"",FLOOR((Table2[[#This Row],[moving_time]]-(60*60*Table2[[#This Row],[Appoggio_ore]]))/60,1),"")</f>
        <v/>
      </c>
      <c r="J1969" s="5" t="str">
        <f>IF(Table2[[#This Row],[moving_time]]&lt;&gt;"",FLOOR(Table2[[#This Row],[moving_time]]/(60*60),1),"")</f>
        <v/>
      </c>
      <c r="K19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69" t="str">
        <f>IF(AND(Table2[[#This Row],[Appoggio]]&lt;&gt;"",C1979&lt;&gt;""),_xlfn.CONCAT("date",C1979,"moving_time",C1970,"distance",Table2[[#This Row],[Appoggio]],"elevation",C1972,"type",C1973),"")</f>
        <v/>
      </c>
      <c r="M1969" t="str">
        <f>IF(Table2[[#This Row],[date_to_pivot]]&lt;&gt;"",C1973,"")</f>
        <v/>
      </c>
      <c r="N1969" t="str">
        <f>IF(Table2[[#This Row],[date_to_pivot]]&lt;&gt;"",Table2[[#This Row],[Appoggio]],"")</f>
        <v/>
      </c>
      <c r="O1969" t="str">
        <f>IF(Table2[[#This Row],[date_to_pivot]]&lt;&gt;"",C1972,"")</f>
        <v/>
      </c>
      <c r="P1969" t="str">
        <f>IF(Table2[[#This Row],[date_to_pivot]]&lt;&gt;"",C1970,"")</f>
        <v/>
      </c>
    </row>
    <row r="1970" spans="2:16" x14ac:dyDescent="0.2">
      <c r="B1970" t="s">
        <v>790</v>
      </c>
      <c r="C1970" t="str" cm="1">
        <f t="array" ref="C19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70" t="str">
        <f>IF(ISNUMBER(SEARCH("start_date_local",Table2[[#This Row],[JSON]])),MID(Table2[[#This Row],[JSON]],SEARCH("start_date_local",Table2[[#This Row],[JSON]])+LEN("start_date_local")+4,10), "")</f>
        <v/>
      </c>
      <c r="E19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0" s="5" t="str">
        <f>IF(Table2[[#This Row],[moving_time]]&lt;&gt;"",FLOOR((Table2[[#This Row],[moving_time]]-(60*60*Table2[[#This Row],[Appoggio_ore]]))-(60*Table2[[#This Row],[Appoggio_ minuti]]),1),"")</f>
        <v/>
      </c>
      <c r="I1970" s="5" t="str">
        <f>IF(Table2[[#This Row],[moving_time]]&lt;&gt;"",FLOOR((Table2[[#This Row],[moving_time]]-(60*60*Table2[[#This Row],[Appoggio_ore]]))/60,1),"")</f>
        <v/>
      </c>
      <c r="J1970" s="5" t="str">
        <f>IF(Table2[[#This Row],[moving_time]]&lt;&gt;"",FLOOR(Table2[[#This Row],[moving_time]]/(60*60),1),"")</f>
        <v/>
      </c>
      <c r="K19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0" t="str">
        <f>IF(AND(Table2[[#This Row],[Appoggio]]&lt;&gt;"",C1980&lt;&gt;""),_xlfn.CONCAT("date",C1980,"moving_time",C1971,"distance",Table2[[#This Row],[Appoggio]],"elevation",C1973,"type",C1974),"")</f>
        <v/>
      </c>
      <c r="M1970" t="str">
        <f>IF(Table2[[#This Row],[date_to_pivot]]&lt;&gt;"",C1974,"")</f>
        <v/>
      </c>
      <c r="N1970" t="str">
        <f>IF(Table2[[#This Row],[date_to_pivot]]&lt;&gt;"",Table2[[#This Row],[Appoggio]],"")</f>
        <v/>
      </c>
      <c r="O1970" t="str">
        <f>IF(Table2[[#This Row],[date_to_pivot]]&lt;&gt;"",C1973,"")</f>
        <v/>
      </c>
      <c r="P1970" t="str">
        <f>IF(Table2[[#This Row],[date_to_pivot]]&lt;&gt;"",C1971,"")</f>
        <v/>
      </c>
    </row>
    <row r="1971" spans="2:16" x14ac:dyDescent="0.2">
      <c r="B1971" t="s">
        <v>791</v>
      </c>
      <c r="C1971" t="str" cm="1">
        <f t="array" ref="C19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71" t="str">
        <f>IF(ISNUMBER(SEARCH("start_date_local",Table2[[#This Row],[JSON]])),MID(Table2[[#This Row],[JSON]],SEARCH("start_date_local",Table2[[#This Row],[JSON]])+LEN("start_date_local")+4,10), "")</f>
        <v/>
      </c>
      <c r="E19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1" s="5" t="str">
        <f>IF(Table2[[#This Row],[moving_time]]&lt;&gt;"",FLOOR((Table2[[#This Row],[moving_time]]-(60*60*Table2[[#This Row],[Appoggio_ore]]))-(60*Table2[[#This Row],[Appoggio_ minuti]]),1),"")</f>
        <v/>
      </c>
      <c r="I1971" s="5" t="str">
        <f>IF(Table2[[#This Row],[moving_time]]&lt;&gt;"",FLOOR((Table2[[#This Row],[moving_time]]-(60*60*Table2[[#This Row],[Appoggio_ore]]))/60,1),"")</f>
        <v/>
      </c>
      <c r="J1971" s="5" t="str">
        <f>IF(Table2[[#This Row],[moving_time]]&lt;&gt;"",FLOOR(Table2[[#This Row],[moving_time]]/(60*60),1),"")</f>
        <v/>
      </c>
      <c r="K19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1" t="str">
        <f>IF(AND(Table2[[#This Row],[Appoggio]]&lt;&gt;"",C1981&lt;&gt;""),_xlfn.CONCAT("date",C1981,"moving_time",C1972,"distance",Table2[[#This Row],[Appoggio]],"elevation",C1974,"type",C1975),"")</f>
        <v/>
      </c>
      <c r="M1971" t="str">
        <f>IF(Table2[[#This Row],[date_to_pivot]]&lt;&gt;"",C1975,"")</f>
        <v/>
      </c>
      <c r="N1971" t="str">
        <f>IF(Table2[[#This Row],[date_to_pivot]]&lt;&gt;"",Table2[[#This Row],[Appoggio]],"")</f>
        <v/>
      </c>
      <c r="O1971" t="str">
        <f>IF(Table2[[#This Row],[date_to_pivot]]&lt;&gt;"",C1974,"")</f>
        <v/>
      </c>
      <c r="P1971" t="str">
        <f>IF(Table2[[#This Row],[date_to_pivot]]&lt;&gt;"",C1972,"")</f>
        <v/>
      </c>
    </row>
    <row r="1972" spans="2:16" x14ac:dyDescent="0.2">
      <c r="B1972" t="s">
        <v>37</v>
      </c>
      <c r="C1972" t="str" cm="1">
        <f t="array" ref="C19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72" t="str">
        <f>IF(ISNUMBER(SEARCH("start_date_local",Table2[[#This Row],[JSON]])),MID(Table2[[#This Row],[JSON]],SEARCH("start_date_local",Table2[[#This Row],[JSON]])+LEN("start_date_local")+4,10), "")</f>
        <v/>
      </c>
      <c r="E19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2" s="5" t="str">
        <f>IF(Table2[[#This Row],[moving_time]]&lt;&gt;"",FLOOR((Table2[[#This Row],[moving_time]]-(60*60*Table2[[#This Row],[Appoggio_ore]]))-(60*Table2[[#This Row],[Appoggio_ minuti]]),1),"")</f>
        <v/>
      </c>
      <c r="I1972" s="5" t="str">
        <f>IF(Table2[[#This Row],[moving_time]]&lt;&gt;"",FLOOR((Table2[[#This Row],[moving_time]]-(60*60*Table2[[#This Row],[Appoggio_ore]]))/60,1),"")</f>
        <v/>
      </c>
      <c r="J1972" s="5" t="str">
        <f>IF(Table2[[#This Row],[moving_time]]&lt;&gt;"",FLOOR(Table2[[#This Row],[moving_time]]/(60*60),1),"")</f>
        <v/>
      </c>
      <c r="K19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2" t="str">
        <f>IF(AND(Table2[[#This Row],[Appoggio]]&lt;&gt;"",C1982&lt;&gt;""),_xlfn.CONCAT("date",C1982,"moving_time",C1973,"distance",Table2[[#This Row],[Appoggio]],"elevation",C1975,"type",C1976),"")</f>
        <v/>
      </c>
      <c r="M1972" t="str">
        <f>IF(Table2[[#This Row],[date_to_pivot]]&lt;&gt;"",C1976,"")</f>
        <v/>
      </c>
      <c r="N1972" t="str">
        <f>IF(Table2[[#This Row],[date_to_pivot]]&lt;&gt;"",Table2[[#This Row],[Appoggio]],"")</f>
        <v/>
      </c>
      <c r="O1972" t="str">
        <f>IF(Table2[[#This Row],[date_to_pivot]]&lt;&gt;"",C1975,"")</f>
        <v/>
      </c>
      <c r="P1972" t="str">
        <f>IF(Table2[[#This Row],[date_to_pivot]]&lt;&gt;"",C1973,"")</f>
        <v/>
      </c>
    </row>
    <row r="1973" spans="2:16" x14ac:dyDescent="0.2">
      <c r="B1973" t="s">
        <v>6</v>
      </c>
      <c r="C1973" t="str" cm="1">
        <f t="array" ref="C19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73" t="str">
        <f>IF(ISNUMBER(SEARCH("start_date_local",Table2[[#This Row],[JSON]])),MID(Table2[[#This Row],[JSON]],SEARCH("start_date_local",Table2[[#This Row],[JSON]])+LEN("start_date_local")+4,10), "")</f>
        <v/>
      </c>
      <c r="E19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3" s="5" t="str">
        <f>IF(Table2[[#This Row],[moving_time]]&lt;&gt;"",FLOOR((Table2[[#This Row],[moving_time]]-(60*60*Table2[[#This Row],[Appoggio_ore]]))-(60*Table2[[#This Row],[Appoggio_ minuti]]),1),"")</f>
        <v/>
      </c>
      <c r="I1973" s="5" t="str">
        <f>IF(Table2[[#This Row],[moving_time]]&lt;&gt;"",FLOOR((Table2[[#This Row],[moving_time]]-(60*60*Table2[[#This Row],[Appoggio_ore]]))/60,1),"")</f>
        <v/>
      </c>
      <c r="J1973" s="5" t="str">
        <f>IF(Table2[[#This Row],[moving_time]]&lt;&gt;"",FLOOR(Table2[[#This Row],[moving_time]]/(60*60),1),"")</f>
        <v/>
      </c>
      <c r="K19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3" t="str">
        <f>IF(AND(Table2[[#This Row],[Appoggio]]&lt;&gt;"",C1983&lt;&gt;""),_xlfn.CONCAT("date",C1983,"moving_time",C1974,"distance",Table2[[#This Row],[Appoggio]],"elevation",C1976,"type",C1977),"")</f>
        <v/>
      </c>
      <c r="M1973" t="str">
        <f>IF(Table2[[#This Row],[date_to_pivot]]&lt;&gt;"",C1977,"")</f>
        <v/>
      </c>
      <c r="N1973" t="str">
        <f>IF(Table2[[#This Row],[date_to_pivot]]&lt;&gt;"",Table2[[#This Row],[Appoggio]],"")</f>
        <v/>
      </c>
      <c r="O1973" t="str">
        <f>IF(Table2[[#This Row],[date_to_pivot]]&lt;&gt;"",C1976,"")</f>
        <v/>
      </c>
      <c r="P1973" t="str">
        <f>IF(Table2[[#This Row],[date_to_pivot]]&lt;&gt;"",C1974,"")</f>
        <v/>
      </c>
    </row>
    <row r="1974" spans="2:16" x14ac:dyDescent="0.2">
      <c r="B1974" t="s">
        <v>38</v>
      </c>
      <c r="C1974" t="str" cm="1">
        <f t="array" ref="C19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74" t="str">
        <f>IF(ISNUMBER(SEARCH("start_date_local",Table2[[#This Row],[JSON]])),MID(Table2[[#This Row],[JSON]],SEARCH("start_date_local",Table2[[#This Row],[JSON]])+LEN("start_date_local")+4,10), "")</f>
        <v/>
      </c>
      <c r="E19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4" s="5" t="str">
        <f>IF(Table2[[#This Row],[moving_time]]&lt;&gt;"",FLOOR((Table2[[#This Row],[moving_time]]-(60*60*Table2[[#This Row],[Appoggio_ore]]))-(60*Table2[[#This Row],[Appoggio_ minuti]]),1),"")</f>
        <v/>
      </c>
      <c r="I1974" s="5" t="str">
        <f>IF(Table2[[#This Row],[moving_time]]&lt;&gt;"",FLOOR((Table2[[#This Row],[moving_time]]-(60*60*Table2[[#This Row],[Appoggio_ore]]))/60,1),"")</f>
        <v/>
      </c>
      <c r="J1974" s="5" t="str">
        <f>IF(Table2[[#This Row],[moving_time]]&lt;&gt;"",FLOOR(Table2[[#This Row],[moving_time]]/(60*60),1),"")</f>
        <v/>
      </c>
      <c r="K19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4" t="str">
        <f>IF(AND(Table2[[#This Row],[Appoggio]]&lt;&gt;"",C1984&lt;&gt;""),_xlfn.CONCAT("date",C1984,"moving_time",C1975,"distance",Table2[[#This Row],[Appoggio]],"elevation",C1977,"type",C1978),"")</f>
        <v/>
      </c>
      <c r="M1974" t="str">
        <f>IF(Table2[[#This Row],[date_to_pivot]]&lt;&gt;"",C1978,"")</f>
        <v/>
      </c>
      <c r="N1974" t="str">
        <f>IF(Table2[[#This Row],[date_to_pivot]]&lt;&gt;"",Table2[[#This Row],[Appoggio]],"")</f>
        <v/>
      </c>
      <c r="O1974" t="str">
        <f>IF(Table2[[#This Row],[date_to_pivot]]&lt;&gt;"",C1977,"")</f>
        <v/>
      </c>
      <c r="P1974" t="str">
        <f>IF(Table2[[#This Row],[date_to_pivot]]&lt;&gt;"",C1975,"")</f>
        <v/>
      </c>
    </row>
    <row r="1975" spans="2:16" x14ac:dyDescent="0.2">
      <c r="B1975" t="s">
        <v>39</v>
      </c>
      <c r="C1975" t="str" cm="1">
        <f t="array" ref="C19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75" t="str">
        <f>IF(ISNUMBER(SEARCH("start_date_local",Table2[[#This Row],[JSON]])),MID(Table2[[#This Row],[JSON]],SEARCH("start_date_local",Table2[[#This Row],[JSON]])+LEN("start_date_local")+4,10), "")</f>
        <v/>
      </c>
      <c r="E19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5" s="5" t="str">
        <f>IF(Table2[[#This Row],[moving_time]]&lt;&gt;"",FLOOR((Table2[[#This Row],[moving_time]]-(60*60*Table2[[#This Row],[Appoggio_ore]]))-(60*Table2[[#This Row],[Appoggio_ minuti]]),1),"")</f>
        <v/>
      </c>
      <c r="I1975" s="5" t="str">
        <f>IF(Table2[[#This Row],[moving_time]]&lt;&gt;"",FLOOR((Table2[[#This Row],[moving_time]]-(60*60*Table2[[#This Row],[Appoggio_ore]]))/60,1),"")</f>
        <v/>
      </c>
      <c r="J1975" s="5" t="str">
        <f>IF(Table2[[#This Row],[moving_time]]&lt;&gt;"",FLOOR(Table2[[#This Row],[moving_time]]/(60*60),1),"")</f>
        <v/>
      </c>
      <c r="K19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5" t="str">
        <f>IF(AND(Table2[[#This Row],[Appoggio]]&lt;&gt;"",C1985&lt;&gt;""),_xlfn.CONCAT("date",C1985,"moving_time",C1976,"distance",Table2[[#This Row],[Appoggio]],"elevation",C1978,"type",C1979),"")</f>
        <v/>
      </c>
      <c r="M1975" t="str">
        <f>IF(Table2[[#This Row],[date_to_pivot]]&lt;&gt;"",C1979,"")</f>
        <v/>
      </c>
      <c r="N1975" t="str">
        <f>IF(Table2[[#This Row],[date_to_pivot]]&lt;&gt;"",Table2[[#This Row],[Appoggio]],"")</f>
        <v/>
      </c>
      <c r="O1975" t="str">
        <f>IF(Table2[[#This Row],[date_to_pivot]]&lt;&gt;"",C1978,"")</f>
        <v/>
      </c>
      <c r="P1975" t="str">
        <f>IF(Table2[[#This Row],[date_to_pivot]]&lt;&gt;"",C1976,"")</f>
        <v/>
      </c>
    </row>
    <row r="1976" spans="2:16" x14ac:dyDescent="0.2">
      <c r="B1976" t="s">
        <v>40</v>
      </c>
      <c r="C1976" t="str" cm="1">
        <f t="array" ref="C19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76" t="str">
        <f>IF(ISNUMBER(SEARCH("start_date_local",Table2[[#This Row],[JSON]])),MID(Table2[[#This Row],[JSON]],SEARCH("start_date_local",Table2[[#This Row],[JSON]])+LEN("start_date_local")+4,10), "")</f>
        <v/>
      </c>
      <c r="E19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6" s="5" t="str">
        <f>IF(Table2[[#This Row],[moving_time]]&lt;&gt;"",FLOOR((Table2[[#This Row],[moving_time]]-(60*60*Table2[[#This Row],[Appoggio_ore]]))-(60*Table2[[#This Row],[Appoggio_ minuti]]),1),"")</f>
        <v/>
      </c>
      <c r="I1976" s="5" t="str">
        <f>IF(Table2[[#This Row],[moving_time]]&lt;&gt;"",FLOOR((Table2[[#This Row],[moving_time]]-(60*60*Table2[[#This Row],[Appoggio_ore]]))/60,1),"")</f>
        <v/>
      </c>
      <c r="J1976" s="5" t="str">
        <f>IF(Table2[[#This Row],[moving_time]]&lt;&gt;"",FLOOR(Table2[[#This Row],[moving_time]]/(60*60),1),"")</f>
        <v/>
      </c>
      <c r="K19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6" t="str">
        <f>IF(AND(Table2[[#This Row],[Appoggio]]&lt;&gt;"",C1986&lt;&gt;""),_xlfn.CONCAT("date",C1986,"moving_time",C1977,"distance",Table2[[#This Row],[Appoggio]],"elevation",C1979,"type",C1980),"")</f>
        <v/>
      </c>
      <c r="M1976" t="str">
        <f>IF(Table2[[#This Row],[date_to_pivot]]&lt;&gt;"",C1980,"")</f>
        <v/>
      </c>
      <c r="N1976" t="str">
        <f>IF(Table2[[#This Row],[date_to_pivot]]&lt;&gt;"",Table2[[#This Row],[Appoggio]],"")</f>
        <v/>
      </c>
      <c r="O1976" t="str">
        <f>IF(Table2[[#This Row],[date_to_pivot]]&lt;&gt;"",C1979,"")</f>
        <v/>
      </c>
      <c r="P1976" t="str">
        <f>IF(Table2[[#This Row],[date_to_pivot]]&lt;&gt;"",C1977,"")</f>
        <v/>
      </c>
    </row>
    <row r="1977" spans="2:16" x14ac:dyDescent="0.2">
      <c r="B1977" t="s">
        <v>41</v>
      </c>
      <c r="C1977" t="str" cm="1">
        <f t="array" ref="C19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77" t="str">
        <f>IF(ISNUMBER(SEARCH("start_date_local",Table2[[#This Row],[JSON]])),MID(Table2[[#This Row],[JSON]],SEARCH("start_date_local",Table2[[#This Row],[JSON]])+LEN("start_date_local")+4,10), "")</f>
        <v/>
      </c>
      <c r="E19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7" s="5" t="str">
        <f>IF(Table2[[#This Row],[moving_time]]&lt;&gt;"",FLOOR((Table2[[#This Row],[moving_time]]-(60*60*Table2[[#This Row],[Appoggio_ore]]))-(60*Table2[[#This Row],[Appoggio_ minuti]]),1),"")</f>
        <v/>
      </c>
      <c r="I1977" s="5" t="str">
        <f>IF(Table2[[#This Row],[moving_time]]&lt;&gt;"",FLOOR((Table2[[#This Row],[moving_time]]-(60*60*Table2[[#This Row],[Appoggio_ore]]))/60,1),"")</f>
        <v/>
      </c>
      <c r="J1977" s="5" t="str">
        <f>IF(Table2[[#This Row],[moving_time]]&lt;&gt;"",FLOOR(Table2[[#This Row],[moving_time]]/(60*60),1),"")</f>
        <v/>
      </c>
      <c r="K19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7" t="str">
        <f>IF(AND(Table2[[#This Row],[Appoggio]]&lt;&gt;"",C1987&lt;&gt;""),_xlfn.CONCAT("date",C1987,"moving_time",C1978,"distance",Table2[[#This Row],[Appoggio]],"elevation",C1980,"type",C1981),"")</f>
        <v/>
      </c>
      <c r="M1977" t="str">
        <f>IF(Table2[[#This Row],[date_to_pivot]]&lt;&gt;"",C1981,"")</f>
        <v/>
      </c>
      <c r="N1977" t="str">
        <f>IF(Table2[[#This Row],[date_to_pivot]]&lt;&gt;"",Table2[[#This Row],[Appoggio]],"")</f>
        <v/>
      </c>
      <c r="O1977" t="str">
        <f>IF(Table2[[#This Row],[date_to_pivot]]&lt;&gt;"",C1980,"")</f>
        <v/>
      </c>
      <c r="P1977" t="str">
        <f>IF(Table2[[#This Row],[date_to_pivot]]&lt;&gt;"",C1978,"")</f>
        <v/>
      </c>
    </row>
    <row r="1978" spans="2:16" x14ac:dyDescent="0.2">
      <c r="B1978" t="s">
        <v>42</v>
      </c>
      <c r="C1978" t="str" cm="1">
        <f t="array" ref="C19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78" t="str">
        <f>IF(ISNUMBER(SEARCH("start_date_local",Table2[[#This Row],[JSON]])),MID(Table2[[#This Row],[JSON]],SEARCH("start_date_local",Table2[[#This Row],[JSON]])+LEN("start_date_local")+4,10), "")</f>
        <v/>
      </c>
      <c r="E19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8" s="5" t="str">
        <f>IF(Table2[[#This Row],[moving_time]]&lt;&gt;"",FLOOR((Table2[[#This Row],[moving_time]]-(60*60*Table2[[#This Row],[Appoggio_ore]]))-(60*Table2[[#This Row],[Appoggio_ minuti]]),1),"")</f>
        <v/>
      </c>
      <c r="I1978" s="5" t="str">
        <f>IF(Table2[[#This Row],[moving_time]]&lt;&gt;"",FLOOR((Table2[[#This Row],[moving_time]]-(60*60*Table2[[#This Row],[Appoggio_ore]]))/60,1),"")</f>
        <v/>
      </c>
      <c r="J1978" s="5" t="str">
        <f>IF(Table2[[#This Row],[moving_time]]&lt;&gt;"",FLOOR(Table2[[#This Row],[moving_time]]/(60*60),1),"")</f>
        <v/>
      </c>
      <c r="K19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8" t="str">
        <f>IF(AND(Table2[[#This Row],[Appoggio]]&lt;&gt;"",C1988&lt;&gt;""),_xlfn.CONCAT("date",C1988,"moving_time",C1979,"distance",Table2[[#This Row],[Appoggio]],"elevation",C1981,"type",C1982),"")</f>
        <v/>
      </c>
      <c r="M1978" t="str">
        <f>IF(Table2[[#This Row],[date_to_pivot]]&lt;&gt;"",C1982,"")</f>
        <v/>
      </c>
      <c r="N1978" t="str">
        <f>IF(Table2[[#This Row],[date_to_pivot]]&lt;&gt;"",Table2[[#This Row],[Appoggio]],"")</f>
        <v/>
      </c>
      <c r="O1978" t="str">
        <f>IF(Table2[[#This Row],[date_to_pivot]]&lt;&gt;"",C1981,"")</f>
        <v/>
      </c>
      <c r="P1978" t="str">
        <f>IF(Table2[[#This Row],[date_to_pivot]]&lt;&gt;"",C1979,"")</f>
        <v/>
      </c>
    </row>
    <row r="1979" spans="2:16" x14ac:dyDescent="0.2">
      <c r="B1979" t="s">
        <v>43</v>
      </c>
      <c r="C1979" t="str" cm="1">
        <f t="array" ref="C19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79" t="str">
        <f>IF(ISNUMBER(SEARCH("start_date_local",Table2[[#This Row],[JSON]])),MID(Table2[[#This Row],[JSON]],SEARCH("start_date_local",Table2[[#This Row],[JSON]])+LEN("start_date_local")+4,10), "")</f>
        <v/>
      </c>
      <c r="E19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79" s="5" t="str">
        <f>IF(Table2[[#This Row],[moving_time]]&lt;&gt;"",FLOOR((Table2[[#This Row],[moving_time]]-(60*60*Table2[[#This Row],[Appoggio_ore]]))-(60*Table2[[#This Row],[Appoggio_ minuti]]),1),"")</f>
        <v/>
      </c>
      <c r="I1979" s="5" t="str">
        <f>IF(Table2[[#This Row],[moving_time]]&lt;&gt;"",FLOOR((Table2[[#This Row],[moving_time]]-(60*60*Table2[[#This Row],[Appoggio_ore]]))/60,1),"")</f>
        <v/>
      </c>
      <c r="J1979" s="5" t="str">
        <f>IF(Table2[[#This Row],[moving_time]]&lt;&gt;"",FLOOR(Table2[[#This Row],[moving_time]]/(60*60),1),"")</f>
        <v/>
      </c>
      <c r="K19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79" t="str">
        <f>IF(AND(Table2[[#This Row],[Appoggio]]&lt;&gt;"",C1989&lt;&gt;""),_xlfn.CONCAT("date",C1989,"moving_time",C1980,"distance",Table2[[#This Row],[Appoggio]],"elevation",C1982,"type",C1983),"")</f>
        <v/>
      </c>
      <c r="M1979" t="str">
        <f>IF(Table2[[#This Row],[date_to_pivot]]&lt;&gt;"",C1983,"")</f>
        <v/>
      </c>
      <c r="N1979" t="str">
        <f>IF(Table2[[#This Row],[date_to_pivot]]&lt;&gt;"",Table2[[#This Row],[Appoggio]],"")</f>
        <v/>
      </c>
      <c r="O1979" t="str">
        <f>IF(Table2[[#This Row],[date_to_pivot]]&lt;&gt;"",C1982,"")</f>
        <v/>
      </c>
      <c r="P1979" t="str">
        <f>IF(Table2[[#This Row],[date_to_pivot]]&lt;&gt;"",C1980,"")</f>
        <v/>
      </c>
    </row>
    <row r="1980" spans="2:16" x14ac:dyDescent="0.2">
      <c r="B1980" t="s">
        <v>44</v>
      </c>
      <c r="C1980" t="str" cm="1">
        <f t="array" ref="C19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80" t="str">
        <f>IF(ISNUMBER(SEARCH("start_date_local",Table2[[#This Row],[JSON]])),MID(Table2[[#This Row],[JSON]],SEARCH("start_date_local",Table2[[#This Row],[JSON]])+LEN("start_date_local")+4,10), "")</f>
        <v/>
      </c>
      <c r="E19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0" s="5" t="str">
        <f>IF(Table2[[#This Row],[moving_time]]&lt;&gt;"",FLOOR((Table2[[#This Row],[moving_time]]-(60*60*Table2[[#This Row],[Appoggio_ore]]))-(60*Table2[[#This Row],[Appoggio_ minuti]]),1),"")</f>
        <v/>
      </c>
      <c r="I1980" s="5" t="str">
        <f>IF(Table2[[#This Row],[moving_time]]&lt;&gt;"",FLOOR((Table2[[#This Row],[moving_time]]-(60*60*Table2[[#This Row],[Appoggio_ore]]))/60,1),"")</f>
        <v/>
      </c>
      <c r="J1980" s="5" t="str">
        <f>IF(Table2[[#This Row],[moving_time]]&lt;&gt;"",FLOOR(Table2[[#This Row],[moving_time]]/(60*60),1),"")</f>
        <v/>
      </c>
      <c r="K19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0" t="str">
        <f>IF(AND(Table2[[#This Row],[Appoggio]]&lt;&gt;"",C1990&lt;&gt;""),_xlfn.CONCAT("date",C1990,"moving_time",C1981,"distance",Table2[[#This Row],[Appoggio]],"elevation",C1983,"type",C1984),"")</f>
        <v/>
      </c>
      <c r="M1980" t="str">
        <f>IF(Table2[[#This Row],[date_to_pivot]]&lt;&gt;"",C1984,"")</f>
        <v/>
      </c>
      <c r="N1980" t="str">
        <f>IF(Table2[[#This Row],[date_to_pivot]]&lt;&gt;"",Table2[[#This Row],[Appoggio]],"")</f>
        <v/>
      </c>
      <c r="O1980" t="str">
        <f>IF(Table2[[#This Row],[date_to_pivot]]&lt;&gt;"",C1983,"")</f>
        <v/>
      </c>
      <c r="P1980" t="str">
        <f>IF(Table2[[#This Row],[date_to_pivot]]&lt;&gt;"",C1981,"")</f>
        <v/>
      </c>
    </row>
    <row r="1981" spans="2:16" x14ac:dyDescent="0.2">
      <c r="B1981" t="s">
        <v>45</v>
      </c>
      <c r="C1981" t="str" cm="1">
        <f t="array" ref="C19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81" t="str">
        <f>IF(ISNUMBER(SEARCH("start_date_local",Table2[[#This Row],[JSON]])),MID(Table2[[#This Row],[JSON]],SEARCH("start_date_local",Table2[[#This Row],[JSON]])+LEN("start_date_local")+4,10), "")</f>
        <v/>
      </c>
      <c r="E19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1" s="5" t="str">
        <f>IF(Table2[[#This Row],[moving_time]]&lt;&gt;"",FLOOR((Table2[[#This Row],[moving_time]]-(60*60*Table2[[#This Row],[Appoggio_ore]]))-(60*Table2[[#This Row],[Appoggio_ minuti]]),1),"")</f>
        <v/>
      </c>
      <c r="I1981" s="5" t="str">
        <f>IF(Table2[[#This Row],[moving_time]]&lt;&gt;"",FLOOR((Table2[[#This Row],[moving_time]]-(60*60*Table2[[#This Row],[Appoggio_ore]]))/60,1),"")</f>
        <v/>
      </c>
      <c r="J1981" s="5" t="str">
        <f>IF(Table2[[#This Row],[moving_time]]&lt;&gt;"",FLOOR(Table2[[#This Row],[moving_time]]/(60*60),1),"")</f>
        <v/>
      </c>
      <c r="K19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1" t="str">
        <f>IF(AND(Table2[[#This Row],[Appoggio]]&lt;&gt;"",C1991&lt;&gt;""),_xlfn.CONCAT("date",C1991,"moving_time",C1982,"distance",Table2[[#This Row],[Appoggio]],"elevation",C1984,"type",C1985),"")</f>
        <v/>
      </c>
      <c r="M1981" t="str">
        <f>IF(Table2[[#This Row],[date_to_pivot]]&lt;&gt;"",C1985,"")</f>
        <v/>
      </c>
      <c r="N1981" t="str">
        <f>IF(Table2[[#This Row],[date_to_pivot]]&lt;&gt;"",Table2[[#This Row],[Appoggio]],"")</f>
        <v/>
      </c>
      <c r="O1981" t="str">
        <f>IF(Table2[[#This Row],[date_to_pivot]]&lt;&gt;"",C1984,"")</f>
        <v/>
      </c>
      <c r="P1981" t="str">
        <f>IF(Table2[[#This Row],[date_to_pivot]]&lt;&gt;"",C1982,"")</f>
        <v/>
      </c>
    </row>
    <row r="1982" spans="2:16" x14ac:dyDescent="0.2">
      <c r="B1982" t="s">
        <v>792</v>
      </c>
      <c r="C1982" t="str" cm="1">
        <f t="array" ref="C19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82" t="str">
        <f>IF(ISNUMBER(SEARCH("start_date_local",Table2[[#This Row],[JSON]])),MID(Table2[[#This Row],[JSON]],SEARCH("start_date_local",Table2[[#This Row],[JSON]])+LEN("start_date_local")+4,10), "")</f>
        <v/>
      </c>
      <c r="E19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2" s="5" t="str">
        <f>IF(Table2[[#This Row],[moving_time]]&lt;&gt;"",FLOOR((Table2[[#This Row],[moving_time]]-(60*60*Table2[[#This Row],[Appoggio_ore]]))-(60*Table2[[#This Row],[Appoggio_ minuti]]),1),"")</f>
        <v/>
      </c>
      <c r="I1982" s="5" t="str">
        <f>IF(Table2[[#This Row],[moving_time]]&lt;&gt;"",FLOOR((Table2[[#This Row],[moving_time]]-(60*60*Table2[[#This Row],[Appoggio_ore]]))/60,1),"")</f>
        <v/>
      </c>
      <c r="J1982" s="5" t="str">
        <f>IF(Table2[[#This Row],[moving_time]]&lt;&gt;"",FLOOR(Table2[[#This Row],[moving_time]]/(60*60),1),"")</f>
        <v/>
      </c>
      <c r="K19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2" t="str">
        <f>IF(AND(Table2[[#This Row],[Appoggio]]&lt;&gt;"",C1992&lt;&gt;""),_xlfn.CONCAT("date",C1992,"moving_time",C1983,"distance",Table2[[#This Row],[Appoggio]],"elevation",C1985,"type",C1986),"")</f>
        <v/>
      </c>
      <c r="M1982" t="str">
        <f>IF(Table2[[#This Row],[date_to_pivot]]&lt;&gt;"",C1986,"")</f>
        <v/>
      </c>
      <c r="N1982" t="str">
        <f>IF(Table2[[#This Row],[date_to_pivot]]&lt;&gt;"",Table2[[#This Row],[Appoggio]],"")</f>
        <v/>
      </c>
      <c r="O1982" t="str">
        <f>IF(Table2[[#This Row],[date_to_pivot]]&lt;&gt;"",C1985,"")</f>
        <v/>
      </c>
      <c r="P1982" t="str">
        <f>IF(Table2[[#This Row],[date_to_pivot]]&lt;&gt;"",C1983,"")</f>
        <v/>
      </c>
    </row>
    <row r="1983" spans="2:16" x14ac:dyDescent="0.2">
      <c r="B1983" t="s">
        <v>793</v>
      </c>
      <c r="C1983" t="str" cm="1">
        <f t="array" ref="C19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83" t="str">
        <f>IF(ISNUMBER(SEARCH("start_date_local",Table2[[#This Row],[JSON]])),MID(Table2[[#This Row],[JSON]],SEARCH("start_date_local",Table2[[#This Row],[JSON]])+LEN("start_date_local")+4,10), "")</f>
        <v/>
      </c>
      <c r="E19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3" s="5" t="str">
        <f>IF(Table2[[#This Row],[moving_time]]&lt;&gt;"",FLOOR((Table2[[#This Row],[moving_time]]-(60*60*Table2[[#This Row],[Appoggio_ore]]))-(60*Table2[[#This Row],[Appoggio_ minuti]]),1),"")</f>
        <v/>
      </c>
      <c r="I1983" s="5" t="str">
        <f>IF(Table2[[#This Row],[moving_time]]&lt;&gt;"",FLOOR((Table2[[#This Row],[moving_time]]-(60*60*Table2[[#This Row],[Appoggio_ore]]))/60,1),"")</f>
        <v/>
      </c>
      <c r="J1983" s="5" t="str">
        <f>IF(Table2[[#This Row],[moving_time]]&lt;&gt;"",FLOOR(Table2[[#This Row],[moving_time]]/(60*60),1),"")</f>
        <v/>
      </c>
      <c r="K19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3" t="str">
        <f>IF(AND(Table2[[#This Row],[Appoggio]]&lt;&gt;"",C1993&lt;&gt;""),_xlfn.CONCAT("date",C1993,"moving_time",C1984,"distance",Table2[[#This Row],[Appoggio]],"elevation",C1986,"type",C1987),"")</f>
        <v/>
      </c>
      <c r="M1983" t="str">
        <f>IF(Table2[[#This Row],[date_to_pivot]]&lt;&gt;"",C1987,"")</f>
        <v/>
      </c>
      <c r="N1983" t="str">
        <f>IF(Table2[[#This Row],[date_to_pivot]]&lt;&gt;"",Table2[[#This Row],[Appoggio]],"")</f>
        <v/>
      </c>
      <c r="O1983" t="str">
        <f>IF(Table2[[#This Row],[date_to_pivot]]&lt;&gt;"",C1986,"")</f>
        <v/>
      </c>
      <c r="P1983" t="str">
        <f>IF(Table2[[#This Row],[date_to_pivot]]&lt;&gt;"",C1984,"")</f>
        <v/>
      </c>
    </row>
    <row r="1984" spans="2:16" x14ac:dyDescent="0.2">
      <c r="B1984" t="s">
        <v>794</v>
      </c>
      <c r="C1984" t="str" cm="1">
        <f t="array" ref="C19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84" t="str">
        <f>IF(ISNUMBER(SEARCH("start_date_local",Table2[[#This Row],[JSON]])),MID(Table2[[#This Row],[JSON]],SEARCH("start_date_local",Table2[[#This Row],[JSON]])+LEN("start_date_local")+4,10), "")</f>
        <v/>
      </c>
      <c r="E19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4" s="5" t="str">
        <f>IF(Table2[[#This Row],[moving_time]]&lt;&gt;"",FLOOR((Table2[[#This Row],[moving_time]]-(60*60*Table2[[#This Row],[Appoggio_ore]]))-(60*Table2[[#This Row],[Appoggio_ minuti]]),1),"")</f>
        <v/>
      </c>
      <c r="I1984" s="5" t="str">
        <f>IF(Table2[[#This Row],[moving_time]]&lt;&gt;"",FLOOR((Table2[[#This Row],[moving_time]]-(60*60*Table2[[#This Row],[Appoggio_ore]]))/60,1),"")</f>
        <v/>
      </c>
      <c r="J1984" s="5" t="str">
        <f>IF(Table2[[#This Row],[moving_time]]&lt;&gt;"",FLOOR(Table2[[#This Row],[moving_time]]/(60*60),1),"")</f>
        <v/>
      </c>
      <c r="K19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4" t="str">
        <f>IF(AND(Table2[[#This Row],[Appoggio]]&lt;&gt;"",C1994&lt;&gt;""),_xlfn.CONCAT("date",C1994,"moving_time",C1985,"distance",Table2[[#This Row],[Appoggio]],"elevation",C1987,"type",C1988),"")</f>
        <v/>
      </c>
      <c r="M1984" t="str">
        <f>IF(Table2[[#This Row],[date_to_pivot]]&lt;&gt;"",C1988,"")</f>
        <v/>
      </c>
      <c r="N1984" t="str">
        <f>IF(Table2[[#This Row],[date_to_pivot]]&lt;&gt;"",Table2[[#This Row],[Appoggio]],"")</f>
        <v/>
      </c>
      <c r="O1984" t="str">
        <f>IF(Table2[[#This Row],[date_to_pivot]]&lt;&gt;"",C1987,"")</f>
        <v/>
      </c>
      <c r="P1984" t="str">
        <f>IF(Table2[[#This Row],[date_to_pivot]]&lt;&gt;"",C1985,"")</f>
        <v/>
      </c>
    </row>
    <row r="1985" spans="2:16" x14ac:dyDescent="0.2">
      <c r="B1985" t="s">
        <v>795</v>
      </c>
      <c r="C1985" t="str" cm="1">
        <f t="array" ref="C19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85" t="str">
        <f>IF(ISNUMBER(SEARCH("start_date_local",Table2[[#This Row],[JSON]])),MID(Table2[[#This Row],[JSON]],SEARCH("start_date_local",Table2[[#This Row],[JSON]])+LEN("start_date_local")+4,10), "")</f>
        <v/>
      </c>
      <c r="E19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5" s="5" t="str">
        <f>IF(Table2[[#This Row],[moving_time]]&lt;&gt;"",FLOOR((Table2[[#This Row],[moving_time]]-(60*60*Table2[[#This Row],[Appoggio_ore]]))-(60*Table2[[#This Row],[Appoggio_ minuti]]),1),"")</f>
        <v/>
      </c>
      <c r="I1985" s="5" t="str">
        <f>IF(Table2[[#This Row],[moving_time]]&lt;&gt;"",FLOOR((Table2[[#This Row],[moving_time]]-(60*60*Table2[[#This Row],[Appoggio_ore]]))/60,1),"")</f>
        <v/>
      </c>
      <c r="J1985" s="5" t="str">
        <f>IF(Table2[[#This Row],[moving_time]]&lt;&gt;"",FLOOR(Table2[[#This Row],[moving_time]]/(60*60),1),"")</f>
        <v/>
      </c>
      <c r="K19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5" t="str">
        <f>IF(AND(Table2[[#This Row],[Appoggio]]&lt;&gt;"",C1995&lt;&gt;""),_xlfn.CONCAT("date",C1995,"moving_time",C1986,"distance",Table2[[#This Row],[Appoggio]],"elevation",C1988,"type",C1989),"")</f>
        <v/>
      </c>
      <c r="M1985" t="str">
        <f>IF(Table2[[#This Row],[date_to_pivot]]&lt;&gt;"",C1989,"")</f>
        <v/>
      </c>
      <c r="N1985" t="str">
        <f>IF(Table2[[#This Row],[date_to_pivot]]&lt;&gt;"",Table2[[#This Row],[Appoggio]],"")</f>
        <v/>
      </c>
      <c r="O1985" t="str">
        <f>IF(Table2[[#This Row],[date_to_pivot]]&lt;&gt;"",C1988,"")</f>
        <v/>
      </c>
      <c r="P1985" t="str">
        <f>IF(Table2[[#This Row],[date_to_pivot]]&lt;&gt;"",C1986,"")</f>
        <v/>
      </c>
    </row>
    <row r="1986" spans="2:16" x14ac:dyDescent="0.2">
      <c r="B1986" t="s">
        <v>211</v>
      </c>
      <c r="C1986" t="str" cm="1">
        <f t="array" ref="C19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86" t="str">
        <f>IF(ISNUMBER(SEARCH("start_date_local",Table2[[#This Row],[JSON]])),MID(Table2[[#This Row],[JSON]],SEARCH("start_date_local",Table2[[#This Row],[JSON]])+LEN("start_date_local")+4,10), "")</f>
        <v/>
      </c>
      <c r="E19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6" s="5" t="str">
        <f>IF(Table2[[#This Row],[moving_time]]&lt;&gt;"",FLOOR((Table2[[#This Row],[moving_time]]-(60*60*Table2[[#This Row],[Appoggio_ore]]))-(60*Table2[[#This Row],[Appoggio_ minuti]]),1),"")</f>
        <v/>
      </c>
      <c r="I1986" s="5" t="str">
        <f>IF(Table2[[#This Row],[moving_time]]&lt;&gt;"",FLOOR((Table2[[#This Row],[moving_time]]-(60*60*Table2[[#This Row],[Appoggio_ore]]))/60,1),"")</f>
        <v/>
      </c>
      <c r="J1986" s="5" t="str">
        <f>IF(Table2[[#This Row],[moving_time]]&lt;&gt;"",FLOOR(Table2[[#This Row],[moving_time]]/(60*60),1),"")</f>
        <v/>
      </c>
      <c r="K19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6" t="str">
        <f>IF(AND(Table2[[#This Row],[Appoggio]]&lt;&gt;"",C1996&lt;&gt;""),_xlfn.CONCAT("date",C1996,"moving_time",C1987,"distance",Table2[[#This Row],[Appoggio]],"elevation",C1989,"type",C1990),"")</f>
        <v/>
      </c>
      <c r="M1986" t="str">
        <f>IF(Table2[[#This Row],[date_to_pivot]]&lt;&gt;"",C1990,"")</f>
        <v/>
      </c>
      <c r="N1986" t="str">
        <f>IF(Table2[[#This Row],[date_to_pivot]]&lt;&gt;"",Table2[[#This Row],[Appoggio]],"")</f>
        <v/>
      </c>
      <c r="O1986" t="str">
        <f>IF(Table2[[#This Row],[date_to_pivot]]&lt;&gt;"",C1989,"")</f>
        <v/>
      </c>
      <c r="P1986" t="str">
        <f>IF(Table2[[#This Row],[date_to_pivot]]&lt;&gt;"",C1987,"")</f>
        <v/>
      </c>
    </row>
    <row r="1987" spans="2:16" x14ac:dyDescent="0.2">
      <c r="B1987" t="s">
        <v>796</v>
      </c>
      <c r="C1987" t="str" cm="1">
        <f t="array" ref="C19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87" t="str">
        <f>IF(ISNUMBER(SEARCH("start_date_local",Table2[[#This Row],[JSON]])),MID(Table2[[#This Row],[JSON]],SEARCH("start_date_local",Table2[[#This Row],[JSON]])+LEN("start_date_local")+4,10), "")</f>
        <v/>
      </c>
      <c r="E19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7" s="5" t="str">
        <f>IF(Table2[[#This Row],[moving_time]]&lt;&gt;"",FLOOR((Table2[[#This Row],[moving_time]]-(60*60*Table2[[#This Row],[Appoggio_ore]]))-(60*Table2[[#This Row],[Appoggio_ minuti]]),1),"")</f>
        <v/>
      </c>
      <c r="I1987" s="5" t="str">
        <f>IF(Table2[[#This Row],[moving_time]]&lt;&gt;"",FLOOR((Table2[[#This Row],[moving_time]]-(60*60*Table2[[#This Row],[Appoggio_ore]]))/60,1),"")</f>
        <v/>
      </c>
      <c r="J1987" s="5" t="str">
        <f>IF(Table2[[#This Row],[moving_time]]&lt;&gt;"",FLOOR(Table2[[#This Row],[moving_time]]/(60*60),1),"")</f>
        <v/>
      </c>
      <c r="K19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7" t="str">
        <f>IF(AND(Table2[[#This Row],[Appoggio]]&lt;&gt;"",C1997&lt;&gt;""),_xlfn.CONCAT("date",C1997,"moving_time",C1988,"distance",Table2[[#This Row],[Appoggio]],"elevation",C1990,"type",C1991),"")</f>
        <v/>
      </c>
      <c r="M1987" t="str">
        <f>IF(Table2[[#This Row],[date_to_pivot]]&lt;&gt;"",C1991,"")</f>
        <v/>
      </c>
      <c r="N1987" t="str">
        <f>IF(Table2[[#This Row],[date_to_pivot]]&lt;&gt;"",Table2[[#This Row],[Appoggio]],"")</f>
        <v/>
      </c>
      <c r="O1987" t="str">
        <f>IF(Table2[[#This Row],[date_to_pivot]]&lt;&gt;"",C1990,"")</f>
        <v/>
      </c>
      <c r="P1987" t="str">
        <f>IF(Table2[[#This Row],[date_to_pivot]]&lt;&gt;"",C1988,"")</f>
        <v/>
      </c>
    </row>
    <row r="1988" spans="2:16" x14ac:dyDescent="0.2">
      <c r="B1988" t="s">
        <v>797</v>
      </c>
      <c r="C1988" t="str" cm="1">
        <f t="array" ref="C19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88" t="str">
        <f>IF(ISNUMBER(SEARCH("start_date_local",Table2[[#This Row],[JSON]])),MID(Table2[[#This Row],[JSON]],SEARCH("start_date_local",Table2[[#This Row],[JSON]])+LEN("start_date_local")+4,10), "")</f>
        <v/>
      </c>
      <c r="E19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8" s="5" t="str">
        <f>IF(Table2[[#This Row],[moving_time]]&lt;&gt;"",FLOOR((Table2[[#This Row],[moving_time]]-(60*60*Table2[[#This Row],[Appoggio_ore]]))-(60*Table2[[#This Row],[Appoggio_ minuti]]),1),"")</f>
        <v/>
      </c>
      <c r="I1988" s="5" t="str">
        <f>IF(Table2[[#This Row],[moving_time]]&lt;&gt;"",FLOOR((Table2[[#This Row],[moving_time]]-(60*60*Table2[[#This Row],[Appoggio_ore]]))/60,1),"")</f>
        <v/>
      </c>
      <c r="J1988" s="5" t="str">
        <f>IF(Table2[[#This Row],[moving_time]]&lt;&gt;"",FLOOR(Table2[[#This Row],[moving_time]]/(60*60),1),"")</f>
        <v/>
      </c>
      <c r="K19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8" t="str">
        <f>IF(AND(Table2[[#This Row],[Appoggio]]&lt;&gt;"",C1998&lt;&gt;""),_xlfn.CONCAT("date",C1998,"moving_time",C1989,"distance",Table2[[#This Row],[Appoggio]],"elevation",C1991,"type",C1992),"")</f>
        <v/>
      </c>
      <c r="M1988" t="str">
        <f>IF(Table2[[#This Row],[date_to_pivot]]&lt;&gt;"",C1992,"")</f>
        <v/>
      </c>
      <c r="N1988" t="str">
        <f>IF(Table2[[#This Row],[date_to_pivot]]&lt;&gt;"",Table2[[#This Row],[Appoggio]],"")</f>
        <v/>
      </c>
      <c r="O1988" t="str">
        <f>IF(Table2[[#This Row],[date_to_pivot]]&lt;&gt;"",C1991,"")</f>
        <v/>
      </c>
      <c r="P1988" t="str">
        <f>IF(Table2[[#This Row],[date_to_pivot]]&lt;&gt;"",C1989,"")</f>
        <v/>
      </c>
    </row>
    <row r="1989" spans="2:16" x14ac:dyDescent="0.2">
      <c r="B1989" t="s">
        <v>798</v>
      </c>
      <c r="C1989" t="str" cm="1">
        <f t="array" ref="C19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89" t="str">
        <f>IF(ISNUMBER(SEARCH("start_date_local",Table2[[#This Row],[JSON]])),MID(Table2[[#This Row],[JSON]],SEARCH("start_date_local",Table2[[#This Row],[JSON]])+LEN("start_date_local")+4,10), "")</f>
        <v/>
      </c>
      <c r="E19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89" s="5" t="str">
        <f>IF(Table2[[#This Row],[moving_time]]&lt;&gt;"",FLOOR((Table2[[#This Row],[moving_time]]-(60*60*Table2[[#This Row],[Appoggio_ore]]))-(60*Table2[[#This Row],[Appoggio_ minuti]]),1),"")</f>
        <v/>
      </c>
      <c r="I1989" s="5" t="str">
        <f>IF(Table2[[#This Row],[moving_time]]&lt;&gt;"",FLOOR((Table2[[#This Row],[moving_time]]-(60*60*Table2[[#This Row],[Appoggio_ore]]))/60,1),"")</f>
        <v/>
      </c>
      <c r="J1989" s="5" t="str">
        <f>IF(Table2[[#This Row],[moving_time]]&lt;&gt;"",FLOOR(Table2[[#This Row],[moving_time]]/(60*60),1),"")</f>
        <v/>
      </c>
      <c r="K19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89" t="str">
        <f>IF(AND(Table2[[#This Row],[Appoggio]]&lt;&gt;"",C1999&lt;&gt;""),_xlfn.CONCAT("date",C1999,"moving_time",C1990,"distance",Table2[[#This Row],[Appoggio]],"elevation",C1992,"type",C1993),"")</f>
        <v/>
      </c>
      <c r="M1989" t="str">
        <f>IF(Table2[[#This Row],[date_to_pivot]]&lt;&gt;"",C1993,"")</f>
        <v/>
      </c>
      <c r="N1989" t="str">
        <f>IF(Table2[[#This Row],[date_to_pivot]]&lt;&gt;"",Table2[[#This Row],[Appoggio]],"")</f>
        <v/>
      </c>
      <c r="O1989" t="str">
        <f>IF(Table2[[#This Row],[date_to_pivot]]&lt;&gt;"",C1992,"")</f>
        <v/>
      </c>
      <c r="P1989" t="str">
        <f>IF(Table2[[#This Row],[date_to_pivot]]&lt;&gt;"",C1990,"")</f>
        <v/>
      </c>
    </row>
    <row r="1990" spans="2:16" x14ac:dyDescent="0.2">
      <c r="B1990" t="s">
        <v>54</v>
      </c>
      <c r="C1990" t="str" cm="1">
        <f t="array" ref="C19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90" t="str">
        <f>IF(ISNUMBER(SEARCH("start_date_local",Table2[[#This Row],[JSON]])),MID(Table2[[#This Row],[JSON]],SEARCH("start_date_local",Table2[[#This Row],[JSON]])+LEN("start_date_local")+4,10), "")</f>
        <v/>
      </c>
      <c r="E19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0" s="5" t="str">
        <f>IF(Table2[[#This Row],[moving_time]]&lt;&gt;"",FLOOR((Table2[[#This Row],[moving_time]]-(60*60*Table2[[#This Row],[Appoggio_ore]]))-(60*Table2[[#This Row],[Appoggio_ minuti]]),1),"")</f>
        <v/>
      </c>
      <c r="I1990" s="5" t="str">
        <f>IF(Table2[[#This Row],[moving_time]]&lt;&gt;"",FLOOR((Table2[[#This Row],[moving_time]]-(60*60*Table2[[#This Row],[Appoggio_ore]]))/60,1),"")</f>
        <v/>
      </c>
      <c r="J1990" s="5" t="str">
        <f>IF(Table2[[#This Row],[moving_time]]&lt;&gt;"",FLOOR(Table2[[#This Row],[moving_time]]/(60*60),1),"")</f>
        <v/>
      </c>
      <c r="K19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0" t="str">
        <f>IF(AND(Table2[[#This Row],[Appoggio]]&lt;&gt;"",C2000&lt;&gt;""),_xlfn.CONCAT("date",C2000,"moving_time",C1991,"distance",Table2[[#This Row],[Appoggio]],"elevation",C1993,"type",C1994),"")</f>
        <v/>
      </c>
      <c r="M1990" t="str">
        <f>IF(Table2[[#This Row],[date_to_pivot]]&lt;&gt;"",C1994,"")</f>
        <v/>
      </c>
      <c r="N1990" t="str">
        <f>IF(Table2[[#This Row],[date_to_pivot]]&lt;&gt;"",Table2[[#This Row],[Appoggio]],"")</f>
        <v/>
      </c>
      <c r="O1990" t="str">
        <f>IF(Table2[[#This Row],[date_to_pivot]]&lt;&gt;"",C1993,"")</f>
        <v/>
      </c>
      <c r="P1990" t="str">
        <f>IF(Table2[[#This Row],[date_to_pivot]]&lt;&gt;"",C1991,"")</f>
        <v/>
      </c>
    </row>
    <row r="1991" spans="2:16" x14ac:dyDescent="0.2">
      <c r="B1991" t="s">
        <v>55</v>
      </c>
      <c r="C1991" t="str" cm="1">
        <f t="array" ref="C19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91" t="str">
        <f>IF(ISNUMBER(SEARCH("start_date_local",Table2[[#This Row],[JSON]])),MID(Table2[[#This Row],[JSON]],SEARCH("start_date_local",Table2[[#This Row],[JSON]])+LEN("start_date_local")+4,10), "")</f>
        <v/>
      </c>
      <c r="E19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1" s="5" t="str">
        <f>IF(Table2[[#This Row],[moving_time]]&lt;&gt;"",FLOOR((Table2[[#This Row],[moving_time]]-(60*60*Table2[[#This Row],[Appoggio_ore]]))-(60*Table2[[#This Row],[Appoggio_ minuti]]),1),"")</f>
        <v/>
      </c>
      <c r="I1991" s="5" t="str">
        <f>IF(Table2[[#This Row],[moving_time]]&lt;&gt;"",FLOOR((Table2[[#This Row],[moving_time]]-(60*60*Table2[[#This Row],[Appoggio_ore]]))/60,1),"")</f>
        <v/>
      </c>
      <c r="J1991" s="5" t="str">
        <f>IF(Table2[[#This Row],[moving_time]]&lt;&gt;"",FLOOR(Table2[[#This Row],[moving_time]]/(60*60),1),"")</f>
        <v/>
      </c>
      <c r="K19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1" t="str">
        <f>IF(AND(Table2[[#This Row],[Appoggio]]&lt;&gt;"",C2001&lt;&gt;""),_xlfn.CONCAT("date",C2001,"moving_time",C1992,"distance",Table2[[#This Row],[Appoggio]],"elevation",C1994,"type",C1995),"")</f>
        <v/>
      </c>
      <c r="M1991" t="str">
        <f>IF(Table2[[#This Row],[date_to_pivot]]&lt;&gt;"",C1995,"")</f>
        <v/>
      </c>
      <c r="N1991" t="str">
        <f>IF(Table2[[#This Row],[date_to_pivot]]&lt;&gt;"",Table2[[#This Row],[Appoggio]],"")</f>
        <v/>
      </c>
      <c r="O1991" t="str">
        <f>IF(Table2[[#This Row],[date_to_pivot]]&lt;&gt;"",C1994,"")</f>
        <v/>
      </c>
      <c r="P1991" t="str">
        <f>IF(Table2[[#This Row],[date_to_pivot]]&lt;&gt;"",C1992,"")</f>
        <v/>
      </c>
    </row>
    <row r="1992" spans="2:16" x14ac:dyDescent="0.2">
      <c r="B1992" t="s">
        <v>799</v>
      </c>
      <c r="C1992" t="str" cm="1">
        <f t="array" ref="C19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92" t="str">
        <f>IF(ISNUMBER(SEARCH("start_date_local",Table2[[#This Row],[JSON]])),MID(Table2[[#This Row],[JSON]],SEARCH("start_date_local",Table2[[#This Row],[JSON]])+LEN("start_date_local")+4,10), "")</f>
        <v/>
      </c>
      <c r="E19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2" s="5" t="str">
        <f>IF(Table2[[#This Row],[moving_time]]&lt;&gt;"",FLOOR((Table2[[#This Row],[moving_time]]-(60*60*Table2[[#This Row],[Appoggio_ore]]))-(60*Table2[[#This Row],[Appoggio_ minuti]]),1),"")</f>
        <v/>
      </c>
      <c r="I1992" s="5" t="str">
        <f>IF(Table2[[#This Row],[moving_time]]&lt;&gt;"",FLOOR((Table2[[#This Row],[moving_time]]-(60*60*Table2[[#This Row],[Appoggio_ore]]))/60,1),"")</f>
        <v/>
      </c>
      <c r="J1992" s="5" t="str">
        <f>IF(Table2[[#This Row],[moving_time]]&lt;&gt;"",FLOOR(Table2[[#This Row],[moving_time]]/(60*60),1),"")</f>
        <v/>
      </c>
      <c r="K19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2" t="str">
        <f>IF(AND(Table2[[#This Row],[Appoggio]]&lt;&gt;"",C2002&lt;&gt;""),_xlfn.CONCAT("date",C2002,"moving_time",C1993,"distance",Table2[[#This Row],[Appoggio]],"elevation",C1995,"type",C1996),"")</f>
        <v/>
      </c>
      <c r="M1992" t="str">
        <f>IF(Table2[[#This Row],[date_to_pivot]]&lt;&gt;"",C1996,"")</f>
        <v/>
      </c>
      <c r="N1992" t="str">
        <f>IF(Table2[[#This Row],[date_to_pivot]]&lt;&gt;"",Table2[[#This Row],[Appoggio]],"")</f>
        <v/>
      </c>
      <c r="O1992" t="str">
        <f>IF(Table2[[#This Row],[date_to_pivot]]&lt;&gt;"",C1995,"")</f>
        <v/>
      </c>
      <c r="P1992" t="str">
        <f>IF(Table2[[#This Row],[date_to_pivot]]&lt;&gt;"",C1993,"")</f>
        <v/>
      </c>
    </row>
    <row r="1993" spans="2:16" x14ac:dyDescent="0.2">
      <c r="B1993" t="s">
        <v>772</v>
      </c>
      <c r="C1993" t="str" cm="1">
        <f t="array" ref="C19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93" t="str">
        <f>IF(ISNUMBER(SEARCH("start_date_local",Table2[[#This Row],[JSON]])),MID(Table2[[#This Row],[JSON]],SEARCH("start_date_local",Table2[[#This Row],[JSON]])+LEN("start_date_local")+4,10), "")</f>
        <v/>
      </c>
      <c r="E19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3" s="5" t="str">
        <f>IF(Table2[[#This Row],[moving_time]]&lt;&gt;"",FLOOR((Table2[[#This Row],[moving_time]]-(60*60*Table2[[#This Row],[Appoggio_ore]]))-(60*Table2[[#This Row],[Appoggio_ minuti]]),1),"")</f>
        <v/>
      </c>
      <c r="I1993" s="5" t="str">
        <f>IF(Table2[[#This Row],[moving_time]]&lt;&gt;"",FLOOR((Table2[[#This Row],[moving_time]]-(60*60*Table2[[#This Row],[Appoggio_ore]]))/60,1),"")</f>
        <v/>
      </c>
      <c r="J1993" s="5" t="str">
        <f>IF(Table2[[#This Row],[moving_time]]&lt;&gt;"",FLOOR(Table2[[#This Row],[moving_time]]/(60*60),1),"")</f>
        <v/>
      </c>
      <c r="K19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3" t="str">
        <f>IF(AND(Table2[[#This Row],[Appoggio]]&lt;&gt;"",C2003&lt;&gt;""),_xlfn.CONCAT("date",C2003,"moving_time",C1994,"distance",Table2[[#This Row],[Appoggio]],"elevation",C1996,"type",C1997),"")</f>
        <v/>
      </c>
      <c r="M1993" t="str">
        <f>IF(Table2[[#This Row],[date_to_pivot]]&lt;&gt;"",C1997,"")</f>
        <v/>
      </c>
      <c r="N1993" t="str">
        <f>IF(Table2[[#This Row],[date_to_pivot]]&lt;&gt;"",Table2[[#This Row],[Appoggio]],"")</f>
        <v/>
      </c>
      <c r="O1993" t="str">
        <f>IF(Table2[[#This Row],[date_to_pivot]]&lt;&gt;"",C1996,"")</f>
        <v/>
      </c>
      <c r="P1993" t="str">
        <f>IF(Table2[[#This Row],[date_to_pivot]]&lt;&gt;"",C1994,"")</f>
        <v/>
      </c>
    </row>
    <row r="1994" spans="2:16" x14ac:dyDescent="0.2">
      <c r="B1994" t="s">
        <v>58</v>
      </c>
      <c r="C1994" t="str" cm="1">
        <f t="array" ref="C19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94" t="str">
        <f>IF(ISNUMBER(SEARCH("start_date_local",Table2[[#This Row],[JSON]])),MID(Table2[[#This Row],[JSON]],SEARCH("start_date_local",Table2[[#This Row],[JSON]])+LEN("start_date_local")+4,10), "")</f>
        <v/>
      </c>
      <c r="E19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4" s="5" t="str">
        <f>IF(Table2[[#This Row],[moving_time]]&lt;&gt;"",FLOOR((Table2[[#This Row],[moving_time]]-(60*60*Table2[[#This Row],[Appoggio_ore]]))-(60*Table2[[#This Row],[Appoggio_ minuti]]),1),"")</f>
        <v/>
      </c>
      <c r="I1994" s="5" t="str">
        <f>IF(Table2[[#This Row],[moving_time]]&lt;&gt;"",FLOOR((Table2[[#This Row],[moving_time]]-(60*60*Table2[[#This Row],[Appoggio_ore]]))/60,1),"")</f>
        <v/>
      </c>
      <c r="J1994" s="5" t="str">
        <f>IF(Table2[[#This Row],[moving_time]]&lt;&gt;"",FLOOR(Table2[[#This Row],[moving_time]]/(60*60),1),"")</f>
        <v/>
      </c>
      <c r="K19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4" t="str">
        <f>IF(AND(Table2[[#This Row],[Appoggio]]&lt;&gt;"",C2004&lt;&gt;""),_xlfn.CONCAT("date",C2004,"moving_time",C1995,"distance",Table2[[#This Row],[Appoggio]],"elevation",C1997,"type",C1998),"")</f>
        <v/>
      </c>
      <c r="M1994" t="str">
        <f>IF(Table2[[#This Row],[date_to_pivot]]&lt;&gt;"",C1998,"")</f>
        <v/>
      </c>
      <c r="N1994" t="str">
        <f>IF(Table2[[#This Row],[date_to_pivot]]&lt;&gt;"",Table2[[#This Row],[Appoggio]],"")</f>
        <v/>
      </c>
      <c r="O1994" t="str">
        <f>IF(Table2[[#This Row],[date_to_pivot]]&lt;&gt;"",C1997,"")</f>
        <v/>
      </c>
      <c r="P1994" t="str">
        <f>IF(Table2[[#This Row],[date_to_pivot]]&lt;&gt;"",C1995,"")</f>
        <v/>
      </c>
    </row>
    <row r="1995" spans="2:16" x14ac:dyDescent="0.2">
      <c r="B1995" t="s">
        <v>59</v>
      </c>
      <c r="C1995" t="str" cm="1">
        <f t="array" ref="C19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95" t="str">
        <f>IF(ISNUMBER(SEARCH("start_date_local",Table2[[#This Row],[JSON]])),MID(Table2[[#This Row],[JSON]],SEARCH("start_date_local",Table2[[#This Row],[JSON]])+LEN("start_date_local")+4,10), "")</f>
        <v/>
      </c>
      <c r="E19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5" s="5" t="str">
        <f>IF(Table2[[#This Row],[moving_time]]&lt;&gt;"",FLOOR((Table2[[#This Row],[moving_time]]-(60*60*Table2[[#This Row],[Appoggio_ore]]))-(60*Table2[[#This Row],[Appoggio_ minuti]]),1),"")</f>
        <v/>
      </c>
      <c r="I1995" s="5" t="str">
        <f>IF(Table2[[#This Row],[moving_time]]&lt;&gt;"",FLOOR((Table2[[#This Row],[moving_time]]-(60*60*Table2[[#This Row],[Appoggio_ore]]))/60,1),"")</f>
        <v/>
      </c>
      <c r="J1995" s="5" t="str">
        <f>IF(Table2[[#This Row],[moving_time]]&lt;&gt;"",FLOOR(Table2[[#This Row],[moving_time]]/(60*60),1),"")</f>
        <v/>
      </c>
      <c r="K19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5" t="str">
        <f>IF(AND(Table2[[#This Row],[Appoggio]]&lt;&gt;"",C2005&lt;&gt;""),_xlfn.CONCAT("date",C2005,"moving_time",C1996,"distance",Table2[[#This Row],[Appoggio]],"elevation",C1998,"type",C1999),"")</f>
        <v/>
      </c>
      <c r="M1995" t="str">
        <f>IF(Table2[[#This Row],[date_to_pivot]]&lt;&gt;"",C1999,"")</f>
        <v/>
      </c>
      <c r="N1995" t="str">
        <f>IF(Table2[[#This Row],[date_to_pivot]]&lt;&gt;"",Table2[[#This Row],[Appoggio]],"")</f>
        <v/>
      </c>
      <c r="O1995" t="str">
        <f>IF(Table2[[#This Row],[date_to_pivot]]&lt;&gt;"",C1998,"")</f>
        <v/>
      </c>
      <c r="P1995" t="str">
        <f>IF(Table2[[#This Row],[date_to_pivot]]&lt;&gt;"",C1996,"")</f>
        <v/>
      </c>
    </row>
    <row r="1996" spans="2:16" x14ac:dyDescent="0.2">
      <c r="B1996" t="s">
        <v>800</v>
      </c>
      <c r="C1996" t="str" cm="1">
        <f t="array" ref="C19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96" t="str">
        <f>IF(ISNUMBER(SEARCH("start_date_local",Table2[[#This Row],[JSON]])),MID(Table2[[#This Row],[JSON]],SEARCH("start_date_local",Table2[[#This Row],[JSON]])+LEN("start_date_local")+4,10), "")</f>
        <v/>
      </c>
      <c r="E19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6" s="5" t="str">
        <f>IF(Table2[[#This Row],[moving_time]]&lt;&gt;"",FLOOR((Table2[[#This Row],[moving_time]]-(60*60*Table2[[#This Row],[Appoggio_ore]]))-(60*Table2[[#This Row],[Appoggio_ minuti]]),1),"")</f>
        <v/>
      </c>
      <c r="I1996" s="5" t="str">
        <f>IF(Table2[[#This Row],[moving_time]]&lt;&gt;"",FLOOR((Table2[[#This Row],[moving_time]]-(60*60*Table2[[#This Row],[Appoggio_ore]]))/60,1),"")</f>
        <v/>
      </c>
      <c r="J1996" s="5" t="str">
        <f>IF(Table2[[#This Row],[moving_time]]&lt;&gt;"",FLOOR(Table2[[#This Row],[moving_time]]/(60*60),1),"")</f>
        <v/>
      </c>
      <c r="K19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6" t="str">
        <f>IF(AND(Table2[[#This Row],[Appoggio]]&lt;&gt;"",C2006&lt;&gt;""),_xlfn.CONCAT("date",C2006,"moving_time",C1997,"distance",Table2[[#This Row],[Appoggio]],"elevation",C1999,"type",C2000),"")</f>
        <v/>
      </c>
      <c r="M1996" t="str">
        <f>IF(Table2[[#This Row],[date_to_pivot]]&lt;&gt;"",C2000,"")</f>
        <v/>
      </c>
      <c r="N1996" t="str">
        <f>IF(Table2[[#This Row],[date_to_pivot]]&lt;&gt;"",Table2[[#This Row],[Appoggio]],"")</f>
        <v/>
      </c>
      <c r="O1996" t="str">
        <f>IF(Table2[[#This Row],[date_to_pivot]]&lt;&gt;"",C1999,"")</f>
        <v/>
      </c>
      <c r="P1996" t="str">
        <f>IF(Table2[[#This Row],[date_to_pivot]]&lt;&gt;"",C1997,"")</f>
        <v/>
      </c>
    </row>
    <row r="1997" spans="2:16" x14ac:dyDescent="0.2">
      <c r="B1997" t="s">
        <v>801</v>
      </c>
      <c r="C1997" t="str" cm="1">
        <f t="array" ref="C19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97" t="str">
        <f>IF(ISNUMBER(SEARCH("start_date_local",Table2[[#This Row],[JSON]])),MID(Table2[[#This Row],[JSON]],SEARCH("start_date_local",Table2[[#This Row],[JSON]])+LEN("start_date_local")+4,10), "")</f>
        <v/>
      </c>
      <c r="E19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7" s="5" t="str">
        <f>IF(Table2[[#This Row],[moving_time]]&lt;&gt;"",FLOOR((Table2[[#This Row],[moving_time]]-(60*60*Table2[[#This Row],[Appoggio_ore]]))-(60*Table2[[#This Row],[Appoggio_ minuti]]),1),"")</f>
        <v/>
      </c>
      <c r="I1997" s="5" t="str">
        <f>IF(Table2[[#This Row],[moving_time]]&lt;&gt;"",FLOOR((Table2[[#This Row],[moving_time]]-(60*60*Table2[[#This Row],[Appoggio_ore]]))/60,1),"")</f>
        <v/>
      </c>
      <c r="J1997" s="5" t="str">
        <f>IF(Table2[[#This Row],[moving_time]]&lt;&gt;"",FLOOR(Table2[[#This Row],[moving_time]]/(60*60),1),"")</f>
        <v/>
      </c>
      <c r="K19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7" t="str">
        <f>IF(AND(Table2[[#This Row],[Appoggio]]&lt;&gt;"",C2007&lt;&gt;""),_xlfn.CONCAT("date",C2007,"moving_time",C1998,"distance",Table2[[#This Row],[Appoggio]],"elevation",C2000,"type",C2001),"")</f>
        <v/>
      </c>
      <c r="M1997" t="str">
        <f>IF(Table2[[#This Row],[date_to_pivot]]&lt;&gt;"",C2001,"")</f>
        <v/>
      </c>
      <c r="N1997" t="str">
        <f>IF(Table2[[#This Row],[date_to_pivot]]&lt;&gt;"",Table2[[#This Row],[Appoggio]],"")</f>
        <v/>
      </c>
      <c r="O1997" t="str">
        <f>IF(Table2[[#This Row],[date_to_pivot]]&lt;&gt;"",C2000,"")</f>
        <v/>
      </c>
      <c r="P1997" t="str">
        <f>IF(Table2[[#This Row],[date_to_pivot]]&lt;&gt;"",C1998,"")</f>
        <v/>
      </c>
    </row>
    <row r="1998" spans="2:16" x14ac:dyDescent="0.2">
      <c r="B1998" t="s">
        <v>802</v>
      </c>
      <c r="C1998" t="str" cm="1">
        <f t="array" ref="C19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98" t="str">
        <f>IF(ISNUMBER(SEARCH("start_date_local",Table2[[#This Row],[JSON]])),MID(Table2[[#This Row],[JSON]],SEARCH("start_date_local",Table2[[#This Row],[JSON]])+LEN("start_date_local")+4,10), "")</f>
        <v/>
      </c>
      <c r="E19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8" s="5" t="str">
        <f>IF(Table2[[#This Row],[moving_time]]&lt;&gt;"",FLOOR((Table2[[#This Row],[moving_time]]-(60*60*Table2[[#This Row],[Appoggio_ore]]))-(60*Table2[[#This Row],[Appoggio_ minuti]]),1),"")</f>
        <v/>
      </c>
      <c r="I1998" s="5" t="str">
        <f>IF(Table2[[#This Row],[moving_time]]&lt;&gt;"",FLOOR((Table2[[#This Row],[moving_time]]-(60*60*Table2[[#This Row],[Appoggio_ore]]))/60,1),"")</f>
        <v/>
      </c>
      <c r="J1998" s="5" t="str">
        <f>IF(Table2[[#This Row],[moving_time]]&lt;&gt;"",FLOOR(Table2[[#This Row],[moving_time]]/(60*60),1),"")</f>
        <v/>
      </c>
      <c r="K19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8" t="str">
        <f>IF(AND(Table2[[#This Row],[Appoggio]]&lt;&gt;"",C2008&lt;&gt;""),_xlfn.CONCAT("date",C2008,"moving_time",C1999,"distance",Table2[[#This Row],[Appoggio]],"elevation",C2001,"type",C2002),"")</f>
        <v/>
      </c>
      <c r="M1998" t="str">
        <f>IF(Table2[[#This Row],[date_to_pivot]]&lt;&gt;"",C2002,"")</f>
        <v/>
      </c>
      <c r="N1998" t="str">
        <f>IF(Table2[[#This Row],[date_to_pivot]]&lt;&gt;"",Table2[[#This Row],[Appoggio]],"")</f>
        <v/>
      </c>
      <c r="O1998" t="str">
        <f>IF(Table2[[#This Row],[date_to_pivot]]&lt;&gt;"",C2001,"")</f>
        <v/>
      </c>
      <c r="P1998" t="str">
        <f>IF(Table2[[#This Row],[date_to_pivot]]&lt;&gt;"",C1999,"")</f>
        <v/>
      </c>
    </row>
    <row r="1999" spans="2:16" x14ac:dyDescent="0.2">
      <c r="B1999" t="s">
        <v>127</v>
      </c>
      <c r="C1999" t="str" cm="1">
        <f t="array" ref="C19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1999" t="str">
        <f>IF(ISNUMBER(SEARCH("start_date_local",Table2[[#This Row],[JSON]])),MID(Table2[[#This Row],[JSON]],SEARCH("start_date_local",Table2[[#This Row],[JSON]])+LEN("start_date_local")+4,10), "")</f>
        <v/>
      </c>
      <c r="E19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19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19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1999" s="5" t="str">
        <f>IF(Table2[[#This Row],[moving_time]]&lt;&gt;"",FLOOR((Table2[[#This Row],[moving_time]]-(60*60*Table2[[#This Row],[Appoggio_ore]]))-(60*Table2[[#This Row],[Appoggio_ minuti]]),1),"")</f>
        <v/>
      </c>
      <c r="I1999" s="5" t="str">
        <f>IF(Table2[[#This Row],[moving_time]]&lt;&gt;"",FLOOR((Table2[[#This Row],[moving_time]]-(60*60*Table2[[#This Row],[Appoggio_ore]]))/60,1),"")</f>
        <v/>
      </c>
      <c r="J1999" s="5" t="str">
        <f>IF(Table2[[#This Row],[moving_time]]&lt;&gt;"",FLOOR(Table2[[#This Row],[moving_time]]/(60*60),1),"")</f>
        <v/>
      </c>
      <c r="K19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1999" t="str">
        <f>IF(AND(Table2[[#This Row],[Appoggio]]&lt;&gt;"",C2009&lt;&gt;""),_xlfn.CONCAT("date",C2009,"moving_time",C2000,"distance",Table2[[#This Row],[Appoggio]],"elevation",C2002,"type",C2003),"")</f>
        <v/>
      </c>
      <c r="M1999" t="str">
        <f>IF(Table2[[#This Row],[date_to_pivot]]&lt;&gt;"",C2003,"")</f>
        <v/>
      </c>
      <c r="N1999" t="str">
        <f>IF(Table2[[#This Row],[date_to_pivot]]&lt;&gt;"",Table2[[#This Row],[Appoggio]],"")</f>
        <v/>
      </c>
      <c r="O1999" t="str">
        <f>IF(Table2[[#This Row],[date_to_pivot]]&lt;&gt;"",C2002,"")</f>
        <v/>
      </c>
      <c r="P1999" t="str">
        <f>IF(Table2[[#This Row],[date_to_pivot]]&lt;&gt;"",C2000,"")</f>
        <v/>
      </c>
    </row>
    <row r="2000" spans="2:16" x14ac:dyDescent="0.2">
      <c r="B2000" t="s">
        <v>96</v>
      </c>
      <c r="C2000" t="str" cm="1">
        <f t="array" ref="C20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00" t="str">
        <f>IF(ISNUMBER(SEARCH("start_date_local",Table2[[#This Row],[JSON]])),MID(Table2[[#This Row],[JSON]],SEARCH("start_date_local",Table2[[#This Row],[JSON]])+LEN("start_date_local")+4,10), "")</f>
        <v/>
      </c>
      <c r="E20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0" s="5" t="str">
        <f>IF(Table2[[#This Row],[moving_time]]&lt;&gt;"",FLOOR((Table2[[#This Row],[moving_time]]-(60*60*Table2[[#This Row],[Appoggio_ore]]))-(60*Table2[[#This Row],[Appoggio_ minuti]]),1),"")</f>
        <v/>
      </c>
      <c r="I2000" s="5" t="str">
        <f>IF(Table2[[#This Row],[moving_time]]&lt;&gt;"",FLOOR((Table2[[#This Row],[moving_time]]-(60*60*Table2[[#This Row],[Appoggio_ore]]))/60,1),"")</f>
        <v/>
      </c>
      <c r="J2000" s="5" t="str">
        <f>IF(Table2[[#This Row],[moving_time]]&lt;&gt;"",FLOOR(Table2[[#This Row],[moving_time]]/(60*60),1),"")</f>
        <v/>
      </c>
      <c r="K20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0" t="str">
        <f>IF(AND(Table2[[#This Row],[Appoggio]]&lt;&gt;"",C2010&lt;&gt;""),_xlfn.CONCAT("date",C2010,"moving_time",C2001,"distance",Table2[[#This Row],[Appoggio]],"elevation",C2003,"type",C2004),"")</f>
        <v/>
      </c>
      <c r="M2000" t="str">
        <f>IF(Table2[[#This Row],[date_to_pivot]]&lt;&gt;"",C2004,"")</f>
        <v/>
      </c>
      <c r="N2000" t="str">
        <f>IF(Table2[[#This Row],[date_to_pivot]]&lt;&gt;"",Table2[[#This Row],[Appoggio]],"")</f>
        <v/>
      </c>
      <c r="O2000" t="str">
        <f>IF(Table2[[#This Row],[date_to_pivot]]&lt;&gt;"",C2003,"")</f>
        <v/>
      </c>
      <c r="P2000" t="str">
        <f>IF(Table2[[#This Row],[date_to_pivot]]&lt;&gt;"",C2001,"")</f>
        <v/>
      </c>
    </row>
    <row r="2001" spans="2:16" x14ac:dyDescent="0.2">
      <c r="B2001" t="s">
        <v>65</v>
      </c>
      <c r="C2001" t="str" cm="1">
        <f t="array" ref="C20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01" t="str">
        <f>IF(ISNUMBER(SEARCH("start_date_local",Table2[[#This Row],[JSON]])),MID(Table2[[#This Row],[JSON]],SEARCH("start_date_local",Table2[[#This Row],[JSON]])+LEN("start_date_local")+4,10), "")</f>
        <v/>
      </c>
      <c r="E20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1" s="5" t="str">
        <f>IF(Table2[[#This Row],[moving_time]]&lt;&gt;"",FLOOR((Table2[[#This Row],[moving_time]]-(60*60*Table2[[#This Row],[Appoggio_ore]]))-(60*Table2[[#This Row],[Appoggio_ minuti]]),1),"")</f>
        <v/>
      </c>
      <c r="I2001" s="5" t="str">
        <f>IF(Table2[[#This Row],[moving_time]]&lt;&gt;"",FLOOR((Table2[[#This Row],[moving_time]]-(60*60*Table2[[#This Row],[Appoggio_ore]]))/60,1),"")</f>
        <v/>
      </c>
      <c r="J2001" s="5" t="str">
        <f>IF(Table2[[#This Row],[moving_time]]&lt;&gt;"",FLOOR(Table2[[#This Row],[moving_time]]/(60*60),1),"")</f>
        <v/>
      </c>
      <c r="K20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1" t="str">
        <f>IF(AND(Table2[[#This Row],[Appoggio]]&lt;&gt;"",C2011&lt;&gt;""),_xlfn.CONCAT("date",C2011,"moving_time",C2002,"distance",Table2[[#This Row],[Appoggio]],"elevation",C2004,"type",C2005),"")</f>
        <v/>
      </c>
      <c r="M2001" t="str">
        <f>IF(Table2[[#This Row],[date_to_pivot]]&lt;&gt;"",C2005,"")</f>
        <v/>
      </c>
      <c r="N2001" t="str">
        <f>IF(Table2[[#This Row],[date_to_pivot]]&lt;&gt;"",Table2[[#This Row],[Appoggio]],"")</f>
        <v/>
      </c>
      <c r="O2001" t="str">
        <f>IF(Table2[[#This Row],[date_to_pivot]]&lt;&gt;"",C2004,"")</f>
        <v/>
      </c>
      <c r="P2001" t="str">
        <f>IF(Table2[[#This Row],[date_to_pivot]]&lt;&gt;"",C2002,"")</f>
        <v/>
      </c>
    </row>
    <row r="2002" spans="2:16" x14ac:dyDescent="0.2">
      <c r="B2002" t="s">
        <v>322</v>
      </c>
      <c r="C2002" t="str" cm="1">
        <f t="array" ref="C20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02" t="str">
        <f>IF(ISNUMBER(SEARCH("start_date_local",Table2[[#This Row],[JSON]])),MID(Table2[[#This Row],[JSON]],SEARCH("start_date_local",Table2[[#This Row],[JSON]])+LEN("start_date_local")+4,10), "")</f>
        <v/>
      </c>
      <c r="E20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2" s="5" t="str">
        <f>IF(Table2[[#This Row],[moving_time]]&lt;&gt;"",FLOOR((Table2[[#This Row],[moving_time]]-(60*60*Table2[[#This Row],[Appoggio_ore]]))-(60*Table2[[#This Row],[Appoggio_ minuti]]),1),"")</f>
        <v/>
      </c>
      <c r="I2002" s="5" t="str">
        <f>IF(Table2[[#This Row],[moving_time]]&lt;&gt;"",FLOOR((Table2[[#This Row],[moving_time]]-(60*60*Table2[[#This Row],[Appoggio_ore]]))/60,1),"")</f>
        <v/>
      </c>
      <c r="J2002" s="5" t="str">
        <f>IF(Table2[[#This Row],[moving_time]]&lt;&gt;"",FLOOR(Table2[[#This Row],[moving_time]]/(60*60),1),"")</f>
        <v/>
      </c>
      <c r="K20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2" t="str">
        <f>IF(AND(Table2[[#This Row],[Appoggio]]&lt;&gt;"",C2012&lt;&gt;""),_xlfn.CONCAT("date",C2012,"moving_time",C2003,"distance",Table2[[#This Row],[Appoggio]],"elevation",C2005,"type",C2006),"")</f>
        <v/>
      </c>
      <c r="M2002" t="str">
        <f>IF(Table2[[#This Row],[date_to_pivot]]&lt;&gt;"",C2006,"")</f>
        <v/>
      </c>
      <c r="N2002" t="str">
        <f>IF(Table2[[#This Row],[date_to_pivot]]&lt;&gt;"",Table2[[#This Row],[Appoggio]],"")</f>
        <v/>
      </c>
      <c r="O2002" t="str">
        <f>IF(Table2[[#This Row],[date_to_pivot]]&lt;&gt;"",C2005,"")</f>
        <v/>
      </c>
      <c r="P2002" t="str">
        <f>IF(Table2[[#This Row],[date_to_pivot]]&lt;&gt;"",C2003,"")</f>
        <v/>
      </c>
    </row>
    <row r="2003" spans="2:16" x14ac:dyDescent="0.2">
      <c r="B2003" t="s">
        <v>67</v>
      </c>
      <c r="C2003" t="str" cm="1">
        <f t="array" ref="C20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03" t="str">
        <f>IF(ISNUMBER(SEARCH("start_date_local",Table2[[#This Row],[JSON]])),MID(Table2[[#This Row],[JSON]],SEARCH("start_date_local",Table2[[#This Row],[JSON]])+LEN("start_date_local")+4,10), "")</f>
        <v/>
      </c>
      <c r="E20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3" s="5" t="str">
        <f>IF(Table2[[#This Row],[moving_time]]&lt;&gt;"",FLOOR((Table2[[#This Row],[moving_time]]-(60*60*Table2[[#This Row],[Appoggio_ore]]))-(60*Table2[[#This Row],[Appoggio_ minuti]]),1),"")</f>
        <v/>
      </c>
      <c r="I2003" s="5" t="str">
        <f>IF(Table2[[#This Row],[moving_time]]&lt;&gt;"",FLOOR((Table2[[#This Row],[moving_time]]-(60*60*Table2[[#This Row],[Appoggio_ore]]))/60,1),"")</f>
        <v/>
      </c>
      <c r="J2003" s="5" t="str">
        <f>IF(Table2[[#This Row],[moving_time]]&lt;&gt;"",FLOOR(Table2[[#This Row],[moving_time]]/(60*60),1),"")</f>
        <v/>
      </c>
      <c r="K20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3" t="str">
        <f>IF(AND(Table2[[#This Row],[Appoggio]]&lt;&gt;"",C2013&lt;&gt;""),_xlfn.CONCAT("date",C2013,"moving_time",C2004,"distance",Table2[[#This Row],[Appoggio]],"elevation",C2006,"type",C2007),"")</f>
        <v/>
      </c>
      <c r="M2003" t="str">
        <f>IF(Table2[[#This Row],[date_to_pivot]]&lt;&gt;"",C2007,"")</f>
        <v/>
      </c>
      <c r="N2003" t="str">
        <f>IF(Table2[[#This Row],[date_to_pivot]]&lt;&gt;"",Table2[[#This Row],[Appoggio]],"")</f>
        <v/>
      </c>
      <c r="O2003" t="str">
        <f>IF(Table2[[#This Row],[date_to_pivot]]&lt;&gt;"",C2006,"")</f>
        <v/>
      </c>
      <c r="P2003" t="str">
        <f>IF(Table2[[#This Row],[date_to_pivot]]&lt;&gt;"",C2004,"")</f>
        <v/>
      </c>
    </row>
    <row r="2004" spans="2:16" x14ac:dyDescent="0.2">
      <c r="B2004" t="s">
        <v>1</v>
      </c>
      <c r="C2004" t="str" cm="1">
        <f t="array" ref="C20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04" t="str">
        <f>IF(ISNUMBER(SEARCH("start_date_local",Table2[[#This Row],[JSON]])),MID(Table2[[#This Row],[JSON]],SEARCH("start_date_local",Table2[[#This Row],[JSON]])+LEN("start_date_local")+4,10), "")</f>
        <v/>
      </c>
      <c r="E20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4" s="5" t="str">
        <f>IF(Table2[[#This Row],[moving_time]]&lt;&gt;"",FLOOR((Table2[[#This Row],[moving_time]]-(60*60*Table2[[#This Row],[Appoggio_ore]]))-(60*Table2[[#This Row],[Appoggio_ minuti]]),1),"")</f>
        <v/>
      </c>
      <c r="I2004" s="5" t="str">
        <f>IF(Table2[[#This Row],[moving_time]]&lt;&gt;"",FLOOR((Table2[[#This Row],[moving_time]]-(60*60*Table2[[#This Row],[Appoggio_ore]]))/60,1),"")</f>
        <v/>
      </c>
      <c r="J2004" s="5" t="str">
        <f>IF(Table2[[#This Row],[moving_time]]&lt;&gt;"",FLOOR(Table2[[#This Row],[moving_time]]/(60*60),1),"")</f>
        <v/>
      </c>
      <c r="K20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4" t="str">
        <f>IF(AND(Table2[[#This Row],[Appoggio]]&lt;&gt;"",C2014&lt;&gt;""),_xlfn.CONCAT("date",C2014,"moving_time",C2005,"distance",Table2[[#This Row],[Appoggio]],"elevation",C2007,"type",C2008),"")</f>
        <v/>
      </c>
      <c r="M2004" t="str">
        <f>IF(Table2[[#This Row],[date_to_pivot]]&lt;&gt;"",C2008,"")</f>
        <v/>
      </c>
      <c r="N2004" t="str">
        <f>IF(Table2[[#This Row],[date_to_pivot]]&lt;&gt;"",Table2[[#This Row],[Appoggio]],"")</f>
        <v/>
      </c>
      <c r="O2004" t="str">
        <f>IF(Table2[[#This Row],[date_to_pivot]]&lt;&gt;"",C2007,"")</f>
        <v/>
      </c>
      <c r="P2004" t="str">
        <f>IF(Table2[[#This Row],[date_to_pivot]]&lt;&gt;"",C2005,"")</f>
        <v/>
      </c>
    </row>
    <row r="2005" spans="2:16" x14ac:dyDescent="0.2">
      <c r="B2005" t="s">
        <v>2</v>
      </c>
      <c r="C2005" t="str" cm="1">
        <f t="array" ref="C20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05" t="str">
        <f>IF(ISNUMBER(SEARCH("start_date_local",Table2[[#This Row],[JSON]])),MID(Table2[[#This Row],[JSON]],SEARCH("start_date_local",Table2[[#This Row],[JSON]])+LEN("start_date_local")+4,10), "")</f>
        <v/>
      </c>
      <c r="E20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5" s="5" t="str">
        <f>IF(Table2[[#This Row],[moving_time]]&lt;&gt;"",FLOOR((Table2[[#This Row],[moving_time]]-(60*60*Table2[[#This Row],[Appoggio_ore]]))-(60*Table2[[#This Row],[Appoggio_ minuti]]),1),"")</f>
        <v/>
      </c>
      <c r="I2005" s="5" t="str">
        <f>IF(Table2[[#This Row],[moving_time]]&lt;&gt;"",FLOOR((Table2[[#This Row],[moving_time]]-(60*60*Table2[[#This Row],[Appoggio_ore]]))/60,1),"")</f>
        <v/>
      </c>
      <c r="J2005" s="5" t="str">
        <f>IF(Table2[[#This Row],[moving_time]]&lt;&gt;"",FLOOR(Table2[[#This Row],[moving_time]]/(60*60),1),"")</f>
        <v/>
      </c>
      <c r="K20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5" t="str">
        <f>IF(AND(Table2[[#This Row],[Appoggio]]&lt;&gt;"",C2015&lt;&gt;""),_xlfn.CONCAT("date",C2015,"moving_time",C2006,"distance",Table2[[#This Row],[Appoggio]],"elevation",C2008,"type",C2009),"")</f>
        <v/>
      </c>
      <c r="M2005" t="str">
        <f>IF(Table2[[#This Row],[date_to_pivot]]&lt;&gt;"",C2009,"")</f>
        <v/>
      </c>
      <c r="N2005" t="str">
        <f>IF(Table2[[#This Row],[date_to_pivot]]&lt;&gt;"",Table2[[#This Row],[Appoggio]],"")</f>
        <v/>
      </c>
      <c r="O2005" t="str">
        <f>IF(Table2[[#This Row],[date_to_pivot]]&lt;&gt;"",C2008,"")</f>
        <v/>
      </c>
      <c r="P2005" t="str">
        <f>IF(Table2[[#This Row],[date_to_pivot]]&lt;&gt;"",C2006,"")</f>
        <v/>
      </c>
    </row>
    <row r="2006" spans="2:16" x14ac:dyDescent="0.2">
      <c r="B2006" t="s">
        <v>3</v>
      </c>
      <c r="C2006" t="str" cm="1">
        <f t="array" ref="C20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06" t="str">
        <f>IF(ISNUMBER(SEARCH("start_date_local",Table2[[#This Row],[JSON]])),MID(Table2[[#This Row],[JSON]],SEARCH("start_date_local",Table2[[#This Row],[JSON]])+LEN("start_date_local")+4,10), "")</f>
        <v/>
      </c>
      <c r="E20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6" s="5" t="str">
        <f>IF(Table2[[#This Row],[moving_time]]&lt;&gt;"",FLOOR((Table2[[#This Row],[moving_time]]-(60*60*Table2[[#This Row],[Appoggio_ore]]))-(60*Table2[[#This Row],[Appoggio_ minuti]]),1),"")</f>
        <v/>
      </c>
      <c r="I2006" s="5" t="str">
        <f>IF(Table2[[#This Row],[moving_time]]&lt;&gt;"",FLOOR((Table2[[#This Row],[moving_time]]-(60*60*Table2[[#This Row],[Appoggio_ore]]))/60,1),"")</f>
        <v/>
      </c>
      <c r="J2006" s="5" t="str">
        <f>IF(Table2[[#This Row],[moving_time]]&lt;&gt;"",FLOOR(Table2[[#This Row],[moving_time]]/(60*60),1),"")</f>
        <v/>
      </c>
      <c r="K20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6" t="str">
        <f>IF(AND(Table2[[#This Row],[Appoggio]]&lt;&gt;"",C2016&lt;&gt;""),_xlfn.CONCAT("date",C2016,"moving_time",C2007,"distance",Table2[[#This Row],[Appoggio]],"elevation",C2009,"type",C2010),"")</f>
        <v/>
      </c>
      <c r="M2006" t="str">
        <f>IF(Table2[[#This Row],[date_to_pivot]]&lt;&gt;"",C2010,"")</f>
        <v/>
      </c>
      <c r="N2006" t="str">
        <f>IF(Table2[[#This Row],[date_to_pivot]]&lt;&gt;"",Table2[[#This Row],[Appoggio]],"")</f>
        <v/>
      </c>
      <c r="O2006" t="str">
        <f>IF(Table2[[#This Row],[date_to_pivot]]&lt;&gt;"",C2009,"")</f>
        <v/>
      </c>
      <c r="P2006" t="str">
        <f>IF(Table2[[#This Row],[date_to_pivot]]&lt;&gt;"",C2007,"")</f>
        <v/>
      </c>
    </row>
    <row r="2007" spans="2:16" x14ac:dyDescent="0.2">
      <c r="B2007" t="s">
        <v>4</v>
      </c>
      <c r="C2007" t="str" cm="1">
        <f t="array" ref="C20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07" t="str">
        <f>IF(ISNUMBER(SEARCH("start_date_local",Table2[[#This Row],[JSON]])),MID(Table2[[#This Row],[JSON]],SEARCH("start_date_local",Table2[[#This Row],[JSON]])+LEN("start_date_local")+4,10), "")</f>
        <v/>
      </c>
      <c r="E20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7" s="5" t="str">
        <f>IF(Table2[[#This Row],[moving_time]]&lt;&gt;"",FLOOR((Table2[[#This Row],[moving_time]]-(60*60*Table2[[#This Row],[Appoggio_ore]]))-(60*Table2[[#This Row],[Appoggio_ minuti]]),1),"")</f>
        <v/>
      </c>
      <c r="I2007" s="5" t="str">
        <f>IF(Table2[[#This Row],[moving_time]]&lt;&gt;"",FLOOR((Table2[[#This Row],[moving_time]]-(60*60*Table2[[#This Row],[Appoggio_ore]]))/60,1),"")</f>
        <v/>
      </c>
      <c r="J2007" s="5" t="str">
        <f>IF(Table2[[#This Row],[moving_time]]&lt;&gt;"",FLOOR(Table2[[#This Row],[moving_time]]/(60*60),1),"")</f>
        <v/>
      </c>
      <c r="K20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7" t="str">
        <f>IF(AND(Table2[[#This Row],[Appoggio]]&lt;&gt;"",C2017&lt;&gt;""),_xlfn.CONCAT("date",C2017,"moving_time",C2008,"distance",Table2[[#This Row],[Appoggio]],"elevation",C2010,"type",C2011),"")</f>
        <v/>
      </c>
      <c r="M2007" t="str">
        <f>IF(Table2[[#This Row],[date_to_pivot]]&lt;&gt;"",C2011,"")</f>
        <v/>
      </c>
      <c r="N2007" t="str">
        <f>IF(Table2[[#This Row],[date_to_pivot]]&lt;&gt;"",Table2[[#This Row],[Appoggio]],"")</f>
        <v/>
      </c>
      <c r="O2007" t="str">
        <f>IF(Table2[[#This Row],[date_to_pivot]]&lt;&gt;"",C2010,"")</f>
        <v/>
      </c>
      <c r="P2007" t="str">
        <f>IF(Table2[[#This Row],[date_to_pivot]]&lt;&gt;"",C2008,"")</f>
        <v/>
      </c>
    </row>
    <row r="2008" spans="2:16" x14ac:dyDescent="0.2">
      <c r="B2008" t="s">
        <v>5</v>
      </c>
      <c r="C2008" t="str" cm="1">
        <f t="array" ref="C20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08" t="str">
        <f>IF(ISNUMBER(SEARCH("start_date_local",Table2[[#This Row],[JSON]])),MID(Table2[[#This Row],[JSON]],SEARCH("start_date_local",Table2[[#This Row],[JSON]])+LEN("start_date_local")+4,10), "")</f>
        <v/>
      </c>
      <c r="E20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8" s="5" t="str">
        <f>IF(Table2[[#This Row],[moving_time]]&lt;&gt;"",FLOOR((Table2[[#This Row],[moving_time]]-(60*60*Table2[[#This Row],[Appoggio_ore]]))-(60*Table2[[#This Row],[Appoggio_ minuti]]),1),"")</f>
        <v/>
      </c>
      <c r="I2008" s="5" t="str">
        <f>IF(Table2[[#This Row],[moving_time]]&lt;&gt;"",FLOOR((Table2[[#This Row],[moving_time]]-(60*60*Table2[[#This Row],[Appoggio_ore]]))/60,1),"")</f>
        <v/>
      </c>
      <c r="J2008" s="5" t="str">
        <f>IF(Table2[[#This Row],[moving_time]]&lt;&gt;"",FLOOR(Table2[[#This Row],[moving_time]]/(60*60),1),"")</f>
        <v/>
      </c>
      <c r="K20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8" t="str">
        <f>IF(AND(Table2[[#This Row],[Appoggio]]&lt;&gt;"",C2018&lt;&gt;""),_xlfn.CONCAT("date",C2018,"moving_time",C2009,"distance",Table2[[#This Row],[Appoggio]],"elevation",C2011,"type",C2012),"")</f>
        <v/>
      </c>
      <c r="M2008" t="str">
        <f>IF(Table2[[#This Row],[date_to_pivot]]&lt;&gt;"",C2012,"")</f>
        <v/>
      </c>
      <c r="N2008" t="str">
        <f>IF(Table2[[#This Row],[date_to_pivot]]&lt;&gt;"",Table2[[#This Row],[Appoggio]],"")</f>
        <v/>
      </c>
      <c r="O2008" t="str">
        <f>IF(Table2[[#This Row],[date_to_pivot]]&lt;&gt;"",C2011,"")</f>
        <v/>
      </c>
      <c r="P2008" t="str">
        <f>IF(Table2[[#This Row],[date_to_pivot]]&lt;&gt;"",C2009,"")</f>
        <v/>
      </c>
    </row>
    <row r="2009" spans="2:16" x14ac:dyDescent="0.2">
      <c r="B2009" t="s">
        <v>6</v>
      </c>
      <c r="C2009" t="str" cm="1">
        <f t="array" ref="C20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09" t="str">
        <f>IF(ISNUMBER(SEARCH("start_date_local",Table2[[#This Row],[JSON]])),MID(Table2[[#This Row],[JSON]],SEARCH("start_date_local",Table2[[#This Row],[JSON]])+LEN("start_date_local")+4,10), "")</f>
        <v/>
      </c>
      <c r="E20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09" s="5" t="str">
        <f>IF(Table2[[#This Row],[moving_time]]&lt;&gt;"",FLOOR((Table2[[#This Row],[moving_time]]-(60*60*Table2[[#This Row],[Appoggio_ore]]))-(60*Table2[[#This Row],[Appoggio_ minuti]]),1),"")</f>
        <v/>
      </c>
      <c r="I2009" s="5" t="str">
        <f>IF(Table2[[#This Row],[moving_time]]&lt;&gt;"",FLOOR((Table2[[#This Row],[moving_time]]-(60*60*Table2[[#This Row],[Appoggio_ore]]))/60,1),"")</f>
        <v/>
      </c>
      <c r="J2009" s="5" t="str">
        <f>IF(Table2[[#This Row],[moving_time]]&lt;&gt;"",FLOOR(Table2[[#This Row],[moving_time]]/(60*60),1),"")</f>
        <v/>
      </c>
      <c r="K20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09" t="str">
        <f>IF(AND(Table2[[#This Row],[Appoggio]]&lt;&gt;"",C2019&lt;&gt;""),_xlfn.CONCAT("date",C2019,"moving_time",C2010,"distance",Table2[[#This Row],[Appoggio]],"elevation",C2012,"type",C2013),"")</f>
        <v/>
      </c>
      <c r="M2009" t="str">
        <f>IF(Table2[[#This Row],[date_to_pivot]]&lt;&gt;"",C2013,"")</f>
        <v/>
      </c>
      <c r="N2009" t="str">
        <f>IF(Table2[[#This Row],[date_to_pivot]]&lt;&gt;"",Table2[[#This Row],[Appoggio]],"")</f>
        <v/>
      </c>
      <c r="O2009" t="str">
        <f>IF(Table2[[#This Row],[date_to_pivot]]&lt;&gt;"",C2012,"")</f>
        <v/>
      </c>
      <c r="P2009" t="str">
        <f>IF(Table2[[#This Row],[date_to_pivot]]&lt;&gt;"",C2010,"")</f>
        <v/>
      </c>
    </row>
    <row r="2010" spans="2:16" x14ac:dyDescent="0.2">
      <c r="B2010" t="s">
        <v>803</v>
      </c>
      <c r="C2010" t="str" cm="1">
        <f t="array" ref="C20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10" t="str">
        <f>IF(ISNUMBER(SEARCH("start_date_local",Table2[[#This Row],[JSON]])),MID(Table2[[#This Row],[JSON]],SEARCH("start_date_local",Table2[[#This Row],[JSON]])+LEN("start_date_local")+4,10), "")</f>
        <v/>
      </c>
      <c r="E20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0" s="5" t="str">
        <f>IF(Table2[[#This Row],[moving_time]]&lt;&gt;"",FLOOR((Table2[[#This Row],[moving_time]]-(60*60*Table2[[#This Row],[Appoggio_ore]]))-(60*Table2[[#This Row],[Appoggio_ minuti]]),1),"")</f>
        <v/>
      </c>
      <c r="I2010" s="5" t="str">
        <f>IF(Table2[[#This Row],[moving_time]]&lt;&gt;"",FLOOR((Table2[[#This Row],[moving_time]]-(60*60*Table2[[#This Row],[Appoggio_ore]]))/60,1),"")</f>
        <v/>
      </c>
      <c r="J2010" s="5" t="str">
        <f>IF(Table2[[#This Row],[moving_time]]&lt;&gt;"",FLOOR(Table2[[#This Row],[moving_time]]/(60*60),1),"")</f>
        <v/>
      </c>
      <c r="K20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0" t="str">
        <f>IF(AND(Table2[[#This Row],[Appoggio]]&lt;&gt;"",C2020&lt;&gt;""),_xlfn.CONCAT("date",C2020,"moving_time",C2011,"distance",Table2[[#This Row],[Appoggio]],"elevation",C2013,"type",C2014),"")</f>
        <v/>
      </c>
      <c r="M2010" t="str">
        <f>IF(Table2[[#This Row],[date_to_pivot]]&lt;&gt;"",C2014,"")</f>
        <v/>
      </c>
      <c r="N2010" t="str">
        <f>IF(Table2[[#This Row],[date_to_pivot]]&lt;&gt;"",Table2[[#This Row],[Appoggio]],"")</f>
        <v/>
      </c>
      <c r="O2010" t="str">
        <f>IF(Table2[[#This Row],[date_to_pivot]]&lt;&gt;"",C2013,"")</f>
        <v/>
      </c>
      <c r="P2010" t="str">
        <f>IF(Table2[[#This Row],[date_to_pivot]]&lt;&gt;"",C2011,"")</f>
        <v/>
      </c>
    </row>
    <row r="2011" spans="2:16" x14ac:dyDescent="0.2">
      <c r="B2011" t="s">
        <v>804</v>
      </c>
      <c r="C2011" t="str" cm="1">
        <f t="array" ref="C20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23789.4</v>
      </c>
      <c r="D2011" t="str">
        <f>IF(ISNUMBER(SEARCH("start_date_local",Table2[[#This Row],[JSON]])),MID(Table2[[#This Row],[JSON]],SEARCH("start_date_local",Table2[[#This Row],[JSON]])+LEN("start_date_local")+4,10), "")</f>
        <v/>
      </c>
      <c r="E20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23789.4</v>
      </c>
      <c r="G20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1" s="5" t="str">
        <f>IF(Table2[[#This Row],[moving_time]]&lt;&gt;"",FLOOR((Table2[[#This Row],[moving_time]]-(60*60*Table2[[#This Row],[Appoggio_ore]]))-(60*Table2[[#This Row],[Appoggio_ minuti]]),1),"")</f>
        <v/>
      </c>
      <c r="I2011" s="5" t="str">
        <f>IF(Table2[[#This Row],[moving_time]]&lt;&gt;"",FLOOR((Table2[[#This Row],[moving_time]]-(60*60*Table2[[#This Row],[Appoggio_ore]]))/60,1),"")</f>
        <v/>
      </c>
      <c r="J2011" s="5" t="str">
        <f>IF(Table2[[#This Row],[moving_time]]&lt;&gt;"",FLOOR(Table2[[#This Row],[moving_time]]/(60*60),1),"")</f>
        <v/>
      </c>
      <c r="K20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1" t="str">
        <f>IF(AND(Table2[[#This Row],[Appoggio]]&lt;&gt;"",C2021&lt;&gt;""),_xlfn.CONCAT("date",C2021,"moving_time",C2012,"distance",Table2[[#This Row],[Appoggio]],"elevation",C2014,"type",C2015),"")</f>
        <v>date2020-05-19moving_time01:04:36distance23789.4elevation348.0typeRide</v>
      </c>
      <c r="M2011" t="str">
        <f>IF(Table2[[#This Row],[date_to_pivot]]&lt;&gt;"",C2015,"")</f>
        <v>Ride</v>
      </c>
      <c r="N2011" t="str">
        <f>IF(Table2[[#This Row],[date_to_pivot]]&lt;&gt;"",Table2[[#This Row],[Appoggio]],"")</f>
        <v>23789.4</v>
      </c>
      <c r="O2011" t="str">
        <f>IF(Table2[[#This Row],[date_to_pivot]]&lt;&gt;"",C2014,"")</f>
        <v>348.0</v>
      </c>
      <c r="P2011" t="str">
        <f>IF(Table2[[#This Row],[date_to_pivot]]&lt;&gt;"",C2012,"")</f>
        <v>01:04:36</v>
      </c>
    </row>
    <row r="2012" spans="2:16" x14ac:dyDescent="0.2">
      <c r="B2012" t="s">
        <v>805</v>
      </c>
      <c r="C2012" t="str" cm="1">
        <f t="array" ref="C20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01:04:36</v>
      </c>
      <c r="D2012" t="str">
        <f>IF(ISNUMBER(SEARCH("start_date_local",Table2[[#This Row],[JSON]])),MID(Table2[[#This Row],[JSON]],SEARCH("start_date_local",Table2[[#This Row],[JSON]])+LEN("start_date_local")+4,10), "")</f>
        <v/>
      </c>
      <c r="E20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3876</v>
      </c>
      <c r="H2012" s="5">
        <f>IF(Table2[[#This Row],[moving_time]]&lt;&gt;"",FLOOR((Table2[[#This Row],[moving_time]]-(60*60*Table2[[#This Row],[Appoggio_ore]]))-(60*Table2[[#This Row],[Appoggio_ minuti]]),1),"")</f>
        <v>36</v>
      </c>
      <c r="I2012" s="5">
        <f>IF(Table2[[#This Row],[moving_time]]&lt;&gt;"",FLOOR((Table2[[#This Row],[moving_time]]-(60*60*Table2[[#This Row],[Appoggio_ore]]))/60,1),"")</f>
        <v>4</v>
      </c>
      <c r="J2012" s="5">
        <f>IF(Table2[[#This Row],[moving_time]]&lt;&gt;"",FLOOR(Table2[[#This Row],[moving_time]]/(60*60),1),"")</f>
        <v>1</v>
      </c>
      <c r="K20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2" t="str">
        <f>IF(AND(Table2[[#This Row],[Appoggio]]&lt;&gt;"",C2022&lt;&gt;""),_xlfn.CONCAT("date",C2022,"moving_time",C2013,"distance",Table2[[#This Row],[Appoggio]],"elevation",C2015,"type",C2016),"")</f>
        <v/>
      </c>
      <c r="M2012" t="str">
        <f>IF(Table2[[#This Row],[date_to_pivot]]&lt;&gt;"",C2016,"")</f>
        <v/>
      </c>
      <c r="N2012" t="str">
        <f>IF(Table2[[#This Row],[date_to_pivot]]&lt;&gt;"",Table2[[#This Row],[Appoggio]],"")</f>
        <v/>
      </c>
      <c r="O2012" t="str">
        <f>IF(Table2[[#This Row],[date_to_pivot]]&lt;&gt;"",C2015,"")</f>
        <v/>
      </c>
      <c r="P2012" t="str">
        <f>IF(Table2[[#This Row],[date_to_pivot]]&lt;&gt;"",C2013,"")</f>
        <v/>
      </c>
    </row>
    <row r="2013" spans="2:16" x14ac:dyDescent="0.2">
      <c r="B2013" t="s">
        <v>806</v>
      </c>
      <c r="C2013" t="str" cm="1">
        <f t="array" ref="C20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13" t="str">
        <f>IF(ISNUMBER(SEARCH("start_date_local",Table2[[#This Row],[JSON]])),MID(Table2[[#This Row],[JSON]],SEARCH("start_date_local",Table2[[#This Row],[JSON]])+LEN("start_date_local")+4,10), "")</f>
        <v/>
      </c>
      <c r="E20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3" s="5" t="str">
        <f>IF(Table2[[#This Row],[moving_time]]&lt;&gt;"",FLOOR((Table2[[#This Row],[moving_time]]-(60*60*Table2[[#This Row],[Appoggio_ore]]))-(60*Table2[[#This Row],[Appoggio_ minuti]]),1),"")</f>
        <v/>
      </c>
      <c r="I2013" s="5" t="str">
        <f>IF(Table2[[#This Row],[moving_time]]&lt;&gt;"",FLOOR((Table2[[#This Row],[moving_time]]-(60*60*Table2[[#This Row],[Appoggio_ore]]))/60,1),"")</f>
        <v/>
      </c>
      <c r="J2013" s="5" t="str">
        <f>IF(Table2[[#This Row],[moving_time]]&lt;&gt;"",FLOOR(Table2[[#This Row],[moving_time]]/(60*60),1),"")</f>
        <v/>
      </c>
      <c r="K20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3" t="str">
        <f>IF(AND(Table2[[#This Row],[Appoggio]]&lt;&gt;"",C2023&lt;&gt;""),_xlfn.CONCAT("date",C2023,"moving_time",C2014,"distance",Table2[[#This Row],[Appoggio]],"elevation",C2016,"type",C2017),"")</f>
        <v/>
      </c>
      <c r="M2013" t="str">
        <f>IF(Table2[[#This Row],[date_to_pivot]]&lt;&gt;"",C2017,"")</f>
        <v/>
      </c>
      <c r="N2013" t="str">
        <f>IF(Table2[[#This Row],[date_to_pivot]]&lt;&gt;"",Table2[[#This Row],[Appoggio]],"")</f>
        <v/>
      </c>
      <c r="O2013" t="str">
        <f>IF(Table2[[#This Row],[date_to_pivot]]&lt;&gt;"",C2016,"")</f>
        <v/>
      </c>
      <c r="P2013" t="str">
        <f>IF(Table2[[#This Row],[date_to_pivot]]&lt;&gt;"",C2014,"")</f>
        <v/>
      </c>
    </row>
    <row r="2014" spans="2:16" x14ac:dyDescent="0.2">
      <c r="B2014" t="s">
        <v>807</v>
      </c>
      <c r="C2014" t="str" cm="1">
        <f t="array" ref="C20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348.0</v>
      </c>
      <c r="D2014" t="str">
        <f>IF(ISNUMBER(SEARCH("start_date_local",Table2[[#This Row],[JSON]])),MID(Table2[[#This Row],[JSON]],SEARCH("start_date_local",Table2[[#This Row],[JSON]])+LEN("start_date_local")+4,10), "")</f>
        <v/>
      </c>
      <c r="E20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4" s="5" t="str">
        <f>IF(Table2[[#This Row],[moving_time]]&lt;&gt;"",FLOOR((Table2[[#This Row],[moving_time]]-(60*60*Table2[[#This Row],[Appoggio_ore]]))-(60*Table2[[#This Row],[Appoggio_ minuti]]),1),"")</f>
        <v/>
      </c>
      <c r="I2014" s="5" t="str">
        <f>IF(Table2[[#This Row],[moving_time]]&lt;&gt;"",FLOOR((Table2[[#This Row],[moving_time]]-(60*60*Table2[[#This Row],[Appoggio_ore]]))/60,1),"")</f>
        <v/>
      </c>
      <c r="J2014" s="5" t="str">
        <f>IF(Table2[[#This Row],[moving_time]]&lt;&gt;"",FLOOR(Table2[[#This Row],[moving_time]]/(60*60),1),"")</f>
        <v/>
      </c>
      <c r="K20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348.0</v>
      </c>
      <c r="L2014" t="str">
        <f>IF(AND(Table2[[#This Row],[Appoggio]]&lt;&gt;"",C2024&lt;&gt;""),_xlfn.CONCAT("date",C2024,"moving_time",C2015,"distance",Table2[[#This Row],[Appoggio]],"elevation",C2017,"type",C2018),"")</f>
        <v/>
      </c>
      <c r="M2014" t="str">
        <f>IF(Table2[[#This Row],[date_to_pivot]]&lt;&gt;"",C2018,"")</f>
        <v/>
      </c>
      <c r="N2014" t="str">
        <f>IF(Table2[[#This Row],[date_to_pivot]]&lt;&gt;"",Table2[[#This Row],[Appoggio]],"")</f>
        <v/>
      </c>
      <c r="O2014" t="str">
        <f>IF(Table2[[#This Row],[date_to_pivot]]&lt;&gt;"",C2017,"")</f>
        <v/>
      </c>
      <c r="P2014" t="str">
        <f>IF(Table2[[#This Row],[date_to_pivot]]&lt;&gt;"",C2015,"")</f>
        <v/>
      </c>
    </row>
    <row r="2015" spans="2:16" x14ac:dyDescent="0.2">
      <c r="B2015" t="s">
        <v>12</v>
      </c>
      <c r="C2015" t="str" cm="1">
        <f t="array" ref="C20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2015" t="str">
        <f>IF(ISNUMBER(SEARCH("start_date_local",Table2[[#This Row],[JSON]])),MID(Table2[[#This Row],[JSON]],SEARCH("start_date_local",Table2[[#This Row],[JSON]])+LEN("start_date_local")+4,10), "")</f>
        <v/>
      </c>
      <c r="E20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20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5" s="5" t="str">
        <f>IF(Table2[[#This Row],[moving_time]]&lt;&gt;"",FLOOR((Table2[[#This Row],[moving_time]]-(60*60*Table2[[#This Row],[Appoggio_ore]]))-(60*Table2[[#This Row],[Appoggio_ minuti]]),1),"")</f>
        <v/>
      </c>
      <c r="I2015" s="5" t="str">
        <f>IF(Table2[[#This Row],[moving_time]]&lt;&gt;"",FLOOR((Table2[[#This Row],[moving_time]]-(60*60*Table2[[#This Row],[Appoggio_ore]]))/60,1),"")</f>
        <v/>
      </c>
      <c r="J2015" s="5" t="str">
        <f>IF(Table2[[#This Row],[moving_time]]&lt;&gt;"",FLOOR(Table2[[#This Row],[moving_time]]/(60*60),1),"")</f>
        <v/>
      </c>
      <c r="K20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5" t="str">
        <f>IF(AND(Table2[[#This Row],[Appoggio]]&lt;&gt;"",C2025&lt;&gt;""),_xlfn.CONCAT("date",C2025,"moving_time",C2016,"distance",Table2[[#This Row],[Appoggio]],"elevation",C2018,"type",C2019),"")</f>
        <v/>
      </c>
      <c r="M2015" t="str">
        <f>IF(Table2[[#This Row],[date_to_pivot]]&lt;&gt;"",C2019,"")</f>
        <v/>
      </c>
      <c r="N2015" t="str">
        <f>IF(Table2[[#This Row],[date_to_pivot]]&lt;&gt;"",Table2[[#This Row],[Appoggio]],"")</f>
        <v/>
      </c>
      <c r="O2015" t="str">
        <f>IF(Table2[[#This Row],[date_to_pivot]]&lt;&gt;"",C2018,"")</f>
        <v/>
      </c>
      <c r="P2015" t="str">
        <f>IF(Table2[[#This Row],[date_to_pivot]]&lt;&gt;"",C2016,"")</f>
        <v/>
      </c>
    </row>
    <row r="2016" spans="2:16" x14ac:dyDescent="0.2">
      <c r="B2016" t="s">
        <v>13</v>
      </c>
      <c r="C2016" t="str" cm="1">
        <f t="array" ref="C20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16" t="str">
        <f>IF(ISNUMBER(SEARCH("start_date_local",Table2[[#This Row],[JSON]])),MID(Table2[[#This Row],[JSON]],SEARCH("start_date_local",Table2[[#This Row],[JSON]])+LEN("start_date_local")+4,10), "")</f>
        <v/>
      </c>
      <c r="E20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6" s="5" t="str">
        <f>IF(Table2[[#This Row],[moving_time]]&lt;&gt;"",FLOOR((Table2[[#This Row],[moving_time]]-(60*60*Table2[[#This Row],[Appoggio_ore]]))-(60*Table2[[#This Row],[Appoggio_ minuti]]),1),"")</f>
        <v/>
      </c>
      <c r="I2016" s="5" t="str">
        <f>IF(Table2[[#This Row],[moving_time]]&lt;&gt;"",FLOOR((Table2[[#This Row],[moving_time]]-(60*60*Table2[[#This Row],[Appoggio_ore]]))/60,1),"")</f>
        <v/>
      </c>
      <c r="J2016" s="5" t="str">
        <f>IF(Table2[[#This Row],[moving_time]]&lt;&gt;"",FLOOR(Table2[[#This Row],[moving_time]]/(60*60),1),"")</f>
        <v/>
      </c>
      <c r="K20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6" t="str">
        <f>IF(AND(Table2[[#This Row],[Appoggio]]&lt;&gt;"",C2026&lt;&gt;""),_xlfn.CONCAT("date",C2026,"moving_time",C2017,"distance",Table2[[#This Row],[Appoggio]],"elevation",C2019,"type",C2020),"")</f>
        <v/>
      </c>
      <c r="M2016" t="str">
        <f>IF(Table2[[#This Row],[date_to_pivot]]&lt;&gt;"",C2020,"")</f>
        <v/>
      </c>
      <c r="N2016" t="str">
        <f>IF(Table2[[#This Row],[date_to_pivot]]&lt;&gt;"",Table2[[#This Row],[Appoggio]],"")</f>
        <v/>
      </c>
      <c r="O2016" t="str">
        <f>IF(Table2[[#This Row],[date_to_pivot]]&lt;&gt;"",C2019,"")</f>
        <v/>
      </c>
      <c r="P2016" t="str">
        <f>IF(Table2[[#This Row],[date_to_pivot]]&lt;&gt;"",C2017,"")</f>
        <v/>
      </c>
    </row>
    <row r="2017" spans="2:16" x14ac:dyDescent="0.2">
      <c r="B2017" t="s">
        <v>808</v>
      </c>
      <c r="C2017" t="str" cm="1">
        <f t="array" ref="C20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17" t="str">
        <f>IF(ISNUMBER(SEARCH("start_date_local",Table2[[#This Row],[JSON]])),MID(Table2[[#This Row],[JSON]],SEARCH("start_date_local",Table2[[#This Row],[JSON]])+LEN("start_date_local")+4,10), "")</f>
        <v/>
      </c>
      <c r="E20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7" s="5" t="str">
        <f>IF(Table2[[#This Row],[moving_time]]&lt;&gt;"",FLOOR((Table2[[#This Row],[moving_time]]-(60*60*Table2[[#This Row],[Appoggio_ore]]))-(60*Table2[[#This Row],[Appoggio_ minuti]]),1),"")</f>
        <v/>
      </c>
      <c r="I2017" s="5" t="str">
        <f>IF(Table2[[#This Row],[moving_time]]&lt;&gt;"",FLOOR((Table2[[#This Row],[moving_time]]-(60*60*Table2[[#This Row],[Appoggio_ore]]))/60,1),"")</f>
        <v/>
      </c>
      <c r="J2017" s="5" t="str">
        <f>IF(Table2[[#This Row],[moving_time]]&lt;&gt;"",FLOOR(Table2[[#This Row],[moving_time]]/(60*60),1),"")</f>
        <v/>
      </c>
      <c r="K20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7" t="str">
        <f>IF(AND(Table2[[#This Row],[Appoggio]]&lt;&gt;"",C2027&lt;&gt;""),_xlfn.CONCAT("date",C2027,"moving_time",C2018,"distance",Table2[[#This Row],[Appoggio]],"elevation",C2020,"type",C2021),"")</f>
        <v/>
      </c>
      <c r="M2017" t="str">
        <f>IF(Table2[[#This Row],[date_to_pivot]]&lt;&gt;"",C2021,"")</f>
        <v/>
      </c>
      <c r="N2017" t="str">
        <f>IF(Table2[[#This Row],[date_to_pivot]]&lt;&gt;"",Table2[[#This Row],[Appoggio]],"")</f>
        <v/>
      </c>
      <c r="O2017" t="str">
        <f>IF(Table2[[#This Row],[date_to_pivot]]&lt;&gt;"",C2020,"")</f>
        <v/>
      </c>
      <c r="P2017" t="str">
        <f>IF(Table2[[#This Row],[date_to_pivot]]&lt;&gt;"",C2018,"")</f>
        <v/>
      </c>
    </row>
    <row r="2018" spans="2:16" x14ac:dyDescent="0.2">
      <c r="B2018" t="s">
        <v>809</v>
      </c>
      <c r="C2018" t="str" cm="1">
        <f t="array" ref="C20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18" t="str">
        <f>IF(ISNUMBER(SEARCH("start_date_local",Table2[[#This Row],[JSON]])),MID(Table2[[#This Row],[JSON]],SEARCH("start_date_local",Table2[[#This Row],[JSON]])+LEN("start_date_local")+4,10), "")</f>
        <v/>
      </c>
      <c r="E20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8" s="5" t="str">
        <f>IF(Table2[[#This Row],[moving_time]]&lt;&gt;"",FLOOR((Table2[[#This Row],[moving_time]]-(60*60*Table2[[#This Row],[Appoggio_ore]]))-(60*Table2[[#This Row],[Appoggio_ minuti]]),1),"")</f>
        <v/>
      </c>
      <c r="I2018" s="5" t="str">
        <f>IF(Table2[[#This Row],[moving_time]]&lt;&gt;"",FLOOR((Table2[[#This Row],[moving_time]]-(60*60*Table2[[#This Row],[Appoggio_ore]]))/60,1),"")</f>
        <v/>
      </c>
      <c r="J2018" s="5" t="str">
        <f>IF(Table2[[#This Row],[moving_time]]&lt;&gt;"",FLOOR(Table2[[#This Row],[moving_time]]/(60*60),1),"")</f>
        <v/>
      </c>
      <c r="K20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8" t="str">
        <f>IF(AND(Table2[[#This Row],[Appoggio]]&lt;&gt;"",C2028&lt;&gt;""),_xlfn.CONCAT("date",C2028,"moving_time",C2019,"distance",Table2[[#This Row],[Appoggio]],"elevation",C2021,"type",C2022),"")</f>
        <v/>
      </c>
      <c r="M2018" t="str">
        <f>IF(Table2[[#This Row],[date_to_pivot]]&lt;&gt;"",C2022,"")</f>
        <v/>
      </c>
      <c r="N2018" t="str">
        <f>IF(Table2[[#This Row],[date_to_pivot]]&lt;&gt;"",Table2[[#This Row],[Appoggio]],"")</f>
        <v/>
      </c>
      <c r="O2018" t="str">
        <f>IF(Table2[[#This Row],[date_to_pivot]]&lt;&gt;"",C2021,"")</f>
        <v/>
      </c>
      <c r="P2018" t="str">
        <f>IF(Table2[[#This Row],[date_to_pivot]]&lt;&gt;"",C2019,"")</f>
        <v/>
      </c>
    </row>
    <row r="2019" spans="2:16" x14ac:dyDescent="0.2">
      <c r="B2019" t="s">
        <v>810</v>
      </c>
      <c r="C2019" t="str" cm="1">
        <f t="array" ref="C20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19" t="str">
        <f>IF(ISNUMBER(SEARCH("start_date_local",Table2[[#This Row],[JSON]])),MID(Table2[[#This Row],[JSON]],SEARCH("start_date_local",Table2[[#This Row],[JSON]])+LEN("start_date_local")+4,10), "")</f>
        <v/>
      </c>
      <c r="E20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19" s="5" t="str">
        <f>IF(Table2[[#This Row],[moving_time]]&lt;&gt;"",FLOOR((Table2[[#This Row],[moving_time]]-(60*60*Table2[[#This Row],[Appoggio_ore]]))-(60*Table2[[#This Row],[Appoggio_ minuti]]),1),"")</f>
        <v/>
      </c>
      <c r="I2019" s="5" t="str">
        <f>IF(Table2[[#This Row],[moving_time]]&lt;&gt;"",FLOOR((Table2[[#This Row],[moving_time]]-(60*60*Table2[[#This Row],[Appoggio_ore]]))/60,1),"")</f>
        <v/>
      </c>
      <c r="J2019" s="5" t="str">
        <f>IF(Table2[[#This Row],[moving_time]]&lt;&gt;"",FLOOR(Table2[[#This Row],[moving_time]]/(60*60),1),"")</f>
        <v/>
      </c>
      <c r="K20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19" t="str">
        <f>IF(AND(Table2[[#This Row],[Appoggio]]&lt;&gt;"",C2029&lt;&gt;""),_xlfn.CONCAT("date",C2029,"moving_time",C2020,"distance",Table2[[#This Row],[Appoggio]],"elevation",C2022,"type",C2023),"")</f>
        <v/>
      </c>
      <c r="M2019" t="str">
        <f>IF(Table2[[#This Row],[date_to_pivot]]&lt;&gt;"",C2023,"")</f>
        <v/>
      </c>
      <c r="N2019" t="str">
        <f>IF(Table2[[#This Row],[date_to_pivot]]&lt;&gt;"",Table2[[#This Row],[Appoggio]],"")</f>
        <v/>
      </c>
      <c r="O2019" t="str">
        <f>IF(Table2[[#This Row],[date_to_pivot]]&lt;&gt;"",C2022,"")</f>
        <v/>
      </c>
      <c r="P2019" t="str">
        <f>IF(Table2[[#This Row],[date_to_pivot]]&lt;&gt;"",C2020,"")</f>
        <v/>
      </c>
    </row>
    <row r="2020" spans="2:16" x14ac:dyDescent="0.2">
      <c r="B2020" t="s">
        <v>811</v>
      </c>
      <c r="C2020" t="str" cm="1">
        <f t="array" ref="C20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20" t="str">
        <f>IF(ISNUMBER(SEARCH("start_date_local",Table2[[#This Row],[JSON]])),MID(Table2[[#This Row],[JSON]],SEARCH("start_date_local",Table2[[#This Row],[JSON]])+LEN("start_date_local")+4,10), "")</f>
        <v/>
      </c>
      <c r="E20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0" s="5" t="str">
        <f>IF(Table2[[#This Row],[moving_time]]&lt;&gt;"",FLOOR((Table2[[#This Row],[moving_time]]-(60*60*Table2[[#This Row],[Appoggio_ore]]))-(60*Table2[[#This Row],[Appoggio_ minuti]]),1),"")</f>
        <v/>
      </c>
      <c r="I2020" s="5" t="str">
        <f>IF(Table2[[#This Row],[moving_time]]&lt;&gt;"",FLOOR((Table2[[#This Row],[moving_time]]-(60*60*Table2[[#This Row],[Appoggio_ore]]))/60,1),"")</f>
        <v/>
      </c>
      <c r="J2020" s="5" t="str">
        <f>IF(Table2[[#This Row],[moving_time]]&lt;&gt;"",FLOOR(Table2[[#This Row],[moving_time]]/(60*60),1),"")</f>
        <v/>
      </c>
      <c r="K20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0" t="str">
        <f>IF(AND(Table2[[#This Row],[Appoggio]]&lt;&gt;"",C2030&lt;&gt;""),_xlfn.CONCAT("date",C2030,"moving_time",C2021,"distance",Table2[[#This Row],[Appoggio]],"elevation",C2023,"type",C2024),"")</f>
        <v/>
      </c>
      <c r="M2020" t="str">
        <f>IF(Table2[[#This Row],[date_to_pivot]]&lt;&gt;"",C2024,"")</f>
        <v/>
      </c>
      <c r="N2020" t="str">
        <f>IF(Table2[[#This Row],[date_to_pivot]]&lt;&gt;"",Table2[[#This Row],[Appoggio]],"")</f>
        <v/>
      </c>
      <c r="O2020" t="str">
        <f>IF(Table2[[#This Row],[date_to_pivot]]&lt;&gt;"",C2023,"")</f>
        <v/>
      </c>
      <c r="P2020" t="str">
        <f>IF(Table2[[#This Row],[date_to_pivot]]&lt;&gt;"",C2021,"")</f>
        <v/>
      </c>
    </row>
    <row r="2021" spans="2:16" x14ac:dyDescent="0.2">
      <c r="B2021" t="s">
        <v>812</v>
      </c>
      <c r="C2021" t="str" cm="1">
        <f t="array" ref="C20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2020-05-19</v>
      </c>
      <c r="D2021" t="str">
        <f>IF(ISNUMBER(SEARCH("start_date_local",Table2[[#This Row],[JSON]])),MID(Table2[[#This Row],[JSON]],SEARCH("start_date_local",Table2[[#This Row],[JSON]])+LEN("start_date_local")+4,10), "")</f>
        <v>2020-05-19</v>
      </c>
      <c r="E20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1" s="5" t="str">
        <f>IF(Table2[[#This Row],[moving_time]]&lt;&gt;"",FLOOR((Table2[[#This Row],[moving_time]]-(60*60*Table2[[#This Row],[Appoggio_ore]]))-(60*Table2[[#This Row],[Appoggio_ minuti]]),1),"")</f>
        <v/>
      </c>
      <c r="I2021" s="5" t="str">
        <f>IF(Table2[[#This Row],[moving_time]]&lt;&gt;"",FLOOR((Table2[[#This Row],[moving_time]]-(60*60*Table2[[#This Row],[Appoggio_ore]]))/60,1),"")</f>
        <v/>
      </c>
      <c r="J2021" s="5" t="str">
        <f>IF(Table2[[#This Row],[moving_time]]&lt;&gt;"",FLOOR(Table2[[#This Row],[moving_time]]/(60*60),1),"")</f>
        <v/>
      </c>
      <c r="K20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1" t="str">
        <f>IF(AND(Table2[[#This Row],[Appoggio]]&lt;&gt;"",C2031&lt;&gt;""),_xlfn.CONCAT("date",C2031,"moving_time",C2022,"distance",Table2[[#This Row],[Appoggio]],"elevation",C2024,"type",C2025),"")</f>
        <v/>
      </c>
      <c r="M2021" t="str">
        <f>IF(Table2[[#This Row],[date_to_pivot]]&lt;&gt;"",C2025,"")</f>
        <v/>
      </c>
      <c r="N2021" t="str">
        <f>IF(Table2[[#This Row],[date_to_pivot]]&lt;&gt;"",Table2[[#This Row],[Appoggio]],"")</f>
        <v/>
      </c>
      <c r="O2021" t="str">
        <f>IF(Table2[[#This Row],[date_to_pivot]]&lt;&gt;"",C2024,"")</f>
        <v/>
      </c>
      <c r="P2021" t="str">
        <f>IF(Table2[[#This Row],[date_to_pivot]]&lt;&gt;"",C2022,"")</f>
        <v/>
      </c>
    </row>
    <row r="2022" spans="2:16" x14ac:dyDescent="0.2">
      <c r="B2022" t="s">
        <v>19</v>
      </c>
      <c r="C2022" t="str" cm="1">
        <f t="array" ref="C20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22" t="str">
        <f>IF(ISNUMBER(SEARCH("start_date_local",Table2[[#This Row],[JSON]])),MID(Table2[[#This Row],[JSON]],SEARCH("start_date_local",Table2[[#This Row],[JSON]])+LEN("start_date_local")+4,10), "")</f>
        <v/>
      </c>
      <c r="E20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2" s="5" t="str">
        <f>IF(Table2[[#This Row],[moving_time]]&lt;&gt;"",FLOOR((Table2[[#This Row],[moving_time]]-(60*60*Table2[[#This Row],[Appoggio_ore]]))-(60*Table2[[#This Row],[Appoggio_ minuti]]),1),"")</f>
        <v/>
      </c>
      <c r="I2022" s="5" t="str">
        <f>IF(Table2[[#This Row],[moving_time]]&lt;&gt;"",FLOOR((Table2[[#This Row],[moving_time]]-(60*60*Table2[[#This Row],[Appoggio_ore]]))/60,1),"")</f>
        <v/>
      </c>
      <c r="J2022" s="5" t="str">
        <f>IF(Table2[[#This Row],[moving_time]]&lt;&gt;"",FLOOR(Table2[[#This Row],[moving_time]]/(60*60),1),"")</f>
        <v/>
      </c>
      <c r="K20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2" t="str">
        <f>IF(AND(Table2[[#This Row],[Appoggio]]&lt;&gt;"",C2032&lt;&gt;""),_xlfn.CONCAT("date",C2032,"moving_time",C2023,"distance",Table2[[#This Row],[Appoggio]],"elevation",C2025,"type",C2026),"")</f>
        <v/>
      </c>
      <c r="M2022" t="str">
        <f>IF(Table2[[#This Row],[date_to_pivot]]&lt;&gt;"",C2026,"")</f>
        <v/>
      </c>
      <c r="N2022" t="str">
        <f>IF(Table2[[#This Row],[date_to_pivot]]&lt;&gt;"",Table2[[#This Row],[Appoggio]],"")</f>
        <v/>
      </c>
      <c r="O2022" t="str">
        <f>IF(Table2[[#This Row],[date_to_pivot]]&lt;&gt;"",C2025,"")</f>
        <v/>
      </c>
      <c r="P2022" t="str">
        <f>IF(Table2[[#This Row],[date_to_pivot]]&lt;&gt;"",C2023,"")</f>
        <v/>
      </c>
    </row>
    <row r="2023" spans="2:16" x14ac:dyDescent="0.2">
      <c r="B2023" t="s">
        <v>20</v>
      </c>
      <c r="C2023" t="str" cm="1">
        <f t="array" ref="C20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23" t="str">
        <f>IF(ISNUMBER(SEARCH("start_date_local",Table2[[#This Row],[JSON]])),MID(Table2[[#This Row],[JSON]],SEARCH("start_date_local",Table2[[#This Row],[JSON]])+LEN("start_date_local")+4,10), "")</f>
        <v/>
      </c>
      <c r="E20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3" s="5" t="str">
        <f>IF(Table2[[#This Row],[moving_time]]&lt;&gt;"",FLOOR((Table2[[#This Row],[moving_time]]-(60*60*Table2[[#This Row],[Appoggio_ore]]))-(60*Table2[[#This Row],[Appoggio_ minuti]]),1),"")</f>
        <v/>
      </c>
      <c r="I2023" s="5" t="str">
        <f>IF(Table2[[#This Row],[moving_time]]&lt;&gt;"",FLOOR((Table2[[#This Row],[moving_time]]-(60*60*Table2[[#This Row],[Appoggio_ore]]))/60,1),"")</f>
        <v/>
      </c>
      <c r="J2023" s="5" t="str">
        <f>IF(Table2[[#This Row],[moving_time]]&lt;&gt;"",FLOOR(Table2[[#This Row],[moving_time]]/(60*60),1),"")</f>
        <v/>
      </c>
      <c r="K20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3" t="str">
        <f>IF(AND(Table2[[#This Row],[Appoggio]]&lt;&gt;"",C2033&lt;&gt;""),_xlfn.CONCAT("date",C2033,"moving_time",C2024,"distance",Table2[[#This Row],[Appoggio]],"elevation",C2026,"type",C2027),"")</f>
        <v/>
      </c>
      <c r="M2023" t="str">
        <f>IF(Table2[[#This Row],[date_to_pivot]]&lt;&gt;"",C2027,"")</f>
        <v/>
      </c>
      <c r="N2023" t="str">
        <f>IF(Table2[[#This Row],[date_to_pivot]]&lt;&gt;"",Table2[[#This Row],[Appoggio]],"")</f>
        <v/>
      </c>
      <c r="O2023" t="str">
        <f>IF(Table2[[#This Row],[date_to_pivot]]&lt;&gt;"",C2026,"")</f>
        <v/>
      </c>
      <c r="P2023" t="str">
        <f>IF(Table2[[#This Row],[date_to_pivot]]&lt;&gt;"",C2024,"")</f>
        <v/>
      </c>
    </row>
    <row r="2024" spans="2:16" x14ac:dyDescent="0.2">
      <c r="B2024" t="s">
        <v>21</v>
      </c>
      <c r="C2024" t="str" cm="1">
        <f t="array" ref="C20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24" t="str">
        <f>IF(ISNUMBER(SEARCH("start_date_local",Table2[[#This Row],[JSON]])),MID(Table2[[#This Row],[JSON]],SEARCH("start_date_local",Table2[[#This Row],[JSON]])+LEN("start_date_local")+4,10), "")</f>
        <v/>
      </c>
      <c r="E20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4" s="5" t="str">
        <f>IF(Table2[[#This Row],[moving_time]]&lt;&gt;"",FLOOR((Table2[[#This Row],[moving_time]]-(60*60*Table2[[#This Row],[Appoggio_ore]]))-(60*Table2[[#This Row],[Appoggio_ minuti]]),1),"")</f>
        <v/>
      </c>
      <c r="I2024" s="5" t="str">
        <f>IF(Table2[[#This Row],[moving_time]]&lt;&gt;"",FLOOR((Table2[[#This Row],[moving_time]]-(60*60*Table2[[#This Row],[Appoggio_ore]]))/60,1),"")</f>
        <v/>
      </c>
      <c r="J2024" s="5" t="str">
        <f>IF(Table2[[#This Row],[moving_time]]&lt;&gt;"",FLOOR(Table2[[#This Row],[moving_time]]/(60*60),1),"")</f>
        <v/>
      </c>
      <c r="K20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4" t="str">
        <f>IF(AND(Table2[[#This Row],[Appoggio]]&lt;&gt;"",C2034&lt;&gt;""),_xlfn.CONCAT("date",C2034,"moving_time",C2025,"distance",Table2[[#This Row],[Appoggio]],"elevation",C2027,"type",C2028),"")</f>
        <v/>
      </c>
      <c r="M2024" t="str">
        <f>IF(Table2[[#This Row],[date_to_pivot]]&lt;&gt;"",C2028,"")</f>
        <v/>
      </c>
      <c r="N2024" t="str">
        <f>IF(Table2[[#This Row],[date_to_pivot]]&lt;&gt;"",Table2[[#This Row],[Appoggio]],"")</f>
        <v/>
      </c>
      <c r="O2024" t="str">
        <f>IF(Table2[[#This Row],[date_to_pivot]]&lt;&gt;"",C2027,"")</f>
        <v/>
      </c>
      <c r="P2024" t="str">
        <f>IF(Table2[[#This Row],[date_to_pivot]]&lt;&gt;"",C2025,"")</f>
        <v/>
      </c>
    </row>
    <row r="2025" spans="2:16" x14ac:dyDescent="0.2">
      <c r="B2025" s="1">
        <v>45541377</v>
      </c>
      <c r="C2025" s="1" t="str" cm="1">
        <f t="array" ref="C20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25" t="str">
        <f>IF(ISNUMBER(SEARCH("start_date_local",Table2[[#This Row],[JSON]])),MID(Table2[[#This Row],[JSON]],SEARCH("start_date_local",Table2[[#This Row],[JSON]])+LEN("start_date_local")+4,10), "")</f>
        <v/>
      </c>
      <c r="E20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5" s="5" t="str">
        <f>IF(Table2[[#This Row],[moving_time]]&lt;&gt;"",FLOOR((Table2[[#This Row],[moving_time]]-(60*60*Table2[[#This Row],[Appoggio_ore]]))-(60*Table2[[#This Row],[Appoggio_ minuti]]),1),"")</f>
        <v/>
      </c>
      <c r="I2025" s="5" t="str">
        <f>IF(Table2[[#This Row],[moving_time]]&lt;&gt;"",FLOOR((Table2[[#This Row],[moving_time]]-(60*60*Table2[[#This Row],[Appoggio_ore]]))/60,1),"")</f>
        <v/>
      </c>
      <c r="J2025" s="5" t="str">
        <f>IF(Table2[[#This Row],[moving_time]]&lt;&gt;"",FLOOR(Table2[[#This Row],[moving_time]]/(60*60),1),"")</f>
        <v/>
      </c>
      <c r="K20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5" t="str">
        <f>IF(AND(Table2[[#This Row],[Appoggio]]&lt;&gt;"",C2035&lt;&gt;""),_xlfn.CONCAT("date",C2035,"moving_time",C2026,"distance",Table2[[#This Row],[Appoggio]],"elevation",C2028,"type",C2029),"")</f>
        <v/>
      </c>
      <c r="M2025" t="str">
        <f>IF(Table2[[#This Row],[date_to_pivot]]&lt;&gt;"",C2029,"")</f>
        <v/>
      </c>
      <c r="N2025" t="str">
        <f>IF(Table2[[#This Row],[date_to_pivot]]&lt;&gt;"",Table2[[#This Row],[Appoggio]],"")</f>
        <v/>
      </c>
      <c r="O2025" t="str">
        <f>IF(Table2[[#This Row],[date_to_pivot]]&lt;&gt;"",C2028,"")</f>
        <v/>
      </c>
      <c r="P2025" t="str">
        <f>IF(Table2[[#This Row],[date_to_pivot]]&lt;&gt;"",C2026,"")</f>
        <v/>
      </c>
    </row>
    <row r="2026" spans="2:16" x14ac:dyDescent="0.2">
      <c r="B2026" s="2">
        <v>10881567</v>
      </c>
      <c r="C2026" s="2" t="str" cm="1">
        <f t="array" ref="C20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26" t="str">
        <f>IF(ISNUMBER(SEARCH("start_date_local",Table2[[#This Row],[JSON]])),MID(Table2[[#This Row],[JSON]],SEARCH("start_date_local",Table2[[#This Row],[JSON]])+LEN("start_date_local")+4,10), "")</f>
        <v/>
      </c>
      <c r="E20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6" s="5" t="str">
        <f>IF(Table2[[#This Row],[moving_time]]&lt;&gt;"",FLOOR((Table2[[#This Row],[moving_time]]-(60*60*Table2[[#This Row],[Appoggio_ore]]))-(60*Table2[[#This Row],[Appoggio_ minuti]]),1),"")</f>
        <v/>
      </c>
      <c r="I2026" s="5" t="str">
        <f>IF(Table2[[#This Row],[moving_time]]&lt;&gt;"",FLOOR((Table2[[#This Row],[moving_time]]-(60*60*Table2[[#This Row],[Appoggio_ore]]))/60,1),"")</f>
        <v/>
      </c>
      <c r="J2026" s="5" t="str">
        <f>IF(Table2[[#This Row],[moving_time]]&lt;&gt;"",FLOOR(Table2[[#This Row],[moving_time]]/(60*60),1),"")</f>
        <v/>
      </c>
      <c r="K20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6" t="str">
        <f>IF(AND(Table2[[#This Row],[Appoggio]]&lt;&gt;"",C2036&lt;&gt;""),_xlfn.CONCAT("date",C2036,"moving_time",C2027,"distance",Table2[[#This Row],[Appoggio]],"elevation",C2029,"type",C2030),"")</f>
        <v/>
      </c>
      <c r="M2026" t="str">
        <f>IF(Table2[[#This Row],[date_to_pivot]]&lt;&gt;"",C2030,"")</f>
        <v/>
      </c>
      <c r="N2026" t="str">
        <f>IF(Table2[[#This Row],[date_to_pivot]]&lt;&gt;"",Table2[[#This Row],[Appoggio]],"")</f>
        <v/>
      </c>
      <c r="O2026" t="str">
        <f>IF(Table2[[#This Row],[date_to_pivot]]&lt;&gt;"",C2029,"")</f>
        <v/>
      </c>
      <c r="P2026" t="str">
        <f>IF(Table2[[#This Row],[date_to_pivot]]&lt;&gt;"",C2027,"")</f>
        <v/>
      </c>
    </row>
    <row r="2027" spans="2:16" x14ac:dyDescent="0.2">
      <c r="B2027" t="s">
        <v>22</v>
      </c>
      <c r="C2027" t="str" cm="1">
        <f t="array" ref="C20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27" t="str">
        <f>IF(ISNUMBER(SEARCH("start_date_local",Table2[[#This Row],[JSON]])),MID(Table2[[#This Row],[JSON]],SEARCH("start_date_local",Table2[[#This Row],[JSON]])+LEN("start_date_local")+4,10), "")</f>
        <v/>
      </c>
      <c r="E20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7" s="5" t="str">
        <f>IF(Table2[[#This Row],[moving_time]]&lt;&gt;"",FLOOR((Table2[[#This Row],[moving_time]]-(60*60*Table2[[#This Row],[Appoggio_ore]]))-(60*Table2[[#This Row],[Appoggio_ minuti]]),1),"")</f>
        <v/>
      </c>
      <c r="I2027" s="5" t="str">
        <f>IF(Table2[[#This Row],[moving_time]]&lt;&gt;"",FLOOR((Table2[[#This Row],[moving_time]]-(60*60*Table2[[#This Row],[Appoggio_ore]]))/60,1),"")</f>
        <v/>
      </c>
      <c r="J2027" s="5" t="str">
        <f>IF(Table2[[#This Row],[moving_time]]&lt;&gt;"",FLOOR(Table2[[#This Row],[moving_time]]/(60*60),1),"")</f>
        <v/>
      </c>
      <c r="K20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7" t="str">
        <f>IF(AND(Table2[[#This Row],[Appoggio]]&lt;&gt;"",C2037&lt;&gt;""),_xlfn.CONCAT("date",C2037,"moving_time",C2028,"distance",Table2[[#This Row],[Appoggio]],"elevation",C2030,"type",C2031),"")</f>
        <v/>
      </c>
      <c r="M2027" t="str">
        <f>IF(Table2[[#This Row],[date_to_pivot]]&lt;&gt;"",C2031,"")</f>
        <v/>
      </c>
      <c r="N2027" t="str">
        <f>IF(Table2[[#This Row],[date_to_pivot]]&lt;&gt;"",Table2[[#This Row],[Appoggio]],"")</f>
        <v/>
      </c>
      <c r="O2027" t="str">
        <f>IF(Table2[[#This Row],[date_to_pivot]]&lt;&gt;"",C2030,"")</f>
        <v/>
      </c>
      <c r="P2027" t="str">
        <f>IF(Table2[[#This Row],[date_to_pivot]]&lt;&gt;"",C2028,"")</f>
        <v/>
      </c>
    </row>
    <row r="2028" spans="2:16" x14ac:dyDescent="0.2">
      <c r="B2028" t="s">
        <v>23</v>
      </c>
      <c r="C2028" t="str" cm="1">
        <f t="array" ref="C20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28" t="str">
        <f>IF(ISNUMBER(SEARCH("start_date_local",Table2[[#This Row],[JSON]])),MID(Table2[[#This Row],[JSON]],SEARCH("start_date_local",Table2[[#This Row],[JSON]])+LEN("start_date_local")+4,10), "")</f>
        <v/>
      </c>
      <c r="E20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8" s="5" t="str">
        <f>IF(Table2[[#This Row],[moving_time]]&lt;&gt;"",FLOOR((Table2[[#This Row],[moving_time]]-(60*60*Table2[[#This Row],[Appoggio_ore]]))-(60*Table2[[#This Row],[Appoggio_ minuti]]),1),"")</f>
        <v/>
      </c>
      <c r="I2028" s="5" t="str">
        <f>IF(Table2[[#This Row],[moving_time]]&lt;&gt;"",FLOOR((Table2[[#This Row],[moving_time]]-(60*60*Table2[[#This Row],[Appoggio_ore]]))/60,1),"")</f>
        <v/>
      </c>
      <c r="J2028" s="5" t="str">
        <f>IF(Table2[[#This Row],[moving_time]]&lt;&gt;"",FLOOR(Table2[[#This Row],[moving_time]]/(60*60),1),"")</f>
        <v/>
      </c>
      <c r="K20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8" t="str">
        <f>IF(AND(Table2[[#This Row],[Appoggio]]&lt;&gt;"",C2038&lt;&gt;""),_xlfn.CONCAT("date",C2038,"moving_time",C2029,"distance",Table2[[#This Row],[Appoggio]],"elevation",C2031,"type",C2032),"")</f>
        <v/>
      </c>
      <c r="M2028" t="str">
        <f>IF(Table2[[#This Row],[date_to_pivot]]&lt;&gt;"",C2032,"")</f>
        <v/>
      </c>
      <c r="N2028" t="str">
        <f>IF(Table2[[#This Row],[date_to_pivot]]&lt;&gt;"",Table2[[#This Row],[Appoggio]],"")</f>
        <v/>
      </c>
      <c r="O2028" t="str">
        <f>IF(Table2[[#This Row],[date_to_pivot]]&lt;&gt;"",C2031,"")</f>
        <v/>
      </c>
      <c r="P2028" t="str">
        <f>IF(Table2[[#This Row],[date_to_pivot]]&lt;&gt;"",C2029,"")</f>
        <v/>
      </c>
    </row>
    <row r="2029" spans="2:16" x14ac:dyDescent="0.2">
      <c r="B2029" s="1">
        <v>4554151</v>
      </c>
      <c r="C2029" s="1" t="str" cm="1">
        <f t="array" ref="C20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29" t="str">
        <f>IF(ISNUMBER(SEARCH("start_date_local",Table2[[#This Row],[JSON]])),MID(Table2[[#This Row],[JSON]],SEARCH("start_date_local",Table2[[#This Row],[JSON]])+LEN("start_date_local")+4,10), "")</f>
        <v/>
      </c>
      <c r="E20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29" s="5" t="str">
        <f>IF(Table2[[#This Row],[moving_time]]&lt;&gt;"",FLOOR((Table2[[#This Row],[moving_time]]-(60*60*Table2[[#This Row],[Appoggio_ore]]))-(60*Table2[[#This Row],[Appoggio_ minuti]]),1),"")</f>
        <v/>
      </c>
      <c r="I2029" s="5" t="str">
        <f>IF(Table2[[#This Row],[moving_time]]&lt;&gt;"",FLOOR((Table2[[#This Row],[moving_time]]-(60*60*Table2[[#This Row],[Appoggio_ore]]))/60,1),"")</f>
        <v/>
      </c>
      <c r="J2029" s="5" t="str">
        <f>IF(Table2[[#This Row],[moving_time]]&lt;&gt;"",FLOOR(Table2[[#This Row],[moving_time]]/(60*60),1),"")</f>
        <v/>
      </c>
      <c r="K20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29" t="str">
        <f>IF(AND(Table2[[#This Row],[Appoggio]]&lt;&gt;"",C2039&lt;&gt;""),_xlfn.CONCAT("date",C2039,"moving_time",C2030,"distance",Table2[[#This Row],[Appoggio]],"elevation",C2032,"type",C2033),"")</f>
        <v/>
      </c>
      <c r="M2029" t="str">
        <f>IF(Table2[[#This Row],[date_to_pivot]]&lt;&gt;"",C2033,"")</f>
        <v/>
      </c>
      <c r="N2029" t="str">
        <f>IF(Table2[[#This Row],[date_to_pivot]]&lt;&gt;"",Table2[[#This Row],[Appoggio]],"")</f>
        <v/>
      </c>
      <c r="O2029" t="str">
        <f>IF(Table2[[#This Row],[date_to_pivot]]&lt;&gt;"",C2032,"")</f>
        <v/>
      </c>
      <c r="P2029" t="str">
        <f>IF(Table2[[#This Row],[date_to_pivot]]&lt;&gt;"",C2030,"")</f>
        <v/>
      </c>
    </row>
    <row r="2030" spans="2:16" x14ac:dyDescent="0.2">
      <c r="B2030" s="2">
        <v>10881522</v>
      </c>
      <c r="C2030" s="2" t="str" cm="1">
        <f t="array" ref="C20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30" t="str">
        <f>IF(ISNUMBER(SEARCH("start_date_local",Table2[[#This Row],[JSON]])),MID(Table2[[#This Row],[JSON]],SEARCH("start_date_local",Table2[[#This Row],[JSON]])+LEN("start_date_local")+4,10), "")</f>
        <v/>
      </c>
      <c r="E20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0" s="5" t="str">
        <f>IF(Table2[[#This Row],[moving_time]]&lt;&gt;"",FLOOR((Table2[[#This Row],[moving_time]]-(60*60*Table2[[#This Row],[Appoggio_ore]]))-(60*Table2[[#This Row],[Appoggio_ minuti]]),1),"")</f>
        <v/>
      </c>
      <c r="I2030" s="5" t="str">
        <f>IF(Table2[[#This Row],[moving_time]]&lt;&gt;"",FLOOR((Table2[[#This Row],[moving_time]]-(60*60*Table2[[#This Row],[Appoggio_ore]]))/60,1),"")</f>
        <v/>
      </c>
      <c r="J2030" s="5" t="str">
        <f>IF(Table2[[#This Row],[moving_time]]&lt;&gt;"",FLOOR(Table2[[#This Row],[moving_time]]/(60*60),1),"")</f>
        <v/>
      </c>
      <c r="K20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0" t="str">
        <f>IF(AND(Table2[[#This Row],[Appoggio]]&lt;&gt;"",C2040&lt;&gt;""),_xlfn.CONCAT("date",C2040,"moving_time",C2031,"distance",Table2[[#This Row],[Appoggio]],"elevation",C2033,"type",C2034),"")</f>
        <v/>
      </c>
      <c r="M2030" t="str">
        <f>IF(Table2[[#This Row],[date_to_pivot]]&lt;&gt;"",C2034,"")</f>
        <v/>
      </c>
      <c r="N2030" t="str">
        <f>IF(Table2[[#This Row],[date_to_pivot]]&lt;&gt;"",Table2[[#This Row],[Appoggio]],"")</f>
        <v/>
      </c>
      <c r="O2030" t="str">
        <f>IF(Table2[[#This Row],[date_to_pivot]]&lt;&gt;"",C2033,"")</f>
        <v/>
      </c>
      <c r="P2030" t="str">
        <f>IF(Table2[[#This Row],[date_to_pivot]]&lt;&gt;"",C2031,"")</f>
        <v/>
      </c>
    </row>
    <row r="2031" spans="2:16" x14ac:dyDescent="0.2">
      <c r="B2031" t="s">
        <v>22</v>
      </c>
      <c r="C2031" t="str" cm="1">
        <f t="array" ref="C20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31" t="str">
        <f>IF(ISNUMBER(SEARCH("start_date_local",Table2[[#This Row],[JSON]])),MID(Table2[[#This Row],[JSON]],SEARCH("start_date_local",Table2[[#This Row],[JSON]])+LEN("start_date_local")+4,10), "")</f>
        <v/>
      </c>
      <c r="E20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1" s="5" t="str">
        <f>IF(Table2[[#This Row],[moving_time]]&lt;&gt;"",FLOOR((Table2[[#This Row],[moving_time]]-(60*60*Table2[[#This Row],[Appoggio_ore]]))-(60*Table2[[#This Row],[Appoggio_ minuti]]),1),"")</f>
        <v/>
      </c>
      <c r="I2031" s="5" t="str">
        <f>IF(Table2[[#This Row],[moving_time]]&lt;&gt;"",FLOOR((Table2[[#This Row],[moving_time]]-(60*60*Table2[[#This Row],[Appoggio_ore]]))/60,1),"")</f>
        <v/>
      </c>
      <c r="J2031" s="5" t="str">
        <f>IF(Table2[[#This Row],[moving_time]]&lt;&gt;"",FLOOR(Table2[[#This Row],[moving_time]]/(60*60),1),"")</f>
        <v/>
      </c>
      <c r="K20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1" t="str">
        <f>IF(AND(Table2[[#This Row],[Appoggio]]&lt;&gt;"",C2041&lt;&gt;""),_xlfn.CONCAT("date",C2041,"moving_time",C2032,"distance",Table2[[#This Row],[Appoggio]],"elevation",C2034,"type",C2035),"")</f>
        <v/>
      </c>
      <c r="M2031" t="str">
        <f>IF(Table2[[#This Row],[date_to_pivot]]&lt;&gt;"",C2035,"")</f>
        <v/>
      </c>
      <c r="N2031" t="str">
        <f>IF(Table2[[#This Row],[date_to_pivot]]&lt;&gt;"",Table2[[#This Row],[Appoggio]],"")</f>
        <v/>
      </c>
      <c r="O2031" t="str">
        <f>IF(Table2[[#This Row],[date_to_pivot]]&lt;&gt;"",C2034,"")</f>
        <v/>
      </c>
      <c r="P2031" t="str">
        <f>IF(Table2[[#This Row],[date_to_pivot]]&lt;&gt;"",C2032,"")</f>
        <v/>
      </c>
    </row>
    <row r="2032" spans="2:16" x14ac:dyDescent="0.2">
      <c r="B2032" t="s">
        <v>24</v>
      </c>
      <c r="C2032" t="str" cm="1">
        <f t="array" ref="C20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32" t="str">
        <f>IF(ISNUMBER(SEARCH("start_date_local",Table2[[#This Row],[JSON]])),MID(Table2[[#This Row],[JSON]],SEARCH("start_date_local",Table2[[#This Row],[JSON]])+LEN("start_date_local")+4,10), "")</f>
        <v/>
      </c>
      <c r="E20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2" s="5" t="str">
        <f>IF(Table2[[#This Row],[moving_time]]&lt;&gt;"",FLOOR((Table2[[#This Row],[moving_time]]-(60*60*Table2[[#This Row],[Appoggio_ore]]))-(60*Table2[[#This Row],[Appoggio_ minuti]]),1),"")</f>
        <v/>
      </c>
      <c r="I2032" s="5" t="str">
        <f>IF(Table2[[#This Row],[moving_time]]&lt;&gt;"",FLOOR((Table2[[#This Row],[moving_time]]-(60*60*Table2[[#This Row],[Appoggio_ore]]))/60,1),"")</f>
        <v/>
      </c>
      <c r="J2032" s="5" t="str">
        <f>IF(Table2[[#This Row],[moving_time]]&lt;&gt;"",FLOOR(Table2[[#This Row],[moving_time]]/(60*60),1),"")</f>
        <v/>
      </c>
      <c r="K20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2" t="str">
        <f>IF(AND(Table2[[#This Row],[Appoggio]]&lt;&gt;"",C2042&lt;&gt;""),_xlfn.CONCAT("date",C2042,"moving_time",C2033,"distance",Table2[[#This Row],[Appoggio]],"elevation",C2035,"type",C2036),"")</f>
        <v/>
      </c>
      <c r="M2032" t="str">
        <f>IF(Table2[[#This Row],[date_to_pivot]]&lt;&gt;"",C2036,"")</f>
        <v/>
      </c>
      <c r="N2032" t="str">
        <f>IF(Table2[[#This Row],[date_to_pivot]]&lt;&gt;"",Table2[[#This Row],[Appoggio]],"")</f>
        <v/>
      </c>
      <c r="O2032" t="str">
        <f>IF(Table2[[#This Row],[date_to_pivot]]&lt;&gt;"",C2035,"")</f>
        <v/>
      </c>
      <c r="P2032" t="str">
        <f>IF(Table2[[#This Row],[date_to_pivot]]&lt;&gt;"",C2033,"")</f>
        <v/>
      </c>
    </row>
    <row r="2033" spans="2:16" x14ac:dyDescent="0.2">
      <c r="B2033" t="s">
        <v>25</v>
      </c>
      <c r="C2033" t="str" cm="1">
        <f t="array" ref="C20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33" t="str">
        <f>IF(ISNUMBER(SEARCH("start_date_local",Table2[[#This Row],[JSON]])),MID(Table2[[#This Row],[JSON]],SEARCH("start_date_local",Table2[[#This Row],[JSON]])+LEN("start_date_local")+4,10), "")</f>
        <v/>
      </c>
      <c r="E20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3" s="5" t="str">
        <f>IF(Table2[[#This Row],[moving_time]]&lt;&gt;"",FLOOR((Table2[[#This Row],[moving_time]]-(60*60*Table2[[#This Row],[Appoggio_ore]]))-(60*Table2[[#This Row],[Appoggio_ minuti]]),1),"")</f>
        <v/>
      </c>
      <c r="I2033" s="5" t="str">
        <f>IF(Table2[[#This Row],[moving_time]]&lt;&gt;"",FLOOR((Table2[[#This Row],[moving_time]]-(60*60*Table2[[#This Row],[Appoggio_ore]]))/60,1),"")</f>
        <v/>
      </c>
      <c r="J2033" s="5" t="str">
        <f>IF(Table2[[#This Row],[moving_time]]&lt;&gt;"",FLOOR(Table2[[#This Row],[moving_time]]/(60*60),1),"")</f>
        <v/>
      </c>
      <c r="K20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3" t="str">
        <f>IF(AND(Table2[[#This Row],[Appoggio]]&lt;&gt;"",C2043&lt;&gt;""),_xlfn.CONCAT("date",C2043,"moving_time",C2034,"distance",Table2[[#This Row],[Appoggio]],"elevation",C2036,"type",C2037),"")</f>
        <v/>
      </c>
      <c r="M2033" t="str">
        <f>IF(Table2[[#This Row],[date_to_pivot]]&lt;&gt;"",C2037,"")</f>
        <v/>
      </c>
      <c r="N2033" t="str">
        <f>IF(Table2[[#This Row],[date_to_pivot]]&lt;&gt;"",Table2[[#This Row],[Appoggio]],"")</f>
        <v/>
      </c>
      <c r="O2033" t="str">
        <f>IF(Table2[[#This Row],[date_to_pivot]]&lt;&gt;"",C2036,"")</f>
        <v/>
      </c>
      <c r="P2033" t="str">
        <f>IF(Table2[[#This Row],[date_to_pivot]]&lt;&gt;"",C2034,"")</f>
        <v/>
      </c>
    </row>
    <row r="2034" spans="2:16" x14ac:dyDescent="0.2">
      <c r="B2034" t="s">
        <v>26</v>
      </c>
      <c r="C2034" t="str" cm="1">
        <f t="array" ref="C20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34" t="str">
        <f>IF(ISNUMBER(SEARCH("start_date_local",Table2[[#This Row],[JSON]])),MID(Table2[[#This Row],[JSON]],SEARCH("start_date_local",Table2[[#This Row],[JSON]])+LEN("start_date_local")+4,10), "")</f>
        <v/>
      </c>
      <c r="E20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4" s="5" t="str">
        <f>IF(Table2[[#This Row],[moving_time]]&lt;&gt;"",FLOOR((Table2[[#This Row],[moving_time]]-(60*60*Table2[[#This Row],[Appoggio_ore]]))-(60*Table2[[#This Row],[Appoggio_ minuti]]),1),"")</f>
        <v/>
      </c>
      <c r="I2034" s="5" t="str">
        <f>IF(Table2[[#This Row],[moving_time]]&lt;&gt;"",FLOOR((Table2[[#This Row],[moving_time]]-(60*60*Table2[[#This Row],[Appoggio_ore]]))/60,1),"")</f>
        <v/>
      </c>
      <c r="J2034" s="5" t="str">
        <f>IF(Table2[[#This Row],[moving_time]]&lt;&gt;"",FLOOR(Table2[[#This Row],[moving_time]]/(60*60),1),"")</f>
        <v/>
      </c>
      <c r="K20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4" t="str">
        <f>IF(AND(Table2[[#This Row],[Appoggio]]&lt;&gt;"",C2044&lt;&gt;""),_xlfn.CONCAT("date",C2044,"moving_time",C2035,"distance",Table2[[#This Row],[Appoggio]],"elevation",C2037,"type",C2038),"")</f>
        <v/>
      </c>
      <c r="M2034" t="str">
        <f>IF(Table2[[#This Row],[date_to_pivot]]&lt;&gt;"",C2038,"")</f>
        <v/>
      </c>
      <c r="N2034" t="str">
        <f>IF(Table2[[#This Row],[date_to_pivot]]&lt;&gt;"",Table2[[#This Row],[Appoggio]],"")</f>
        <v/>
      </c>
      <c r="O2034" t="str">
        <f>IF(Table2[[#This Row],[date_to_pivot]]&lt;&gt;"",C2037,"")</f>
        <v/>
      </c>
      <c r="P2034" t="str">
        <f>IF(Table2[[#This Row],[date_to_pivot]]&lt;&gt;"",C2035,"")</f>
        <v/>
      </c>
    </row>
    <row r="2035" spans="2:16" x14ac:dyDescent="0.2">
      <c r="B2035" t="s">
        <v>813</v>
      </c>
      <c r="C2035" t="str" cm="1">
        <f t="array" ref="C20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35" t="str">
        <f>IF(ISNUMBER(SEARCH("start_date_local",Table2[[#This Row],[JSON]])),MID(Table2[[#This Row],[JSON]],SEARCH("start_date_local",Table2[[#This Row],[JSON]])+LEN("start_date_local")+4,10), "")</f>
        <v/>
      </c>
      <c r="E20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5" s="5" t="str">
        <f>IF(Table2[[#This Row],[moving_time]]&lt;&gt;"",FLOOR((Table2[[#This Row],[moving_time]]-(60*60*Table2[[#This Row],[Appoggio_ore]]))-(60*Table2[[#This Row],[Appoggio_ minuti]]),1),"")</f>
        <v/>
      </c>
      <c r="I2035" s="5" t="str">
        <f>IF(Table2[[#This Row],[moving_time]]&lt;&gt;"",FLOOR((Table2[[#This Row],[moving_time]]-(60*60*Table2[[#This Row],[Appoggio_ore]]))/60,1),"")</f>
        <v/>
      </c>
      <c r="J2035" s="5" t="str">
        <f>IF(Table2[[#This Row],[moving_time]]&lt;&gt;"",FLOOR(Table2[[#This Row],[moving_time]]/(60*60),1),"")</f>
        <v/>
      </c>
      <c r="K20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5" t="str">
        <f>IF(AND(Table2[[#This Row],[Appoggio]]&lt;&gt;"",C2045&lt;&gt;""),_xlfn.CONCAT("date",C2045,"moving_time",C2036,"distance",Table2[[#This Row],[Appoggio]],"elevation",C2038,"type",C2039),"")</f>
        <v/>
      </c>
      <c r="M2035" t="str">
        <f>IF(Table2[[#This Row],[date_to_pivot]]&lt;&gt;"",C2039,"")</f>
        <v/>
      </c>
      <c r="N2035" t="str">
        <f>IF(Table2[[#This Row],[date_to_pivot]]&lt;&gt;"",Table2[[#This Row],[Appoggio]],"")</f>
        <v/>
      </c>
      <c r="O2035" t="str">
        <f>IF(Table2[[#This Row],[date_to_pivot]]&lt;&gt;"",C2038,"")</f>
        <v/>
      </c>
      <c r="P2035" t="str">
        <f>IF(Table2[[#This Row],[date_to_pivot]]&lt;&gt;"",C2036,"")</f>
        <v/>
      </c>
    </row>
    <row r="2036" spans="2:16" x14ac:dyDescent="0.2">
      <c r="B2036" t="s">
        <v>814</v>
      </c>
      <c r="C2036" t="str" cm="1">
        <f t="array" ref="C20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36" t="str">
        <f>IF(ISNUMBER(SEARCH("start_date_local",Table2[[#This Row],[JSON]])),MID(Table2[[#This Row],[JSON]],SEARCH("start_date_local",Table2[[#This Row],[JSON]])+LEN("start_date_local")+4,10), "")</f>
        <v/>
      </c>
      <c r="E20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6" s="5" t="str">
        <f>IF(Table2[[#This Row],[moving_time]]&lt;&gt;"",FLOOR((Table2[[#This Row],[moving_time]]-(60*60*Table2[[#This Row],[Appoggio_ore]]))-(60*Table2[[#This Row],[Appoggio_ minuti]]),1),"")</f>
        <v/>
      </c>
      <c r="I2036" s="5" t="str">
        <f>IF(Table2[[#This Row],[moving_time]]&lt;&gt;"",FLOOR((Table2[[#This Row],[moving_time]]-(60*60*Table2[[#This Row],[Appoggio_ore]]))/60,1),"")</f>
        <v/>
      </c>
      <c r="J2036" s="5" t="str">
        <f>IF(Table2[[#This Row],[moving_time]]&lt;&gt;"",FLOOR(Table2[[#This Row],[moving_time]]/(60*60),1),"")</f>
        <v/>
      </c>
      <c r="K20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6" t="str">
        <f>IF(AND(Table2[[#This Row],[Appoggio]]&lt;&gt;"",C2046&lt;&gt;""),_xlfn.CONCAT("date",C2046,"moving_time",C2037,"distance",Table2[[#This Row],[Appoggio]],"elevation",C2039,"type",C2040),"")</f>
        <v/>
      </c>
      <c r="M2036" t="str">
        <f>IF(Table2[[#This Row],[date_to_pivot]]&lt;&gt;"",C2040,"")</f>
        <v/>
      </c>
      <c r="N2036" t="str">
        <f>IF(Table2[[#This Row],[date_to_pivot]]&lt;&gt;"",Table2[[#This Row],[Appoggio]],"")</f>
        <v/>
      </c>
      <c r="O2036" t="str">
        <f>IF(Table2[[#This Row],[date_to_pivot]]&lt;&gt;"",C2039,"")</f>
        <v/>
      </c>
      <c r="P2036" t="str">
        <f>IF(Table2[[#This Row],[date_to_pivot]]&lt;&gt;"",C2037,"")</f>
        <v/>
      </c>
    </row>
    <row r="2037" spans="2:16" x14ac:dyDescent="0.2">
      <c r="B2037" t="s">
        <v>110</v>
      </c>
      <c r="C2037" t="str" cm="1">
        <f t="array" ref="C20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37" t="str">
        <f>IF(ISNUMBER(SEARCH("start_date_local",Table2[[#This Row],[JSON]])),MID(Table2[[#This Row],[JSON]],SEARCH("start_date_local",Table2[[#This Row],[JSON]])+LEN("start_date_local")+4,10), "")</f>
        <v/>
      </c>
      <c r="E20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7" s="5" t="str">
        <f>IF(Table2[[#This Row],[moving_time]]&lt;&gt;"",FLOOR((Table2[[#This Row],[moving_time]]-(60*60*Table2[[#This Row],[Appoggio_ore]]))-(60*Table2[[#This Row],[Appoggio_ minuti]]),1),"")</f>
        <v/>
      </c>
      <c r="I2037" s="5" t="str">
        <f>IF(Table2[[#This Row],[moving_time]]&lt;&gt;"",FLOOR((Table2[[#This Row],[moving_time]]-(60*60*Table2[[#This Row],[Appoggio_ore]]))/60,1),"")</f>
        <v/>
      </c>
      <c r="J2037" s="5" t="str">
        <f>IF(Table2[[#This Row],[moving_time]]&lt;&gt;"",FLOOR(Table2[[#This Row],[moving_time]]/(60*60),1),"")</f>
        <v/>
      </c>
      <c r="K20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7" t="str">
        <f>IF(AND(Table2[[#This Row],[Appoggio]]&lt;&gt;"",C2047&lt;&gt;""),_xlfn.CONCAT("date",C2047,"moving_time",C2038,"distance",Table2[[#This Row],[Appoggio]],"elevation",C2040,"type",C2041),"")</f>
        <v/>
      </c>
      <c r="M2037" t="str">
        <f>IF(Table2[[#This Row],[date_to_pivot]]&lt;&gt;"",C2041,"")</f>
        <v/>
      </c>
      <c r="N2037" t="str">
        <f>IF(Table2[[#This Row],[date_to_pivot]]&lt;&gt;"",Table2[[#This Row],[Appoggio]],"")</f>
        <v/>
      </c>
      <c r="O2037" t="str">
        <f>IF(Table2[[#This Row],[date_to_pivot]]&lt;&gt;"",C2040,"")</f>
        <v/>
      </c>
      <c r="P2037" t="str">
        <f>IF(Table2[[#This Row],[date_to_pivot]]&lt;&gt;"",C2038,"")</f>
        <v/>
      </c>
    </row>
    <row r="2038" spans="2:16" x14ac:dyDescent="0.2">
      <c r="B2038" t="s">
        <v>233</v>
      </c>
      <c r="C2038" t="str" cm="1">
        <f t="array" ref="C20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38" t="str">
        <f>IF(ISNUMBER(SEARCH("start_date_local",Table2[[#This Row],[JSON]])),MID(Table2[[#This Row],[JSON]],SEARCH("start_date_local",Table2[[#This Row],[JSON]])+LEN("start_date_local")+4,10), "")</f>
        <v/>
      </c>
      <c r="E20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8" s="5" t="str">
        <f>IF(Table2[[#This Row],[moving_time]]&lt;&gt;"",FLOOR((Table2[[#This Row],[moving_time]]-(60*60*Table2[[#This Row],[Appoggio_ore]]))-(60*Table2[[#This Row],[Appoggio_ minuti]]),1),"")</f>
        <v/>
      </c>
      <c r="I2038" s="5" t="str">
        <f>IF(Table2[[#This Row],[moving_time]]&lt;&gt;"",FLOOR((Table2[[#This Row],[moving_time]]-(60*60*Table2[[#This Row],[Appoggio_ore]]))/60,1),"")</f>
        <v/>
      </c>
      <c r="J2038" s="5" t="str">
        <f>IF(Table2[[#This Row],[moving_time]]&lt;&gt;"",FLOOR(Table2[[#This Row],[moving_time]]/(60*60),1),"")</f>
        <v/>
      </c>
      <c r="K20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8" t="str">
        <f>IF(AND(Table2[[#This Row],[Appoggio]]&lt;&gt;"",C2048&lt;&gt;""),_xlfn.CONCAT("date",C2048,"moving_time",C2039,"distance",Table2[[#This Row],[Appoggio]],"elevation",C2041,"type",C2042),"")</f>
        <v/>
      </c>
      <c r="M2038" t="str">
        <f>IF(Table2[[#This Row],[date_to_pivot]]&lt;&gt;"",C2042,"")</f>
        <v/>
      </c>
      <c r="N2038" t="str">
        <f>IF(Table2[[#This Row],[date_to_pivot]]&lt;&gt;"",Table2[[#This Row],[Appoggio]],"")</f>
        <v/>
      </c>
      <c r="O2038" t="str">
        <f>IF(Table2[[#This Row],[date_to_pivot]]&lt;&gt;"",C2041,"")</f>
        <v/>
      </c>
      <c r="P2038" t="str">
        <f>IF(Table2[[#This Row],[date_to_pivot]]&lt;&gt;"",C2039,"")</f>
        <v/>
      </c>
    </row>
    <row r="2039" spans="2:16" x14ac:dyDescent="0.2">
      <c r="B2039" t="s">
        <v>532</v>
      </c>
      <c r="C2039" t="str" cm="1">
        <f t="array" ref="C20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39" t="str">
        <f>IF(ISNUMBER(SEARCH("start_date_local",Table2[[#This Row],[JSON]])),MID(Table2[[#This Row],[JSON]],SEARCH("start_date_local",Table2[[#This Row],[JSON]])+LEN("start_date_local")+4,10), "")</f>
        <v/>
      </c>
      <c r="E20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39" s="5" t="str">
        <f>IF(Table2[[#This Row],[moving_time]]&lt;&gt;"",FLOOR((Table2[[#This Row],[moving_time]]-(60*60*Table2[[#This Row],[Appoggio_ore]]))-(60*Table2[[#This Row],[Appoggio_ minuti]]),1),"")</f>
        <v/>
      </c>
      <c r="I2039" s="5" t="str">
        <f>IF(Table2[[#This Row],[moving_time]]&lt;&gt;"",FLOOR((Table2[[#This Row],[moving_time]]-(60*60*Table2[[#This Row],[Appoggio_ore]]))/60,1),"")</f>
        <v/>
      </c>
      <c r="J2039" s="5" t="str">
        <f>IF(Table2[[#This Row],[moving_time]]&lt;&gt;"",FLOOR(Table2[[#This Row],[moving_time]]/(60*60),1),"")</f>
        <v/>
      </c>
      <c r="K20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39" t="str">
        <f>IF(AND(Table2[[#This Row],[Appoggio]]&lt;&gt;"",C2049&lt;&gt;""),_xlfn.CONCAT("date",C2049,"moving_time",C2040,"distance",Table2[[#This Row],[Appoggio]],"elevation",C2042,"type",C2043),"")</f>
        <v/>
      </c>
      <c r="M2039" t="str">
        <f>IF(Table2[[#This Row],[date_to_pivot]]&lt;&gt;"",C2043,"")</f>
        <v/>
      </c>
      <c r="N2039" t="str">
        <f>IF(Table2[[#This Row],[date_to_pivot]]&lt;&gt;"",Table2[[#This Row],[Appoggio]],"")</f>
        <v/>
      </c>
      <c r="O2039" t="str">
        <f>IF(Table2[[#This Row],[date_to_pivot]]&lt;&gt;"",C2042,"")</f>
        <v/>
      </c>
      <c r="P2039" t="str">
        <f>IF(Table2[[#This Row],[date_to_pivot]]&lt;&gt;"",C2040,"")</f>
        <v/>
      </c>
    </row>
    <row r="2040" spans="2:16" x14ac:dyDescent="0.2">
      <c r="B2040" t="s">
        <v>32</v>
      </c>
      <c r="C2040" t="str" cm="1">
        <f t="array" ref="C20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40" t="str">
        <f>IF(ISNUMBER(SEARCH("start_date_local",Table2[[#This Row],[JSON]])),MID(Table2[[#This Row],[JSON]],SEARCH("start_date_local",Table2[[#This Row],[JSON]])+LEN("start_date_local")+4,10), "")</f>
        <v/>
      </c>
      <c r="E20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0" s="5" t="str">
        <f>IF(Table2[[#This Row],[moving_time]]&lt;&gt;"",FLOOR((Table2[[#This Row],[moving_time]]-(60*60*Table2[[#This Row],[Appoggio_ore]]))-(60*Table2[[#This Row],[Appoggio_ minuti]]),1),"")</f>
        <v/>
      </c>
      <c r="I2040" s="5" t="str">
        <f>IF(Table2[[#This Row],[moving_time]]&lt;&gt;"",FLOOR((Table2[[#This Row],[moving_time]]-(60*60*Table2[[#This Row],[Appoggio_ore]]))/60,1),"")</f>
        <v/>
      </c>
      <c r="J2040" s="5" t="str">
        <f>IF(Table2[[#This Row],[moving_time]]&lt;&gt;"",FLOOR(Table2[[#This Row],[moving_time]]/(60*60),1),"")</f>
        <v/>
      </c>
      <c r="K20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0" t="str">
        <f>IF(AND(Table2[[#This Row],[Appoggio]]&lt;&gt;"",C2050&lt;&gt;""),_xlfn.CONCAT("date",C2050,"moving_time",C2041,"distance",Table2[[#This Row],[Appoggio]],"elevation",C2043,"type",C2044),"")</f>
        <v/>
      </c>
      <c r="M2040" t="str">
        <f>IF(Table2[[#This Row],[date_to_pivot]]&lt;&gt;"",C2044,"")</f>
        <v/>
      </c>
      <c r="N2040" t="str">
        <f>IF(Table2[[#This Row],[date_to_pivot]]&lt;&gt;"",Table2[[#This Row],[Appoggio]],"")</f>
        <v/>
      </c>
      <c r="O2040" t="str">
        <f>IF(Table2[[#This Row],[date_to_pivot]]&lt;&gt;"",C2043,"")</f>
        <v/>
      </c>
      <c r="P2040" t="str">
        <f>IF(Table2[[#This Row],[date_to_pivot]]&lt;&gt;"",C2041,"")</f>
        <v/>
      </c>
    </row>
    <row r="2041" spans="2:16" x14ac:dyDescent="0.2">
      <c r="B2041" t="s">
        <v>33</v>
      </c>
      <c r="C2041" t="str" cm="1">
        <f t="array" ref="C20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41" t="str">
        <f>IF(ISNUMBER(SEARCH("start_date_local",Table2[[#This Row],[JSON]])),MID(Table2[[#This Row],[JSON]],SEARCH("start_date_local",Table2[[#This Row],[JSON]])+LEN("start_date_local")+4,10), "")</f>
        <v/>
      </c>
      <c r="E20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1" s="5" t="str">
        <f>IF(Table2[[#This Row],[moving_time]]&lt;&gt;"",FLOOR((Table2[[#This Row],[moving_time]]-(60*60*Table2[[#This Row],[Appoggio_ore]]))-(60*Table2[[#This Row],[Appoggio_ minuti]]),1),"")</f>
        <v/>
      </c>
      <c r="I2041" s="5" t="str">
        <f>IF(Table2[[#This Row],[moving_time]]&lt;&gt;"",FLOOR((Table2[[#This Row],[moving_time]]-(60*60*Table2[[#This Row],[Appoggio_ore]]))/60,1),"")</f>
        <v/>
      </c>
      <c r="J2041" s="5" t="str">
        <f>IF(Table2[[#This Row],[moving_time]]&lt;&gt;"",FLOOR(Table2[[#This Row],[moving_time]]/(60*60),1),"")</f>
        <v/>
      </c>
      <c r="K20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1" t="str">
        <f>IF(AND(Table2[[#This Row],[Appoggio]]&lt;&gt;"",C2051&lt;&gt;""),_xlfn.CONCAT("date",C2051,"moving_time",C2042,"distance",Table2[[#This Row],[Appoggio]],"elevation",C2044,"type",C2045),"")</f>
        <v/>
      </c>
      <c r="M2041" t="str">
        <f>IF(Table2[[#This Row],[date_to_pivot]]&lt;&gt;"",C2045,"")</f>
        <v/>
      </c>
      <c r="N2041" t="str">
        <f>IF(Table2[[#This Row],[date_to_pivot]]&lt;&gt;"",Table2[[#This Row],[Appoggio]],"")</f>
        <v/>
      </c>
      <c r="O2041" t="str">
        <f>IF(Table2[[#This Row],[date_to_pivot]]&lt;&gt;"",C2044,"")</f>
        <v/>
      </c>
      <c r="P2041" t="str">
        <f>IF(Table2[[#This Row],[date_to_pivot]]&lt;&gt;"",C2042,"")</f>
        <v/>
      </c>
    </row>
    <row r="2042" spans="2:16" x14ac:dyDescent="0.2">
      <c r="B2042" t="s">
        <v>34</v>
      </c>
      <c r="C2042" t="str" cm="1">
        <f t="array" ref="C20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42" t="str">
        <f>IF(ISNUMBER(SEARCH("start_date_local",Table2[[#This Row],[JSON]])),MID(Table2[[#This Row],[JSON]],SEARCH("start_date_local",Table2[[#This Row],[JSON]])+LEN("start_date_local")+4,10), "")</f>
        <v/>
      </c>
      <c r="E20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2" s="5" t="str">
        <f>IF(Table2[[#This Row],[moving_time]]&lt;&gt;"",FLOOR((Table2[[#This Row],[moving_time]]-(60*60*Table2[[#This Row],[Appoggio_ore]]))-(60*Table2[[#This Row],[Appoggio_ minuti]]),1),"")</f>
        <v/>
      </c>
      <c r="I2042" s="5" t="str">
        <f>IF(Table2[[#This Row],[moving_time]]&lt;&gt;"",FLOOR((Table2[[#This Row],[moving_time]]-(60*60*Table2[[#This Row],[Appoggio_ore]]))/60,1),"")</f>
        <v/>
      </c>
      <c r="J2042" s="5" t="str">
        <f>IF(Table2[[#This Row],[moving_time]]&lt;&gt;"",FLOOR(Table2[[#This Row],[moving_time]]/(60*60),1),"")</f>
        <v/>
      </c>
      <c r="K20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2" t="str">
        <f>IF(AND(Table2[[#This Row],[Appoggio]]&lt;&gt;"",C2052&lt;&gt;""),_xlfn.CONCAT("date",C2052,"moving_time",C2043,"distance",Table2[[#This Row],[Appoggio]],"elevation",C2045,"type",C2046),"")</f>
        <v/>
      </c>
      <c r="M2042" t="str">
        <f>IF(Table2[[#This Row],[date_to_pivot]]&lt;&gt;"",C2046,"")</f>
        <v/>
      </c>
      <c r="N2042" t="str">
        <f>IF(Table2[[#This Row],[date_to_pivot]]&lt;&gt;"",Table2[[#This Row],[Appoggio]],"")</f>
        <v/>
      </c>
      <c r="O2042" t="str">
        <f>IF(Table2[[#This Row],[date_to_pivot]]&lt;&gt;"",C2045,"")</f>
        <v/>
      </c>
      <c r="P2042" t="str">
        <f>IF(Table2[[#This Row],[date_to_pivot]]&lt;&gt;"",C2043,"")</f>
        <v/>
      </c>
    </row>
    <row r="2043" spans="2:16" x14ac:dyDescent="0.2">
      <c r="B2043" t="s">
        <v>815</v>
      </c>
      <c r="C2043" t="str" cm="1">
        <f t="array" ref="C20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43" t="str">
        <f>IF(ISNUMBER(SEARCH("start_date_local",Table2[[#This Row],[JSON]])),MID(Table2[[#This Row],[JSON]],SEARCH("start_date_local",Table2[[#This Row],[JSON]])+LEN("start_date_local")+4,10), "")</f>
        <v/>
      </c>
      <c r="E20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3" s="5" t="str">
        <f>IF(Table2[[#This Row],[moving_time]]&lt;&gt;"",FLOOR((Table2[[#This Row],[moving_time]]-(60*60*Table2[[#This Row],[Appoggio_ore]]))-(60*Table2[[#This Row],[Appoggio_ minuti]]),1),"")</f>
        <v/>
      </c>
      <c r="I2043" s="5" t="str">
        <f>IF(Table2[[#This Row],[moving_time]]&lt;&gt;"",FLOOR((Table2[[#This Row],[moving_time]]-(60*60*Table2[[#This Row],[Appoggio_ore]]))/60,1),"")</f>
        <v/>
      </c>
      <c r="J2043" s="5" t="str">
        <f>IF(Table2[[#This Row],[moving_time]]&lt;&gt;"",FLOOR(Table2[[#This Row],[moving_time]]/(60*60),1),"")</f>
        <v/>
      </c>
      <c r="K20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3" t="str">
        <f>IF(AND(Table2[[#This Row],[Appoggio]]&lt;&gt;"",C2053&lt;&gt;""),_xlfn.CONCAT("date",C2053,"moving_time",C2044,"distance",Table2[[#This Row],[Appoggio]],"elevation",C2046,"type",C2047),"")</f>
        <v/>
      </c>
      <c r="M2043" t="str">
        <f>IF(Table2[[#This Row],[date_to_pivot]]&lt;&gt;"",C2047,"")</f>
        <v/>
      </c>
      <c r="N2043" t="str">
        <f>IF(Table2[[#This Row],[date_to_pivot]]&lt;&gt;"",Table2[[#This Row],[Appoggio]],"")</f>
        <v/>
      </c>
      <c r="O2043" t="str">
        <f>IF(Table2[[#This Row],[date_to_pivot]]&lt;&gt;"",C2046,"")</f>
        <v/>
      </c>
      <c r="P2043" t="str">
        <f>IF(Table2[[#This Row],[date_to_pivot]]&lt;&gt;"",C2044,"")</f>
        <v/>
      </c>
    </row>
    <row r="2044" spans="2:16" x14ac:dyDescent="0.2">
      <c r="B2044" t="s">
        <v>816</v>
      </c>
      <c r="C2044" t="str" cm="1">
        <f t="array" ref="C20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44" t="str">
        <f>IF(ISNUMBER(SEARCH("start_date_local",Table2[[#This Row],[JSON]])),MID(Table2[[#This Row],[JSON]],SEARCH("start_date_local",Table2[[#This Row],[JSON]])+LEN("start_date_local")+4,10), "")</f>
        <v/>
      </c>
      <c r="E20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4" s="5" t="str">
        <f>IF(Table2[[#This Row],[moving_time]]&lt;&gt;"",FLOOR((Table2[[#This Row],[moving_time]]-(60*60*Table2[[#This Row],[Appoggio_ore]]))-(60*Table2[[#This Row],[Appoggio_ minuti]]),1),"")</f>
        <v/>
      </c>
      <c r="I2044" s="5" t="str">
        <f>IF(Table2[[#This Row],[moving_time]]&lt;&gt;"",FLOOR((Table2[[#This Row],[moving_time]]-(60*60*Table2[[#This Row],[Appoggio_ore]]))/60,1),"")</f>
        <v/>
      </c>
      <c r="J2044" s="5" t="str">
        <f>IF(Table2[[#This Row],[moving_time]]&lt;&gt;"",FLOOR(Table2[[#This Row],[moving_time]]/(60*60),1),"")</f>
        <v/>
      </c>
      <c r="K20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4" t="str">
        <f>IF(AND(Table2[[#This Row],[Appoggio]]&lt;&gt;"",C2054&lt;&gt;""),_xlfn.CONCAT("date",C2054,"moving_time",C2045,"distance",Table2[[#This Row],[Appoggio]],"elevation",C2047,"type",C2048),"")</f>
        <v/>
      </c>
      <c r="M2044" t="str">
        <f>IF(Table2[[#This Row],[date_to_pivot]]&lt;&gt;"",C2048,"")</f>
        <v/>
      </c>
      <c r="N2044" t="str">
        <f>IF(Table2[[#This Row],[date_to_pivot]]&lt;&gt;"",Table2[[#This Row],[Appoggio]],"")</f>
        <v/>
      </c>
      <c r="O2044" t="str">
        <f>IF(Table2[[#This Row],[date_to_pivot]]&lt;&gt;"",C2047,"")</f>
        <v/>
      </c>
      <c r="P2044" t="str">
        <f>IF(Table2[[#This Row],[date_to_pivot]]&lt;&gt;"",C2045,"")</f>
        <v/>
      </c>
    </row>
    <row r="2045" spans="2:16" x14ac:dyDescent="0.2">
      <c r="B2045" t="s">
        <v>37</v>
      </c>
      <c r="C2045" t="str" cm="1">
        <f t="array" ref="C20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45" t="str">
        <f>IF(ISNUMBER(SEARCH("start_date_local",Table2[[#This Row],[JSON]])),MID(Table2[[#This Row],[JSON]],SEARCH("start_date_local",Table2[[#This Row],[JSON]])+LEN("start_date_local")+4,10), "")</f>
        <v/>
      </c>
      <c r="E20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5" s="5" t="str">
        <f>IF(Table2[[#This Row],[moving_time]]&lt;&gt;"",FLOOR((Table2[[#This Row],[moving_time]]-(60*60*Table2[[#This Row],[Appoggio_ore]]))-(60*Table2[[#This Row],[Appoggio_ minuti]]),1),"")</f>
        <v/>
      </c>
      <c r="I2045" s="5" t="str">
        <f>IF(Table2[[#This Row],[moving_time]]&lt;&gt;"",FLOOR((Table2[[#This Row],[moving_time]]-(60*60*Table2[[#This Row],[Appoggio_ore]]))/60,1),"")</f>
        <v/>
      </c>
      <c r="J2045" s="5" t="str">
        <f>IF(Table2[[#This Row],[moving_time]]&lt;&gt;"",FLOOR(Table2[[#This Row],[moving_time]]/(60*60),1),"")</f>
        <v/>
      </c>
      <c r="K20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5" t="str">
        <f>IF(AND(Table2[[#This Row],[Appoggio]]&lt;&gt;"",C2055&lt;&gt;""),_xlfn.CONCAT("date",C2055,"moving_time",C2046,"distance",Table2[[#This Row],[Appoggio]],"elevation",C2048,"type",C2049),"")</f>
        <v/>
      </c>
      <c r="M2045" t="str">
        <f>IF(Table2[[#This Row],[date_to_pivot]]&lt;&gt;"",C2049,"")</f>
        <v/>
      </c>
      <c r="N2045" t="str">
        <f>IF(Table2[[#This Row],[date_to_pivot]]&lt;&gt;"",Table2[[#This Row],[Appoggio]],"")</f>
        <v/>
      </c>
      <c r="O2045" t="str">
        <f>IF(Table2[[#This Row],[date_to_pivot]]&lt;&gt;"",C2048,"")</f>
        <v/>
      </c>
      <c r="P2045" t="str">
        <f>IF(Table2[[#This Row],[date_to_pivot]]&lt;&gt;"",C2046,"")</f>
        <v/>
      </c>
    </row>
    <row r="2046" spans="2:16" x14ac:dyDescent="0.2">
      <c r="B2046" t="s">
        <v>6</v>
      </c>
      <c r="C2046" t="str" cm="1">
        <f t="array" ref="C20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46" t="str">
        <f>IF(ISNUMBER(SEARCH("start_date_local",Table2[[#This Row],[JSON]])),MID(Table2[[#This Row],[JSON]],SEARCH("start_date_local",Table2[[#This Row],[JSON]])+LEN("start_date_local")+4,10), "")</f>
        <v/>
      </c>
      <c r="E20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6" s="5" t="str">
        <f>IF(Table2[[#This Row],[moving_time]]&lt;&gt;"",FLOOR((Table2[[#This Row],[moving_time]]-(60*60*Table2[[#This Row],[Appoggio_ore]]))-(60*Table2[[#This Row],[Appoggio_ minuti]]),1),"")</f>
        <v/>
      </c>
      <c r="I2046" s="5" t="str">
        <f>IF(Table2[[#This Row],[moving_time]]&lt;&gt;"",FLOOR((Table2[[#This Row],[moving_time]]-(60*60*Table2[[#This Row],[Appoggio_ore]]))/60,1),"")</f>
        <v/>
      </c>
      <c r="J2046" s="5" t="str">
        <f>IF(Table2[[#This Row],[moving_time]]&lt;&gt;"",FLOOR(Table2[[#This Row],[moving_time]]/(60*60),1),"")</f>
        <v/>
      </c>
      <c r="K20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6" t="str">
        <f>IF(AND(Table2[[#This Row],[Appoggio]]&lt;&gt;"",C2056&lt;&gt;""),_xlfn.CONCAT("date",C2056,"moving_time",C2047,"distance",Table2[[#This Row],[Appoggio]],"elevation",C2049,"type",C2050),"")</f>
        <v/>
      </c>
      <c r="M2046" t="str">
        <f>IF(Table2[[#This Row],[date_to_pivot]]&lt;&gt;"",C2050,"")</f>
        <v/>
      </c>
      <c r="N2046" t="str">
        <f>IF(Table2[[#This Row],[date_to_pivot]]&lt;&gt;"",Table2[[#This Row],[Appoggio]],"")</f>
        <v/>
      </c>
      <c r="O2046" t="str">
        <f>IF(Table2[[#This Row],[date_to_pivot]]&lt;&gt;"",C2049,"")</f>
        <v/>
      </c>
      <c r="P2046" t="str">
        <f>IF(Table2[[#This Row],[date_to_pivot]]&lt;&gt;"",C2047,"")</f>
        <v/>
      </c>
    </row>
    <row r="2047" spans="2:16" x14ac:dyDescent="0.2">
      <c r="B2047" t="s">
        <v>38</v>
      </c>
      <c r="C2047" t="str" cm="1">
        <f t="array" ref="C20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47" t="str">
        <f>IF(ISNUMBER(SEARCH("start_date_local",Table2[[#This Row],[JSON]])),MID(Table2[[#This Row],[JSON]],SEARCH("start_date_local",Table2[[#This Row],[JSON]])+LEN("start_date_local")+4,10), "")</f>
        <v/>
      </c>
      <c r="E20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7" s="5" t="str">
        <f>IF(Table2[[#This Row],[moving_time]]&lt;&gt;"",FLOOR((Table2[[#This Row],[moving_time]]-(60*60*Table2[[#This Row],[Appoggio_ore]]))-(60*Table2[[#This Row],[Appoggio_ minuti]]),1),"")</f>
        <v/>
      </c>
      <c r="I2047" s="5" t="str">
        <f>IF(Table2[[#This Row],[moving_time]]&lt;&gt;"",FLOOR((Table2[[#This Row],[moving_time]]-(60*60*Table2[[#This Row],[Appoggio_ore]]))/60,1),"")</f>
        <v/>
      </c>
      <c r="J2047" s="5" t="str">
        <f>IF(Table2[[#This Row],[moving_time]]&lt;&gt;"",FLOOR(Table2[[#This Row],[moving_time]]/(60*60),1),"")</f>
        <v/>
      </c>
      <c r="K20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7" t="str">
        <f>IF(AND(Table2[[#This Row],[Appoggio]]&lt;&gt;"",C2057&lt;&gt;""),_xlfn.CONCAT("date",C2057,"moving_time",C2048,"distance",Table2[[#This Row],[Appoggio]],"elevation",C2050,"type",C2051),"")</f>
        <v/>
      </c>
      <c r="M2047" t="str">
        <f>IF(Table2[[#This Row],[date_to_pivot]]&lt;&gt;"",C2051,"")</f>
        <v/>
      </c>
      <c r="N2047" t="str">
        <f>IF(Table2[[#This Row],[date_to_pivot]]&lt;&gt;"",Table2[[#This Row],[Appoggio]],"")</f>
        <v/>
      </c>
      <c r="O2047" t="str">
        <f>IF(Table2[[#This Row],[date_to_pivot]]&lt;&gt;"",C2050,"")</f>
        <v/>
      </c>
      <c r="P2047" t="str">
        <f>IF(Table2[[#This Row],[date_to_pivot]]&lt;&gt;"",C2048,"")</f>
        <v/>
      </c>
    </row>
    <row r="2048" spans="2:16" x14ac:dyDescent="0.2">
      <c r="B2048" t="s">
        <v>39</v>
      </c>
      <c r="C2048" t="str" cm="1">
        <f t="array" ref="C204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48" t="str">
        <f>IF(ISNUMBER(SEARCH("start_date_local",Table2[[#This Row],[JSON]])),MID(Table2[[#This Row],[JSON]],SEARCH("start_date_local",Table2[[#This Row],[JSON]])+LEN("start_date_local")+4,10), "")</f>
        <v/>
      </c>
      <c r="E204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8" s="5" t="str">
        <f>IF(Table2[[#This Row],[moving_time]]&lt;&gt;"",FLOOR((Table2[[#This Row],[moving_time]]-(60*60*Table2[[#This Row],[Appoggio_ore]]))-(60*Table2[[#This Row],[Appoggio_ minuti]]),1),"")</f>
        <v/>
      </c>
      <c r="I2048" s="5" t="str">
        <f>IF(Table2[[#This Row],[moving_time]]&lt;&gt;"",FLOOR((Table2[[#This Row],[moving_time]]-(60*60*Table2[[#This Row],[Appoggio_ore]]))/60,1),"")</f>
        <v/>
      </c>
      <c r="J2048" s="5" t="str">
        <f>IF(Table2[[#This Row],[moving_time]]&lt;&gt;"",FLOOR(Table2[[#This Row],[moving_time]]/(60*60),1),"")</f>
        <v/>
      </c>
      <c r="K204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8" t="str">
        <f>IF(AND(Table2[[#This Row],[Appoggio]]&lt;&gt;"",C2058&lt;&gt;""),_xlfn.CONCAT("date",C2058,"moving_time",C2049,"distance",Table2[[#This Row],[Appoggio]],"elevation",C2051,"type",C2052),"")</f>
        <v/>
      </c>
      <c r="M2048" t="str">
        <f>IF(Table2[[#This Row],[date_to_pivot]]&lt;&gt;"",C2052,"")</f>
        <v/>
      </c>
      <c r="N2048" t="str">
        <f>IF(Table2[[#This Row],[date_to_pivot]]&lt;&gt;"",Table2[[#This Row],[Appoggio]],"")</f>
        <v/>
      </c>
      <c r="O2048" t="str">
        <f>IF(Table2[[#This Row],[date_to_pivot]]&lt;&gt;"",C2051,"")</f>
        <v/>
      </c>
      <c r="P2048" t="str">
        <f>IF(Table2[[#This Row],[date_to_pivot]]&lt;&gt;"",C2049,"")</f>
        <v/>
      </c>
    </row>
    <row r="2049" spans="2:16" x14ac:dyDescent="0.2">
      <c r="B2049" t="s">
        <v>40</v>
      </c>
      <c r="C2049" t="str" cm="1">
        <f t="array" ref="C204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49" t="str">
        <f>IF(ISNUMBER(SEARCH("start_date_local",Table2[[#This Row],[JSON]])),MID(Table2[[#This Row],[JSON]],SEARCH("start_date_local",Table2[[#This Row],[JSON]])+LEN("start_date_local")+4,10), "")</f>
        <v/>
      </c>
      <c r="E204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4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4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49" s="5" t="str">
        <f>IF(Table2[[#This Row],[moving_time]]&lt;&gt;"",FLOOR((Table2[[#This Row],[moving_time]]-(60*60*Table2[[#This Row],[Appoggio_ore]]))-(60*Table2[[#This Row],[Appoggio_ minuti]]),1),"")</f>
        <v/>
      </c>
      <c r="I2049" s="5" t="str">
        <f>IF(Table2[[#This Row],[moving_time]]&lt;&gt;"",FLOOR((Table2[[#This Row],[moving_time]]-(60*60*Table2[[#This Row],[Appoggio_ore]]))/60,1),"")</f>
        <v/>
      </c>
      <c r="J2049" s="5" t="str">
        <f>IF(Table2[[#This Row],[moving_time]]&lt;&gt;"",FLOOR(Table2[[#This Row],[moving_time]]/(60*60),1),"")</f>
        <v/>
      </c>
      <c r="K204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49" t="str">
        <f>IF(AND(Table2[[#This Row],[Appoggio]]&lt;&gt;"",C2059&lt;&gt;""),_xlfn.CONCAT("date",C2059,"moving_time",C2050,"distance",Table2[[#This Row],[Appoggio]],"elevation",C2052,"type",C2053),"")</f>
        <v/>
      </c>
      <c r="M2049" t="str">
        <f>IF(Table2[[#This Row],[date_to_pivot]]&lt;&gt;"",C2053,"")</f>
        <v/>
      </c>
      <c r="N2049" t="str">
        <f>IF(Table2[[#This Row],[date_to_pivot]]&lt;&gt;"",Table2[[#This Row],[Appoggio]],"")</f>
        <v/>
      </c>
      <c r="O2049" t="str">
        <f>IF(Table2[[#This Row],[date_to_pivot]]&lt;&gt;"",C2052,"")</f>
        <v/>
      </c>
      <c r="P2049" t="str">
        <f>IF(Table2[[#This Row],[date_to_pivot]]&lt;&gt;"",C2050,"")</f>
        <v/>
      </c>
    </row>
    <row r="2050" spans="2:16" x14ac:dyDescent="0.2">
      <c r="B2050" t="s">
        <v>41</v>
      </c>
      <c r="C2050" t="str" cm="1">
        <f t="array" ref="C205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50" t="str">
        <f>IF(ISNUMBER(SEARCH("start_date_local",Table2[[#This Row],[JSON]])),MID(Table2[[#This Row],[JSON]],SEARCH("start_date_local",Table2[[#This Row],[JSON]])+LEN("start_date_local")+4,10), "")</f>
        <v/>
      </c>
      <c r="E205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0" s="5" t="str">
        <f>IF(Table2[[#This Row],[moving_time]]&lt;&gt;"",FLOOR((Table2[[#This Row],[moving_time]]-(60*60*Table2[[#This Row],[Appoggio_ore]]))-(60*Table2[[#This Row],[Appoggio_ minuti]]),1),"")</f>
        <v/>
      </c>
      <c r="I2050" s="5" t="str">
        <f>IF(Table2[[#This Row],[moving_time]]&lt;&gt;"",FLOOR((Table2[[#This Row],[moving_time]]-(60*60*Table2[[#This Row],[Appoggio_ore]]))/60,1),"")</f>
        <v/>
      </c>
      <c r="J2050" s="5" t="str">
        <f>IF(Table2[[#This Row],[moving_time]]&lt;&gt;"",FLOOR(Table2[[#This Row],[moving_time]]/(60*60),1),"")</f>
        <v/>
      </c>
      <c r="K205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0" t="str">
        <f>IF(AND(Table2[[#This Row],[Appoggio]]&lt;&gt;"",C2060&lt;&gt;""),_xlfn.CONCAT("date",C2060,"moving_time",C2051,"distance",Table2[[#This Row],[Appoggio]],"elevation",C2053,"type",C2054),"")</f>
        <v/>
      </c>
      <c r="M2050" t="str">
        <f>IF(Table2[[#This Row],[date_to_pivot]]&lt;&gt;"",C2054,"")</f>
        <v/>
      </c>
      <c r="N2050" t="str">
        <f>IF(Table2[[#This Row],[date_to_pivot]]&lt;&gt;"",Table2[[#This Row],[Appoggio]],"")</f>
        <v/>
      </c>
      <c r="O2050" t="str">
        <f>IF(Table2[[#This Row],[date_to_pivot]]&lt;&gt;"",C2053,"")</f>
        <v/>
      </c>
      <c r="P2050" t="str">
        <f>IF(Table2[[#This Row],[date_to_pivot]]&lt;&gt;"",C2051,"")</f>
        <v/>
      </c>
    </row>
    <row r="2051" spans="2:16" x14ac:dyDescent="0.2">
      <c r="B2051" t="s">
        <v>42</v>
      </c>
      <c r="C2051" t="str" cm="1">
        <f t="array" ref="C205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51" t="str">
        <f>IF(ISNUMBER(SEARCH("start_date_local",Table2[[#This Row],[JSON]])),MID(Table2[[#This Row],[JSON]],SEARCH("start_date_local",Table2[[#This Row],[JSON]])+LEN("start_date_local")+4,10), "")</f>
        <v/>
      </c>
      <c r="E205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1" s="5" t="str">
        <f>IF(Table2[[#This Row],[moving_time]]&lt;&gt;"",FLOOR((Table2[[#This Row],[moving_time]]-(60*60*Table2[[#This Row],[Appoggio_ore]]))-(60*Table2[[#This Row],[Appoggio_ minuti]]),1),"")</f>
        <v/>
      </c>
      <c r="I2051" s="5" t="str">
        <f>IF(Table2[[#This Row],[moving_time]]&lt;&gt;"",FLOOR((Table2[[#This Row],[moving_time]]-(60*60*Table2[[#This Row],[Appoggio_ore]]))/60,1),"")</f>
        <v/>
      </c>
      <c r="J2051" s="5" t="str">
        <f>IF(Table2[[#This Row],[moving_time]]&lt;&gt;"",FLOOR(Table2[[#This Row],[moving_time]]/(60*60),1),"")</f>
        <v/>
      </c>
      <c r="K205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1" t="str">
        <f>IF(AND(Table2[[#This Row],[Appoggio]]&lt;&gt;"",C2061&lt;&gt;""),_xlfn.CONCAT("date",C2061,"moving_time",C2052,"distance",Table2[[#This Row],[Appoggio]],"elevation",C2054,"type",C2055),"")</f>
        <v/>
      </c>
      <c r="M2051" t="str">
        <f>IF(Table2[[#This Row],[date_to_pivot]]&lt;&gt;"",C2055,"")</f>
        <v/>
      </c>
      <c r="N2051" t="str">
        <f>IF(Table2[[#This Row],[date_to_pivot]]&lt;&gt;"",Table2[[#This Row],[Appoggio]],"")</f>
        <v/>
      </c>
      <c r="O2051" t="str">
        <f>IF(Table2[[#This Row],[date_to_pivot]]&lt;&gt;"",C2054,"")</f>
        <v/>
      </c>
      <c r="P2051" t="str">
        <f>IF(Table2[[#This Row],[date_to_pivot]]&lt;&gt;"",C2052,"")</f>
        <v/>
      </c>
    </row>
    <row r="2052" spans="2:16" x14ac:dyDescent="0.2">
      <c r="B2052" t="s">
        <v>43</v>
      </c>
      <c r="C2052" t="str" cm="1">
        <f t="array" ref="C205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52" t="str">
        <f>IF(ISNUMBER(SEARCH("start_date_local",Table2[[#This Row],[JSON]])),MID(Table2[[#This Row],[JSON]],SEARCH("start_date_local",Table2[[#This Row],[JSON]])+LEN("start_date_local")+4,10), "")</f>
        <v/>
      </c>
      <c r="E205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2" s="5" t="str">
        <f>IF(Table2[[#This Row],[moving_time]]&lt;&gt;"",FLOOR((Table2[[#This Row],[moving_time]]-(60*60*Table2[[#This Row],[Appoggio_ore]]))-(60*Table2[[#This Row],[Appoggio_ minuti]]),1),"")</f>
        <v/>
      </c>
      <c r="I2052" s="5" t="str">
        <f>IF(Table2[[#This Row],[moving_time]]&lt;&gt;"",FLOOR((Table2[[#This Row],[moving_time]]-(60*60*Table2[[#This Row],[Appoggio_ore]]))/60,1),"")</f>
        <v/>
      </c>
      <c r="J2052" s="5" t="str">
        <f>IF(Table2[[#This Row],[moving_time]]&lt;&gt;"",FLOOR(Table2[[#This Row],[moving_time]]/(60*60),1),"")</f>
        <v/>
      </c>
      <c r="K205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2" t="str">
        <f>IF(AND(Table2[[#This Row],[Appoggio]]&lt;&gt;"",C2062&lt;&gt;""),_xlfn.CONCAT("date",C2062,"moving_time",C2053,"distance",Table2[[#This Row],[Appoggio]],"elevation",C2055,"type",C2056),"")</f>
        <v/>
      </c>
      <c r="M2052" t="str">
        <f>IF(Table2[[#This Row],[date_to_pivot]]&lt;&gt;"",C2056,"")</f>
        <v/>
      </c>
      <c r="N2052" t="str">
        <f>IF(Table2[[#This Row],[date_to_pivot]]&lt;&gt;"",Table2[[#This Row],[Appoggio]],"")</f>
        <v/>
      </c>
      <c r="O2052" t="str">
        <f>IF(Table2[[#This Row],[date_to_pivot]]&lt;&gt;"",C2055,"")</f>
        <v/>
      </c>
      <c r="P2052" t="str">
        <f>IF(Table2[[#This Row],[date_to_pivot]]&lt;&gt;"",C2053,"")</f>
        <v/>
      </c>
    </row>
    <row r="2053" spans="2:16" x14ac:dyDescent="0.2">
      <c r="B2053" t="s">
        <v>44</v>
      </c>
      <c r="C2053" t="str" cm="1">
        <f t="array" ref="C205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53" t="str">
        <f>IF(ISNUMBER(SEARCH("start_date_local",Table2[[#This Row],[JSON]])),MID(Table2[[#This Row],[JSON]],SEARCH("start_date_local",Table2[[#This Row],[JSON]])+LEN("start_date_local")+4,10), "")</f>
        <v/>
      </c>
      <c r="E205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3" s="5" t="str">
        <f>IF(Table2[[#This Row],[moving_time]]&lt;&gt;"",FLOOR((Table2[[#This Row],[moving_time]]-(60*60*Table2[[#This Row],[Appoggio_ore]]))-(60*Table2[[#This Row],[Appoggio_ minuti]]),1),"")</f>
        <v/>
      </c>
      <c r="I2053" s="5" t="str">
        <f>IF(Table2[[#This Row],[moving_time]]&lt;&gt;"",FLOOR((Table2[[#This Row],[moving_time]]-(60*60*Table2[[#This Row],[Appoggio_ore]]))/60,1),"")</f>
        <v/>
      </c>
      <c r="J2053" s="5" t="str">
        <f>IF(Table2[[#This Row],[moving_time]]&lt;&gt;"",FLOOR(Table2[[#This Row],[moving_time]]/(60*60),1),"")</f>
        <v/>
      </c>
      <c r="K205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3" t="str">
        <f>IF(AND(Table2[[#This Row],[Appoggio]]&lt;&gt;"",C2063&lt;&gt;""),_xlfn.CONCAT("date",C2063,"moving_time",C2054,"distance",Table2[[#This Row],[Appoggio]],"elevation",C2056,"type",C2057),"")</f>
        <v/>
      </c>
      <c r="M2053" t="str">
        <f>IF(Table2[[#This Row],[date_to_pivot]]&lt;&gt;"",C2057,"")</f>
        <v/>
      </c>
      <c r="N2053" t="str">
        <f>IF(Table2[[#This Row],[date_to_pivot]]&lt;&gt;"",Table2[[#This Row],[Appoggio]],"")</f>
        <v/>
      </c>
      <c r="O2053" t="str">
        <f>IF(Table2[[#This Row],[date_to_pivot]]&lt;&gt;"",C2056,"")</f>
        <v/>
      </c>
      <c r="P2053" t="str">
        <f>IF(Table2[[#This Row],[date_to_pivot]]&lt;&gt;"",C2054,"")</f>
        <v/>
      </c>
    </row>
    <row r="2054" spans="2:16" x14ac:dyDescent="0.2">
      <c r="B2054" t="s">
        <v>45</v>
      </c>
      <c r="C2054" t="str" cm="1">
        <f t="array" ref="C205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54" t="str">
        <f>IF(ISNUMBER(SEARCH("start_date_local",Table2[[#This Row],[JSON]])),MID(Table2[[#This Row],[JSON]],SEARCH("start_date_local",Table2[[#This Row],[JSON]])+LEN("start_date_local")+4,10), "")</f>
        <v/>
      </c>
      <c r="E205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4" s="5" t="str">
        <f>IF(Table2[[#This Row],[moving_time]]&lt;&gt;"",FLOOR((Table2[[#This Row],[moving_time]]-(60*60*Table2[[#This Row],[Appoggio_ore]]))-(60*Table2[[#This Row],[Appoggio_ minuti]]),1),"")</f>
        <v/>
      </c>
      <c r="I2054" s="5" t="str">
        <f>IF(Table2[[#This Row],[moving_time]]&lt;&gt;"",FLOOR((Table2[[#This Row],[moving_time]]-(60*60*Table2[[#This Row],[Appoggio_ore]]))/60,1),"")</f>
        <v/>
      </c>
      <c r="J2054" s="5" t="str">
        <f>IF(Table2[[#This Row],[moving_time]]&lt;&gt;"",FLOOR(Table2[[#This Row],[moving_time]]/(60*60),1),"")</f>
        <v/>
      </c>
      <c r="K205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4" t="str">
        <f>IF(AND(Table2[[#This Row],[Appoggio]]&lt;&gt;"",C2064&lt;&gt;""),_xlfn.CONCAT("date",C2064,"moving_time",C2055,"distance",Table2[[#This Row],[Appoggio]],"elevation",C2057,"type",C2058),"")</f>
        <v/>
      </c>
      <c r="M2054" t="str">
        <f>IF(Table2[[#This Row],[date_to_pivot]]&lt;&gt;"",C2058,"")</f>
        <v/>
      </c>
      <c r="N2054" t="str">
        <f>IF(Table2[[#This Row],[date_to_pivot]]&lt;&gt;"",Table2[[#This Row],[Appoggio]],"")</f>
        <v/>
      </c>
      <c r="O2054" t="str">
        <f>IF(Table2[[#This Row],[date_to_pivot]]&lt;&gt;"",C2057,"")</f>
        <v/>
      </c>
      <c r="P2054" t="str">
        <f>IF(Table2[[#This Row],[date_to_pivot]]&lt;&gt;"",C2055,"")</f>
        <v/>
      </c>
    </row>
    <row r="2055" spans="2:16" x14ac:dyDescent="0.2">
      <c r="B2055" t="s">
        <v>817</v>
      </c>
      <c r="C2055" t="str" cm="1">
        <f t="array" ref="C205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55" t="str">
        <f>IF(ISNUMBER(SEARCH("start_date_local",Table2[[#This Row],[JSON]])),MID(Table2[[#This Row],[JSON]],SEARCH("start_date_local",Table2[[#This Row],[JSON]])+LEN("start_date_local")+4,10), "")</f>
        <v/>
      </c>
      <c r="E205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5" s="5" t="str">
        <f>IF(Table2[[#This Row],[moving_time]]&lt;&gt;"",FLOOR((Table2[[#This Row],[moving_time]]-(60*60*Table2[[#This Row],[Appoggio_ore]]))-(60*Table2[[#This Row],[Appoggio_ minuti]]),1),"")</f>
        <v/>
      </c>
      <c r="I2055" s="5" t="str">
        <f>IF(Table2[[#This Row],[moving_time]]&lt;&gt;"",FLOOR((Table2[[#This Row],[moving_time]]-(60*60*Table2[[#This Row],[Appoggio_ore]]))/60,1),"")</f>
        <v/>
      </c>
      <c r="J2055" s="5" t="str">
        <f>IF(Table2[[#This Row],[moving_time]]&lt;&gt;"",FLOOR(Table2[[#This Row],[moving_time]]/(60*60),1),"")</f>
        <v/>
      </c>
      <c r="K205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5" t="str">
        <f>IF(AND(Table2[[#This Row],[Appoggio]]&lt;&gt;"",C2065&lt;&gt;""),_xlfn.CONCAT("date",C2065,"moving_time",C2056,"distance",Table2[[#This Row],[Appoggio]],"elevation",C2058,"type",C2059),"")</f>
        <v/>
      </c>
      <c r="M2055" t="str">
        <f>IF(Table2[[#This Row],[date_to_pivot]]&lt;&gt;"",C2059,"")</f>
        <v/>
      </c>
      <c r="N2055" t="str">
        <f>IF(Table2[[#This Row],[date_to_pivot]]&lt;&gt;"",Table2[[#This Row],[Appoggio]],"")</f>
        <v/>
      </c>
      <c r="O2055" t="str">
        <f>IF(Table2[[#This Row],[date_to_pivot]]&lt;&gt;"",C2058,"")</f>
        <v/>
      </c>
      <c r="P2055" t="str">
        <f>IF(Table2[[#This Row],[date_to_pivot]]&lt;&gt;"",C2056,"")</f>
        <v/>
      </c>
    </row>
    <row r="2056" spans="2:16" x14ac:dyDescent="0.2">
      <c r="B2056" t="s">
        <v>818</v>
      </c>
      <c r="C2056" t="str" cm="1">
        <f t="array" ref="C205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56" t="str">
        <f>IF(ISNUMBER(SEARCH("start_date_local",Table2[[#This Row],[JSON]])),MID(Table2[[#This Row],[JSON]],SEARCH("start_date_local",Table2[[#This Row],[JSON]])+LEN("start_date_local")+4,10), "")</f>
        <v/>
      </c>
      <c r="E205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6" s="5" t="str">
        <f>IF(Table2[[#This Row],[moving_time]]&lt;&gt;"",FLOOR((Table2[[#This Row],[moving_time]]-(60*60*Table2[[#This Row],[Appoggio_ore]]))-(60*Table2[[#This Row],[Appoggio_ minuti]]),1),"")</f>
        <v/>
      </c>
      <c r="I2056" s="5" t="str">
        <f>IF(Table2[[#This Row],[moving_time]]&lt;&gt;"",FLOOR((Table2[[#This Row],[moving_time]]-(60*60*Table2[[#This Row],[Appoggio_ore]]))/60,1),"")</f>
        <v/>
      </c>
      <c r="J2056" s="5" t="str">
        <f>IF(Table2[[#This Row],[moving_time]]&lt;&gt;"",FLOOR(Table2[[#This Row],[moving_time]]/(60*60),1),"")</f>
        <v/>
      </c>
      <c r="K205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6" t="str">
        <f>IF(AND(Table2[[#This Row],[Appoggio]]&lt;&gt;"",C2066&lt;&gt;""),_xlfn.CONCAT("date",C2066,"moving_time",C2057,"distance",Table2[[#This Row],[Appoggio]],"elevation",C2059,"type",C2060),"")</f>
        <v/>
      </c>
      <c r="M2056" t="str">
        <f>IF(Table2[[#This Row],[date_to_pivot]]&lt;&gt;"",C2060,"")</f>
        <v/>
      </c>
      <c r="N2056" t="str">
        <f>IF(Table2[[#This Row],[date_to_pivot]]&lt;&gt;"",Table2[[#This Row],[Appoggio]],"")</f>
        <v/>
      </c>
      <c r="O2056" t="str">
        <f>IF(Table2[[#This Row],[date_to_pivot]]&lt;&gt;"",C2059,"")</f>
        <v/>
      </c>
      <c r="P2056" t="str">
        <f>IF(Table2[[#This Row],[date_to_pivot]]&lt;&gt;"",C2057,"")</f>
        <v/>
      </c>
    </row>
    <row r="2057" spans="2:16" x14ac:dyDescent="0.2">
      <c r="B2057" t="s">
        <v>210</v>
      </c>
      <c r="C2057" t="str" cm="1">
        <f t="array" ref="C205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57" t="str">
        <f>IF(ISNUMBER(SEARCH("start_date_local",Table2[[#This Row],[JSON]])),MID(Table2[[#This Row],[JSON]],SEARCH("start_date_local",Table2[[#This Row],[JSON]])+LEN("start_date_local")+4,10), "")</f>
        <v/>
      </c>
      <c r="E205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7" s="5" t="str">
        <f>IF(Table2[[#This Row],[moving_time]]&lt;&gt;"",FLOOR((Table2[[#This Row],[moving_time]]-(60*60*Table2[[#This Row],[Appoggio_ore]]))-(60*Table2[[#This Row],[Appoggio_ minuti]]),1),"")</f>
        <v/>
      </c>
      <c r="I2057" s="5" t="str">
        <f>IF(Table2[[#This Row],[moving_time]]&lt;&gt;"",FLOOR((Table2[[#This Row],[moving_time]]-(60*60*Table2[[#This Row],[Appoggio_ore]]))/60,1),"")</f>
        <v/>
      </c>
      <c r="J2057" s="5" t="str">
        <f>IF(Table2[[#This Row],[moving_time]]&lt;&gt;"",FLOOR(Table2[[#This Row],[moving_time]]/(60*60),1),"")</f>
        <v/>
      </c>
      <c r="K205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7" t="str">
        <f>IF(AND(Table2[[#This Row],[Appoggio]]&lt;&gt;"",C2067&lt;&gt;""),_xlfn.CONCAT("date",C2067,"moving_time",C2058,"distance",Table2[[#This Row],[Appoggio]],"elevation",C2060,"type",C2061),"")</f>
        <v/>
      </c>
      <c r="M2057" t="str">
        <f>IF(Table2[[#This Row],[date_to_pivot]]&lt;&gt;"",C2061,"")</f>
        <v/>
      </c>
      <c r="N2057" t="str">
        <f>IF(Table2[[#This Row],[date_to_pivot]]&lt;&gt;"",Table2[[#This Row],[Appoggio]],"")</f>
        <v/>
      </c>
      <c r="O2057" t="str">
        <f>IF(Table2[[#This Row],[date_to_pivot]]&lt;&gt;"",C2060,"")</f>
        <v/>
      </c>
      <c r="P2057" t="str">
        <f>IF(Table2[[#This Row],[date_to_pivot]]&lt;&gt;"",C2058,"")</f>
        <v/>
      </c>
    </row>
    <row r="2058" spans="2:16" x14ac:dyDescent="0.2">
      <c r="B2058" t="s">
        <v>368</v>
      </c>
      <c r="C2058" t="str" cm="1">
        <f t="array" ref="C205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58" t="str">
        <f>IF(ISNUMBER(SEARCH("start_date_local",Table2[[#This Row],[JSON]])),MID(Table2[[#This Row],[JSON]],SEARCH("start_date_local",Table2[[#This Row],[JSON]])+LEN("start_date_local")+4,10), "")</f>
        <v/>
      </c>
      <c r="E205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8" s="5" t="str">
        <f>IF(Table2[[#This Row],[moving_time]]&lt;&gt;"",FLOOR((Table2[[#This Row],[moving_time]]-(60*60*Table2[[#This Row],[Appoggio_ore]]))-(60*Table2[[#This Row],[Appoggio_ minuti]]),1),"")</f>
        <v/>
      </c>
      <c r="I2058" s="5" t="str">
        <f>IF(Table2[[#This Row],[moving_time]]&lt;&gt;"",FLOOR((Table2[[#This Row],[moving_time]]-(60*60*Table2[[#This Row],[Appoggio_ore]]))/60,1),"")</f>
        <v/>
      </c>
      <c r="J2058" s="5" t="str">
        <f>IF(Table2[[#This Row],[moving_time]]&lt;&gt;"",FLOOR(Table2[[#This Row],[moving_time]]/(60*60),1),"")</f>
        <v/>
      </c>
      <c r="K205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8" t="str">
        <f>IF(AND(Table2[[#This Row],[Appoggio]]&lt;&gt;"",C2068&lt;&gt;""),_xlfn.CONCAT("date",C2068,"moving_time",C2059,"distance",Table2[[#This Row],[Appoggio]],"elevation",C2061,"type",C2062),"")</f>
        <v/>
      </c>
      <c r="M2058" t="str">
        <f>IF(Table2[[#This Row],[date_to_pivot]]&lt;&gt;"",C2062,"")</f>
        <v/>
      </c>
      <c r="N2058" t="str">
        <f>IF(Table2[[#This Row],[date_to_pivot]]&lt;&gt;"",Table2[[#This Row],[Appoggio]],"")</f>
        <v/>
      </c>
      <c r="O2058" t="str">
        <f>IF(Table2[[#This Row],[date_to_pivot]]&lt;&gt;"",C2061,"")</f>
        <v/>
      </c>
      <c r="P2058" t="str">
        <f>IF(Table2[[#This Row],[date_to_pivot]]&lt;&gt;"",C2059,"")</f>
        <v/>
      </c>
    </row>
    <row r="2059" spans="2:16" x14ac:dyDescent="0.2">
      <c r="B2059" t="s">
        <v>819</v>
      </c>
      <c r="C2059" t="str" cm="1">
        <f t="array" ref="C205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59" t="str">
        <f>IF(ISNUMBER(SEARCH("start_date_local",Table2[[#This Row],[JSON]])),MID(Table2[[#This Row],[JSON]],SEARCH("start_date_local",Table2[[#This Row],[JSON]])+LEN("start_date_local")+4,10), "")</f>
        <v/>
      </c>
      <c r="E205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5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5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59" s="5" t="str">
        <f>IF(Table2[[#This Row],[moving_time]]&lt;&gt;"",FLOOR((Table2[[#This Row],[moving_time]]-(60*60*Table2[[#This Row],[Appoggio_ore]]))-(60*Table2[[#This Row],[Appoggio_ minuti]]),1),"")</f>
        <v/>
      </c>
      <c r="I2059" s="5" t="str">
        <f>IF(Table2[[#This Row],[moving_time]]&lt;&gt;"",FLOOR((Table2[[#This Row],[moving_time]]-(60*60*Table2[[#This Row],[Appoggio_ore]]))/60,1),"")</f>
        <v/>
      </c>
      <c r="J2059" s="5" t="str">
        <f>IF(Table2[[#This Row],[moving_time]]&lt;&gt;"",FLOOR(Table2[[#This Row],[moving_time]]/(60*60),1),"")</f>
        <v/>
      </c>
      <c r="K205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59" t="str">
        <f>IF(AND(Table2[[#This Row],[Appoggio]]&lt;&gt;"",C2069&lt;&gt;""),_xlfn.CONCAT("date",C2069,"moving_time",C2060,"distance",Table2[[#This Row],[Appoggio]],"elevation",C2062,"type",C2063),"")</f>
        <v/>
      </c>
      <c r="M2059" t="str">
        <f>IF(Table2[[#This Row],[date_to_pivot]]&lt;&gt;"",C2063,"")</f>
        <v/>
      </c>
      <c r="N2059" t="str">
        <f>IF(Table2[[#This Row],[date_to_pivot]]&lt;&gt;"",Table2[[#This Row],[Appoggio]],"")</f>
        <v/>
      </c>
      <c r="O2059" t="str">
        <f>IF(Table2[[#This Row],[date_to_pivot]]&lt;&gt;"",C2062,"")</f>
        <v/>
      </c>
      <c r="P2059" t="str">
        <f>IF(Table2[[#This Row],[date_to_pivot]]&lt;&gt;"",C2060,"")</f>
        <v/>
      </c>
    </row>
    <row r="2060" spans="2:16" x14ac:dyDescent="0.2">
      <c r="B2060" t="s">
        <v>820</v>
      </c>
      <c r="C2060" t="str" cm="1">
        <f t="array" ref="C206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60" t="str">
        <f>IF(ISNUMBER(SEARCH("start_date_local",Table2[[#This Row],[JSON]])),MID(Table2[[#This Row],[JSON]],SEARCH("start_date_local",Table2[[#This Row],[JSON]])+LEN("start_date_local")+4,10), "")</f>
        <v/>
      </c>
      <c r="E206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0" s="5" t="str">
        <f>IF(Table2[[#This Row],[moving_time]]&lt;&gt;"",FLOOR((Table2[[#This Row],[moving_time]]-(60*60*Table2[[#This Row],[Appoggio_ore]]))-(60*Table2[[#This Row],[Appoggio_ minuti]]),1),"")</f>
        <v/>
      </c>
      <c r="I2060" s="5" t="str">
        <f>IF(Table2[[#This Row],[moving_time]]&lt;&gt;"",FLOOR((Table2[[#This Row],[moving_time]]-(60*60*Table2[[#This Row],[Appoggio_ore]]))/60,1),"")</f>
        <v/>
      </c>
      <c r="J2060" s="5" t="str">
        <f>IF(Table2[[#This Row],[moving_time]]&lt;&gt;"",FLOOR(Table2[[#This Row],[moving_time]]/(60*60),1),"")</f>
        <v/>
      </c>
      <c r="K206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0" t="str">
        <f>IF(AND(Table2[[#This Row],[Appoggio]]&lt;&gt;"",C2070&lt;&gt;""),_xlfn.CONCAT("date",C2070,"moving_time",C2061,"distance",Table2[[#This Row],[Appoggio]],"elevation",C2063,"type",C2064),"")</f>
        <v/>
      </c>
      <c r="M2060" t="str">
        <f>IF(Table2[[#This Row],[date_to_pivot]]&lt;&gt;"",C2064,"")</f>
        <v/>
      </c>
      <c r="N2060" t="str">
        <f>IF(Table2[[#This Row],[date_to_pivot]]&lt;&gt;"",Table2[[#This Row],[Appoggio]],"")</f>
        <v/>
      </c>
      <c r="O2060" t="str">
        <f>IF(Table2[[#This Row],[date_to_pivot]]&lt;&gt;"",C2063,"")</f>
        <v/>
      </c>
      <c r="P2060" t="str">
        <f>IF(Table2[[#This Row],[date_to_pivot]]&lt;&gt;"",C2061,"")</f>
        <v/>
      </c>
    </row>
    <row r="2061" spans="2:16" x14ac:dyDescent="0.2">
      <c r="B2061" t="s">
        <v>151</v>
      </c>
      <c r="C2061" t="str" cm="1">
        <f t="array" ref="C206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61" t="str">
        <f>IF(ISNUMBER(SEARCH("start_date_local",Table2[[#This Row],[JSON]])),MID(Table2[[#This Row],[JSON]],SEARCH("start_date_local",Table2[[#This Row],[JSON]])+LEN("start_date_local")+4,10), "")</f>
        <v/>
      </c>
      <c r="E206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1" s="5" t="str">
        <f>IF(Table2[[#This Row],[moving_time]]&lt;&gt;"",FLOOR((Table2[[#This Row],[moving_time]]-(60*60*Table2[[#This Row],[Appoggio_ore]]))-(60*Table2[[#This Row],[Appoggio_ minuti]]),1),"")</f>
        <v/>
      </c>
      <c r="I2061" s="5" t="str">
        <f>IF(Table2[[#This Row],[moving_time]]&lt;&gt;"",FLOOR((Table2[[#This Row],[moving_time]]-(60*60*Table2[[#This Row],[Appoggio_ore]]))/60,1),"")</f>
        <v/>
      </c>
      <c r="J2061" s="5" t="str">
        <f>IF(Table2[[#This Row],[moving_time]]&lt;&gt;"",FLOOR(Table2[[#This Row],[moving_time]]/(60*60),1),"")</f>
        <v/>
      </c>
      <c r="K206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1" t="str">
        <f>IF(AND(Table2[[#This Row],[Appoggio]]&lt;&gt;"",C2071&lt;&gt;""),_xlfn.CONCAT("date",C2071,"moving_time",C2062,"distance",Table2[[#This Row],[Appoggio]],"elevation",C2064,"type",C2065),"")</f>
        <v/>
      </c>
      <c r="M2061" t="str">
        <f>IF(Table2[[#This Row],[date_to_pivot]]&lt;&gt;"",C2065,"")</f>
        <v/>
      </c>
      <c r="N2061" t="str">
        <f>IF(Table2[[#This Row],[date_to_pivot]]&lt;&gt;"",Table2[[#This Row],[Appoggio]],"")</f>
        <v/>
      </c>
      <c r="O2061" t="str">
        <f>IF(Table2[[#This Row],[date_to_pivot]]&lt;&gt;"",C2064,"")</f>
        <v/>
      </c>
      <c r="P2061" t="str">
        <f>IF(Table2[[#This Row],[date_to_pivot]]&lt;&gt;"",C2062,"")</f>
        <v/>
      </c>
    </row>
    <row r="2062" spans="2:16" x14ac:dyDescent="0.2">
      <c r="B2062" t="s">
        <v>55</v>
      </c>
      <c r="C2062" t="str" cm="1">
        <f t="array" ref="C206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62" t="str">
        <f>IF(ISNUMBER(SEARCH("start_date_local",Table2[[#This Row],[JSON]])),MID(Table2[[#This Row],[JSON]],SEARCH("start_date_local",Table2[[#This Row],[JSON]])+LEN("start_date_local")+4,10), "")</f>
        <v/>
      </c>
      <c r="E206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2" s="5" t="str">
        <f>IF(Table2[[#This Row],[moving_time]]&lt;&gt;"",FLOOR((Table2[[#This Row],[moving_time]]-(60*60*Table2[[#This Row],[Appoggio_ore]]))-(60*Table2[[#This Row],[Appoggio_ minuti]]),1),"")</f>
        <v/>
      </c>
      <c r="I2062" s="5" t="str">
        <f>IF(Table2[[#This Row],[moving_time]]&lt;&gt;"",FLOOR((Table2[[#This Row],[moving_time]]-(60*60*Table2[[#This Row],[Appoggio_ore]]))/60,1),"")</f>
        <v/>
      </c>
      <c r="J2062" s="5" t="str">
        <f>IF(Table2[[#This Row],[moving_time]]&lt;&gt;"",FLOOR(Table2[[#This Row],[moving_time]]/(60*60),1),"")</f>
        <v/>
      </c>
      <c r="K206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2" t="str">
        <f>IF(AND(Table2[[#This Row],[Appoggio]]&lt;&gt;"",C2072&lt;&gt;""),_xlfn.CONCAT("date",C2072,"moving_time",C2063,"distance",Table2[[#This Row],[Appoggio]],"elevation",C2065,"type",C2066),"")</f>
        <v/>
      </c>
      <c r="M2062" t="str">
        <f>IF(Table2[[#This Row],[date_to_pivot]]&lt;&gt;"",C2066,"")</f>
        <v/>
      </c>
      <c r="N2062" t="str">
        <f>IF(Table2[[#This Row],[date_to_pivot]]&lt;&gt;"",Table2[[#This Row],[Appoggio]],"")</f>
        <v/>
      </c>
      <c r="O2062" t="str">
        <f>IF(Table2[[#This Row],[date_to_pivot]]&lt;&gt;"",C2065,"")</f>
        <v/>
      </c>
      <c r="P2062" t="str">
        <f>IF(Table2[[#This Row],[date_to_pivot]]&lt;&gt;"",C2063,"")</f>
        <v/>
      </c>
    </row>
    <row r="2063" spans="2:16" x14ac:dyDescent="0.2">
      <c r="B2063" t="s">
        <v>821</v>
      </c>
      <c r="C2063" t="str" cm="1">
        <f t="array" ref="C206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63" t="str">
        <f>IF(ISNUMBER(SEARCH("start_date_local",Table2[[#This Row],[JSON]])),MID(Table2[[#This Row],[JSON]],SEARCH("start_date_local",Table2[[#This Row],[JSON]])+LEN("start_date_local")+4,10), "")</f>
        <v/>
      </c>
      <c r="E206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3" s="5" t="str">
        <f>IF(Table2[[#This Row],[moving_time]]&lt;&gt;"",FLOOR((Table2[[#This Row],[moving_time]]-(60*60*Table2[[#This Row],[Appoggio_ore]]))-(60*Table2[[#This Row],[Appoggio_ minuti]]),1),"")</f>
        <v/>
      </c>
      <c r="I2063" s="5" t="str">
        <f>IF(Table2[[#This Row],[moving_time]]&lt;&gt;"",FLOOR((Table2[[#This Row],[moving_time]]-(60*60*Table2[[#This Row],[Appoggio_ore]]))/60,1),"")</f>
        <v/>
      </c>
      <c r="J2063" s="5" t="str">
        <f>IF(Table2[[#This Row],[moving_time]]&lt;&gt;"",FLOOR(Table2[[#This Row],[moving_time]]/(60*60),1),"")</f>
        <v/>
      </c>
      <c r="K206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3" t="str">
        <f>IF(AND(Table2[[#This Row],[Appoggio]]&lt;&gt;"",C2073&lt;&gt;""),_xlfn.CONCAT("date",C2073,"moving_time",C2064,"distance",Table2[[#This Row],[Appoggio]],"elevation",C2066,"type",C2067),"")</f>
        <v/>
      </c>
      <c r="M2063" t="str">
        <f>IF(Table2[[#This Row],[date_to_pivot]]&lt;&gt;"",C2067,"")</f>
        <v/>
      </c>
      <c r="N2063" t="str">
        <f>IF(Table2[[#This Row],[date_to_pivot]]&lt;&gt;"",Table2[[#This Row],[Appoggio]],"")</f>
        <v/>
      </c>
      <c r="O2063" t="str">
        <f>IF(Table2[[#This Row],[date_to_pivot]]&lt;&gt;"",C2066,"")</f>
        <v/>
      </c>
      <c r="P2063" t="str">
        <f>IF(Table2[[#This Row],[date_to_pivot]]&lt;&gt;"",C2064,"")</f>
        <v/>
      </c>
    </row>
    <row r="2064" spans="2:16" x14ac:dyDescent="0.2">
      <c r="B2064" t="s">
        <v>822</v>
      </c>
      <c r="C2064" t="str" cm="1">
        <f t="array" ref="C206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64" t="str">
        <f>IF(ISNUMBER(SEARCH("start_date_local",Table2[[#This Row],[JSON]])),MID(Table2[[#This Row],[JSON]],SEARCH("start_date_local",Table2[[#This Row],[JSON]])+LEN("start_date_local")+4,10), "")</f>
        <v/>
      </c>
      <c r="E206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4" s="5" t="str">
        <f>IF(Table2[[#This Row],[moving_time]]&lt;&gt;"",FLOOR((Table2[[#This Row],[moving_time]]-(60*60*Table2[[#This Row],[Appoggio_ore]]))-(60*Table2[[#This Row],[Appoggio_ minuti]]),1),"")</f>
        <v/>
      </c>
      <c r="I2064" s="5" t="str">
        <f>IF(Table2[[#This Row],[moving_time]]&lt;&gt;"",FLOOR((Table2[[#This Row],[moving_time]]-(60*60*Table2[[#This Row],[Appoggio_ore]]))/60,1),"")</f>
        <v/>
      </c>
      <c r="J2064" s="5" t="str">
        <f>IF(Table2[[#This Row],[moving_time]]&lt;&gt;"",FLOOR(Table2[[#This Row],[moving_time]]/(60*60),1),"")</f>
        <v/>
      </c>
      <c r="K206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4" t="str">
        <f>IF(AND(Table2[[#This Row],[Appoggio]]&lt;&gt;"",C2074&lt;&gt;""),_xlfn.CONCAT("date",C2074,"moving_time",C2065,"distance",Table2[[#This Row],[Appoggio]],"elevation",C2067,"type",C2068),"")</f>
        <v/>
      </c>
      <c r="M2064" t="str">
        <f>IF(Table2[[#This Row],[date_to_pivot]]&lt;&gt;"",C2068,"")</f>
        <v/>
      </c>
      <c r="N2064" t="str">
        <f>IF(Table2[[#This Row],[date_to_pivot]]&lt;&gt;"",Table2[[#This Row],[Appoggio]],"")</f>
        <v/>
      </c>
      <c r="O2064" t="str">
        <f>IF(Table2[[#This Row],[date_to_pivot]]&lt;&gt;"",C2067,"")</f>
        <v/>
      </c>
      <c r="P2064" t="str">
        <f>IF(Table2[[#This Row],[date_to_pivot]]&lt;&gt;"",C2065,"")</f>
        <v/>
      </c>
    </row>
    <row r="2065" spans="2:16" x14ac:dyDescent="0.2">
      <c r="B2065" t="s">
        <v>58</v>
      </c>
      <c r="C2065" t="str" cm="1">
        <f t="array" ref="C206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65" t="str">
        <f>IF(ISNUMBER(SEARCH("start_date_local",Table2[[#This Row],[JSON]])),MID(Table2[[#This Row],[JSON]],SEARCH("start_date_local",Table2[[#This Row],[JSON]])+LEN("start_date_local")+4,10), "")</f>
        <v/>
      </c>
      <c r="E206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5" s="5" t="str">
        <f>IF(Table2[[#This Row],[moving_time]]&lt;&gt;"",FLOOR((Table2[[#This Row],[moving_time]]-(60*60*Table2[[#This Row],[Appoggio_ore]]))-(60*Table2[[#This Row],[Appoggio_ minuti]]),1),"")</f>
        <v/>
      </c>
      <c r="I2065" s="5" t="str">
        <f>IF(Table2[[#This Row],[moving_time]]&lt;&gt;"",FLOOR((Table2[[#This Row],[moving_time]]-(60*60*Table2[[#This Row],[Appoggio_ore]]))/60,1),"")</f>
        <v/>
      </c>
      <c r="J2065" s="5" t="str">
        <f>IF(Table2[[#This Row],[moving_time]]&lt;&gt;"",FLOOR(Table2[[#This Row],[moving_time]]/(60*60),1),"")</f>
        <v/>
      </c>
      <c r="K206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5" t="str">
        <f>IF(AND(Table2[[#This Row],[Appoggio]]&lt;&gt;"",C2075&lt;&gt;""),_xlfn.CONCAT("date",C2075,"moving_time",C2066,"distance",Table2[[#This Row],[Appoggio]],"elevation",C2068,"type",C2069),"")</f>
        <v/>
      </c>
      <c r="M2065" t="str">
        <f>IF(Table2[[#This Row],[date_to_pivot]]&lt;&gt;"",C2069,"")</f>
        <v/>
      </c>
      <c r="N2065" t="str">
        <f>IF(Table2[[#This Row],[date_to_pivot]]&lt;&gt;"",Table2[[#This Row],[Appoggio]],"")</f>
        <v/>
      </c>
      <c r="O2065" t="str">
        <f>IF(Table2[[#This Row],[date_to_pivot]]&lt;&gt;"",C2068,"")</f>
        <v/>
      </c>
      <c r="P2065" t="str">
        <f>IF(Table2[[#This Row],[date_to_pivot]]&lt;&gt;"",C2066,"")</f>
        <v/>
      </c>
    </row>
    <row r="2066" spans="2:16" x14ac:dyDescent="0.2">
      <c r="B2066" t="s">
        <v>59</v>
      </c>
      <c r="C2066" t="str" cm="1">
        <f t="array" ref="C206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66" t="str">
        <f>IF(ISNUMBER(SEARCH("start_date_local",Table2[[#This Row],[JSON]])),MID(Table2[[#This Row],[JSON]],SEARCH("start_date_local",Table2[[#This Row],[JSON]])+LEN("start_date_local")+4,10), "")</f>
        <v/>
      </c>
      <c r="E206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6" s="5" t="str">
        <f>IF(Table2[[#This Row],[moving_time]]&lt;&gt;"",FLOOR((Table2[[#This Row],[moving_time]]-(60*60*Table2[[#This Row],[Appoggio_ore]]))-(60*Table2[[#This Row],[Appoggio_ minuti]]),1),"")</f>
        <v/>
      </c>
      <c r="I2066" s="5" t="str">
        <f>IF(Table2[[#This Row],[moving_time]]&lt;&gt;"",FLOOR((Table2[[#This Row],[moving_time]]-(60*60*Table2[[#This Row],[Appoggio_ore]]))/60,1),"")</f>
        <v/>
      </c>
      <c r="J2066" s="5" t="str">
        <f>IF(Table2[[#This Row],[moving_time]]&lt;&gt;"",FLOOR(Table2[[#This Row],[moving_time]]/(60*60),1),"")</f>
        <v/>
      </c>
      <c r="K206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6" t="str">
        <f>IF(AND(Table2[[#This Row],[Appoggio]]&lt;&gt;"",C2076&lt;&gt;""),_xlfn.CONCAT("date",C2076,"moving_time",C2067,"distance",Table2[[#This Row],[Appoggio]],"elevation",C2069,"type",C2070),"")</f>
        <v/>
      </c>
      <c r="M2066" t="str">
        <f>IF(Table2[[#This Row],[date_to_pivot]]&lt;&gt;"",C2070,"")</f>
        <v/>
      </c>
      <c r="N2066" t="str">
        <f>IF(Table2[[#This Row],[date_to_pivot]]&lt;&gt;"",Table2[[#This Row],[Appoggio]],"")</f>
        <v/>
      </c>
      <c r="O2066" t="str">
        <f>IF(Table2[[#This Row],[date_to_pivot]]&lt;&gt;"",C2069,"")</f>
        <v/>
      </c>
      <c r="P2066" t="str">
        <f>IF(Table2[[#This Row],[date_to_pivot]]&lt;&gt;"",C2067,"")</f>
        <v/>
      </c>
    </row>
    <row r="2067" spans="2:16" x14ac:dyDescent="0.2">
      <c r="B2067" t="s">
        <v>823</v>
      </c>
      <c r="C2067" t="str" cm="1">
        <f t="array" ref="C206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67" t="str">
        <f>IF(ISNUMBER(SEARCH("start_date_local",Table2[[#This Row],[JSON]])),MID(Table2[[#This Row],[JSON]],SEARCH("start_date_local",Table2[[#This Row],[JSON]])+LEN("start_date_local")+4,10), "")</f>
        <v/>
      </c>
      <c r="E206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7" s="5" t="str">
        <f>IF(Table2[[#This Row],[moving_time]]&lt;&gt;"",FLOOR((Table2[[#This Row],[moving_time]]-(60*60*Table2[[#This Row],[Appoggio_ore]]))-(60*Table2[[#This Row],[Appoggio_ minuti]]),1),"")</f>
        <v/>
      </c>
      <c r="I2067" s="5" t="str">
        <f>IF(Table2[[#This Row],[moving_time]]&lt;&gt;"",FLOOR((Table2[[#This Row],[moving_time]]-(60*60*Table2[[#This Row],[Appoggio_ore]]))/60,1),"")</f>
        <v/>
      </c>
      <c r="J2067" s="5" t="str">
        <f>IF(Table2[[#This Row],[moving_time]]&lt;&gt;"",FLOOR(Table2[[#This Row],[moving_time]]/(60*60),1),"")</f>
        <v/>
      </c>
      <c r="K206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7" t="str">
        <f>IF(AND(Table2[[#This Row],[Appoggio]]&lt;&gt;"",C2077&lt;&gt;""),_xlfn.CONCAT("date",C2077,"moving_time",C2068,"distance",Table2[[#This Row],[Appoggio]],"elevation",C2070,"type",C2071),"")</f>
        <v/>
      </c>
      <c r="M2067" t="str">
        <f>IF(Table2[[#This Row],[date_to_pivot]]&lt;&gt;"",C2071,"")</f>
        <v/>
      </c>
      <c r="N2067" t="str">
        <f>IF(Table2[[#This Row],[date_to_pivot]]&lt;&gt;"",Table2[[#This Row],[Appoggio]],"")</f>
        <v/>
      </c>
      <c r="O2067" t="str">
        <f>IF(Table2[[#This Row],[date_to_pivot]]&lt;&gt;"",C2070,"")</f>
        <v/>
      </c>
      <c r="P2067" t="str">
        <f>IF(Table2[[#This Row],[date_to_pivot]]&lt;&gt;"",C2068,"")</f>
        <v/>
      </c>
    </row>
    <row r="2068" spans="2:16" x14ac:dyDescent="0.2">
      <c r="B2068" t="s">
        <v>824</v>
      </c>
      <c r="C2068" t="str" cm="1">
        <f t="array" ref="C206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68" t="str">
        <f>IF(ISNUMBER(SEARCH("start_date_local",Table2[[#This Row],[JSON]])),MID(Table2[[#This Row],[JSON]],SEARCH("start_date_local",Table2[[#This Row],[JSON]])+LEN("start_date_local")+4,10), "")</f>
        <v/>
      </c>
      <c r="E206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8" s="5" t="str">
        <f>IF(Table2[[#This Row],[moving_time]]&lt;&gt;"",FLOOR((Table2[[#This Row],[moving_time]]-(60*60*Table2[[#This Row],[Appoggio_ore]]))-(60*Table2[[#This Row],[Appoggio_ minuti]]),1),"")</f>
        <v/>
      </c>
      <c r="I2068" s="5" t="str">
        <f>IF(Table2[[#This Row],[moving_time]]&lt;&gt;"",FLOOR((Table2[[#This Row],[moving_time]]-(60*60*Table2[[#This Row],[Appoggio_ore]]))/60,1),"")</f>
        <v/>
      </c>
      <c r="J2068" s="5" t="str">
        <f>IF(Table2[[#This Row],[moving_time]]&lt;&gt;"",FLOOR(Table2[[#This Row],[moving_time]]/(60*60),1),"")</f>
        <v/>
      </c>
      <c r="K206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8" t="str">
        <f>IF(AND(Table2[[#This Row],[Appoggio]]&lt;&gt;"",C2078&lt;&gt;""),_xlfn.CONCAT("date",C2078,"moving_time",C2069,"distance",Table2[[#This Row],[Appoggio]],"elevation",C2071,"type",C2072),"")</f>
        <v/>
      </c>
      <c r="M2068" t="str">
        <f>IF(Table2[[#This Row],[date_to_pivot]]&lt;&gt;"",C2072,"")</f>
        <v/>
      </c>
      <c r="N2068" t="str">
        <f>IF(Table2[[#This Row],[date_to_pivot]]&lt;&gt;"",Table2[[#This Row],[Appoggio]],"")</f>
        <v/>
      </c>
      <c r="O2068" t="str">
        <f>IF(Table2[[#This Row],[date_to_pivot]]&lt;&gt;"",C2071,"")</f>
        <v/>
      </c>
      <c r="P2068" t="str">
        <f>IF(Table2[[#This Row],[date_to_pivot]]&lt;&gt;"",C2069,"")</f>
        <v/>
      </c>
    </row>
    <row r="2069" spans="2:16" x14ac:dyDescent="0.2">
      <c r="B2069" t="s">
        <v>127</v>
      </c>
      <c r="C2069" t="str" cm="1">
        <f t="array" ref="C206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69" t="str">
        <f>IF(ISNUMBER(SEARCH("start_date_local",Table2[[#This Row],[JSON]])),MID(Table2[[#This Row],[JSON]],SEARCH("start_date_local",Table2[[#This Row],[JSON]])+LEN("start_date_local")+4,10), "")</f>
        <v/>
      </c>
      <c r="E206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6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6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69" s="5" t="str">
        <f>IF(Table2[[#This Row],[moving_time]]&lt;&gt;"",FLOOR((Table2[[#This Row],[moving_time]]-(60*60*Table2[[#This Row],[Appoggio_ore]]))-(60*Table2[[#This Row],[Appoggio_ minuti]]),1),"")</f>
        <v/>
      </c>
      <c r="I2069" s="5" t="str">
        <f>IF(Table2[[#This Row],[moving_time]]&lt;&gt;"",FLOOR((Table2[[#This Row],[moving_time]]-(60*60*Table2[[#This Row],[Appoggio_ore]]))/60,1),"")</f>
        <v/>
      </c>
      <c r="J2069" s="5" t="str">
        <f>IF(Table2[[#This Row],[moving_time]]&lt;&gt;"",FLOOR(Table2[[#This Row],[moving_time]]/(60*60),1),"")</f>
        <v/>
      </c>
      <c r="K206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69" t="str">
        <f>IF(AND(Table2[[#This Row],[Appoggio]]&lt;&gt;"",C2079&lt;&gt;""),_xlfn.CONCAT("date",C2079,"moving_time",C2070,"distance",Table2[[#This Row],[Appoggio]],"elevation",C2072,"type",C2073),"")</f>
        <v/>
      </c>
      <c r="M2069" t="str">
        <f>IF(Table2[[#This Row],[date_to_pivot]]&lt;&gt;"",C2073,"")</f>
        <v/>
      </c>
      <c r="N2069" t="str">
        <f>IF(Table2[[#This Row],[date_to_pivot]]&lt;&gt;"",Table2[[#This Row],[Appoggio]],"")</f>
        <v/>
      </c>
      <c r="O2069" t="str">
        <f>IF(Table2[[#This Row],[date_to_pivot]]&lt;&gt;"",C2072,"")</f>
        <v/>
      </c>
      <c r="P2069" t="str">
        <f>IF(Table2[[#This Row],[date_to_pivot]]&lt;&gt;"",C2070,"")</f>
        <v/>
      </c>
    </row>
    <row r="2070" spans="2:16" x14ac:dyDescent="0.2">
      <c r="B2070" t="s">
        <v>218</v>
      </c>
      <c r="C2070" t="str" cm="1">
        <f t="array" ref="C207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70" t="str">
        <f>IF(ISNUMBER(SEARCH("start_date_local",Table2[[#This Row],[JSON]])),MID(Table2[[#This Row],[JSON]],SEARCH("start_date_local",Table2[[#This Row],[JSON]])+LEN("start_date_local")+4,10), "")</f>
        <v/>
      </c>
      <c r="E207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0" s="5" t="str">
        <f>IF(Table2[[#This Row],[moving_time]]&lt;&gt;"",FLOOR((Table2[[#This Row],[moving_time]]-(60*60*Table2[[#This Row],[Appoggio_ore]]))-(60*Table2[[#This Row],[Appoggio_ minuti]]),1),"")</f>
        <v/>
      </c>
      <c r="I2070" s="5" t="str">
        <f>IF(Table2[[#This Row],[moving_time]]&lt;&gt;"",FLOOR((Table2[[#This Row],[moving_time]]-(60*60*Table2[[#This Row],[Appoggio_ore]]))/60,1),"")</f>
        <v/>
      </c>
      <c r="J2070" s="5" t="str">
        <f>IF(Table2[[#This Row],[moving_time]]&lt;&gt;"",FLOOR(Table2[[#This Row],[moving_time]]/(60*60),1),"")</f>
        <v/>
      </c>
      <c r="K207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0" t="str">
        <f>IF(AND(Table2[[#This Row],[Appoggio]]&lt;&gt;"",C2080&lt;&gt;""),_xlfn.CONCAT("date",C2080,"moving_time",C2071,"distance",Table2[[#This Row],[Appoggio]],"elevation",C2073,"type",C2074),"")</f>
        <v/>
      </c>
      <c r="M2070" t="str">
        <f>IF(Table2[[#This Row],[date_to_pivot]]&lt;&gt;"",C2074,"")</f>
        <v/>
      </c>
      <c r="N2070" t="str">
        <f>IF(Table2[[#This Row],[date_to_pivot]]&lt;&gt;"",Table2[[#This Row],[Appoggio]],"")</f>
        <v/>
      </c>
      <c r="O2070" t="str">
        <f>IF(Table2[[#This Row],[date_to_pivot]]&lt;&gt;"",C2073,"")</f>
        <v/>
      </c>
      <c r="P2070" t="str">
        <f>IF(Table2[[#This Row],[date_to_pivot]]&lt;&gt;"",C2071,"")</f>
        <v/>
      </c>
    </row>
    <row r="2071" spans="2:16" x14ac:dyDescent="0.2">
      <c r="B2071" t="s">
        <v>65</v>
      </c>
      <c r="C2071" t="str" cm="1">
        <f t="array" ref="C207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71" t="str">
        <f>IF(ISNUMBER(SEARCH("start_date_local",Table2[[#This Row],[JSON]])),MID(Table2[[#This Row],[JSON]],SEARCH("start_date_local",Table2[[#This Row],[JSON]])+LEN("start_date_local")+4,10), "")</f>
        <v/>
      </c>
      <c r="E207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1" s="5" t="str">
        <f>IF(Table2[[#This Row],[moving_time]]&lt;&gt;"",FLOOR((Table2[[#This Row],[moving_time]]-(60*60*Table2[[#This Row],[Appoggio_ore]]))-(60*Table2[[#This Row],[Appoggio_ minuti]]),1),"")</f>
        <v/>
      </c>
      <c r="I2071" s="5" t="str">
        <f>IF(Table2[[#This Row],[moving_time]]&lt;&gt;"",FLOOR((Table2[[#This Row],[moving_time]]-(60*60*Table2[[#This Row],[Appoggio_ore]]))/60,1),"")</f>
        <v/>
      </c>
      <c r="J2071" s="5" t="str">
        <f>IF(Table2[[#This Row],[moving_time]]&lt;&gt;"",FLOOR(Table2[[#This Row],[moving_time]]/(60*60),1),"")</f>
        <v/>
      </c>
      <c r="K207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1" t="str">
        <f>IF(AND(Table2[[#This Row],[Appoggio]]&lt;&gt;"",C2081&lt;&gt;""),_xlfn.CONCAT("date",C2081,"moving_time",C2072,"distance",Table2[[#This Row],[Appoggio]],"elevation",C2074,"type",C2075),"")</f>
        <v/>
      </c>
      <c r="M2071" t="str">
        <f>IF(Table2[[#This Row],[date_to_pivot]]&lt;&gt;"",C2075,"")</f>
        <v/>
      </c>
      <c r="N2071" t="str">
        <f>IF(Table2[[#This Row],[date_to_pivot]]&lt;&gt;"",Table2[[#This Row],[Appoggio]],"")</f>
        <v/>
      </c>
      <c r="O2071" t="str">
        <f>IF(Table2[[#This Row],[date_to_pivot]]&lt;&gt;"",C2074,"")</f>
        <v/>
      </c>
      <c r="P2071" t="str">
        <f>IF(Table2[[#This Row],[date_to_pivot]]&lt;&gt;"",C2072,"")</f>
        <v/>
      </c>
    </row>
    <row r="2072" spans="2:16" x14ac:dyDescent="0.2">
      <c r="B2072" t="s">
        <v>825</v>
      </c>
      <c r="C2072" t="str" cm="1">
        <f t="array" ref="C207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72" t="str">
        <f>IF(ISNUMBER(SEARCH("start_date_local",Table2[[#This Row],[JSON]])),MID(Table2[[#This Row],[JSON]],SEARCH("start_date_local",Table2[[#This Row],[JSON]])+LEN("start_date_local")+4,10), "")</f>
        <v/>
      </c>
      <c r="E207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2" s="5" t="str">
        <f>IF(Table2[[#This Row],[moving_time]]&lt;&gt;"",FLOOR((Table2[[#This Row],[moving_time]]-(60*60*Table2[[#This Row],[Appoggio_ore]]))-(60*Table2[[#This Row],[Appoggio_ minuti]]),1),"")</f>
        <v/>
      </c>
      <c r="I2072" s="5" t="str">
        <f>IF(Table2[[#This Row],[moving_time]]&lt;&gt;"",FLOOR((Table2[[#This Row],[moving_time]]-(60*60*Table2[[#This Row],[Appoggio_ore]]))/60,1),"")</f>
        <v/>
      </c>
      <c r="J2072" s="5" t="str">
        <f>IF(Table2[[#This Row],[moving_time]]&lt;&gt;"",FLOOR(Table2[[#This Row],[moving_time]]/(60*60),1),"")</f>
        <v/>
      </c>
      <c r="K207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2" t="str">
        <f>IF(AND(Table2[[#This Row],[Appoggio]]&lt;&gt;"",C2082&lt;&gt;""),_xlfn.CONCAT("date",C2082,"moving_time",C2073,"distance",Table2[[#This Row],[Appoggio]],"elevation",C2075,"type",C2076),"")</f>
        <v/>
      </c>
      <c r="M2072" t="str">
        <f>IF(Table2[[#This Row],[date_to_pivot]]&lt;&gt;"",C2076,"")</f>
        <v/>
      </c>
      <c r="N2072" t="str">
        <f>IF(Table2[[#This Row],[date_to_pivot]]&lt;&gt;"",Table2[[#This Row],[Appoggio]],"")</f>
        <v/>
      </c>
      <c r="O2072" t="str">
        <f>IF(Table2[[#This Row],[date_to_pivot]]&lt;&gt;"",C2075,"")</f>
        <v/>
      </c>
      <c r="P2072" t="str">
        <f>IF(Table2[[#This Row],[date_to_pivot]]&lt;&gt;"",C2073,"")</f>
        <v/>
      </c>
    </row>
    <row r="2073" spans="2:16" x14ac:dyDescent="0.2">
      <c r="B2073" t="s">
        <v>67</v>
      </c>
      <c r="C2073" t="str" cm="1">
        <f t="array" ref="C207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73" t="str">
        <f>IF(ISNUMBER(SEARCH("start_date_local",Table2[[#This Row],[JSON]])),MID(Table2[[#This Row],[JSON]],SEARCH("start_date_local",Table2[[#This Row],[JSON]])+LEN("start_date_local")+4,10), "")</f>
        <v/>
      </c>
      <c r="E207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3" s="5" t="str">
        <f>IF(Table2[[#This Row],[moving_time]]&lt;&gt;"",FLOOR((Table2[[#This Row],[moving_time]]-(60*60*Table2[[#This Row],[Appoggio_ore]]))-(60*Table2[[#This Row],[Appoggio_ minuti]]),1),"")</f>
        <v/>
      </c>
      <c r="I2073" s="5" t="str">
        <f>IF(Table2[[#This Row],[moving_time]]&lt;&gt;"",FLOOR((Table2[[#This Row],[moving_time]]-(60*60*Table2[[#This Row],[Appoggio_ore]]))/60,1),"")</f>
        <v/>
      </c>
      <c r="J2073" s="5" t="str">
        <f>IF(Table2[[#This Row],[moving_time]]&lt;&gt;"",FLOOR(Table2[[#This Row],[moving_time]]/(60*60),1),"")</f>
        <v/>
      </c>
      <c r="K207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3" t="str">
        <f>IF(AND(Table2[[#This Row],[Appoggio]]&lt;&gt;"",C2083&lt;&gt;""),_xlfn.CONCAT("date",C2083,"moving_time",C2074,"distance",Table2[[#This Row],[Appoggio]],"elevation",C2076,"type",C2077),"")</f>
        <v/>
      </c>
      <c r="M2073" t="str">
        <f>IF(Table2[[#This Row],[date_to_pivot]]&lt;&gt;"",C2077,"")</f>
        <v/>
      </c>
      <c r="N2073" t="str">
        <f>IF(Table2[[#This Row],[date_to_pivot]]&lt;&gt;"",Table2[[#This Row],[Appoggio]],"")</f>
        <v/>
      </c>
      <c r="O2073" t="str">
        <f>IF(Table2[[#This Row],[date_to_pivot]]&lt;&gt;"",C2076,"")</f>
        <v/>
      </c>
      <c r="P2073" t="str">
        <f>IF(Table2[[#This Row],[date_to_pivot]]&lt;&gt;"",C2074,"")</f>
        <v/>
      </c>
    </row>
    <row r="2074" spans="2:16" x14ac:dyDescent="0.2">
      <c r="B2074" t="s">
        <v>1</v>
      </c>
      <c r="C2074" t="str" cm="1">
        <f t="array" ref="C207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74" t="str">
        <f>IF(ISNUMBER(SEARCH("start_date_local",Table2[[#This Row],[JSON]])),MID(Table2[[#This Row],[JSON]],SEARCH("start_date_local",Table2[[#This Row],[JSON]])+LEN("start_date_local")+4,10), "")</f>
        <v/>
      </c>
      <c r="E207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4" s="5" t="str">
        <f>IF(Table2[[#This Row],[moving_time]]&lt;&gt;"",FLOOR((Table2[[#This Row],[moving_time]]-(60*60*Table2[[#This Row],[Appoggio_ore]]))-(60*Table2[[#This Row],[Appoggio_ minuti]]),1),"")</f>
        <v/>
      </c>
      <c r="I2074" s="5" t="str">
        <f>IF(Table2[[#This Row],[moving_time]]&lt;&gt;"",FLOOR((Table2[[#This Row],[moving_time]]-(60*60*Table2[[#This Row],[Appoggio_ore]]))/60,1),"")</f>
        <v/>
      </c>
      <c r="J2074" s="5" t="str">
        <f>IF(Table2[[#This Row],[moving_time]]&lt;&gt;"",FLOOR(Table2[[#This Row],[moving_time]]/(60*60),1),"")</f>
        <v/>
      </c>
      <c r="K207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4" t="str">
        <f>IF(AND(Table2[[#This Row],[Appoggio]]&lt;&gt;"",C2084&lt;&gt;""),_xlfn.CONCAT("date",C2084,"moving_time",C2075,"distance",Table2[[#This Row],[Appoggio]],"elevation",C2077,"type",C2078),"")</f>
        <v/>
      </c>
      <c r="M2074" t="str">
        <f>IF(Table2[[#This Row],[date_to_pivot]]&lt;&gt;"",C2078,"")</f>
        <v/>
      </c>
      <c r="N2074" t="str">
        <f>IF(Table2[[#This Row],[date_to_pivot]]&lt;&gt;"",Table2[[#This Row],[Appoggio]],"")</f>
        <v/>
      </c>
      <c r="O2074" t="str">
        <f>IF(Table2[[#This Row],[date_to_pivot]]&lt;&gt;"",C2077,"")</f>
        <v/>
      </c>
      <c r="P2074" t="str">
        <f>IF(Table2[[#This Row],[date_to_pivot]]&lt;&gt;"",C2075,"")</f>
        <v/>
      </c>
    </row>
    <row r="2075" spans="2:16" x14ac:dyDescent="0.2">
      <c r="B2075" t="s">
        <v>2</v>
      </c>
      <c r="C2075" t="str" cm="1">
        <f t="array" ref="C207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75" t="str">
        <f>IF(ISNUMBER(SEARCH("start_date_local",Table2[[#This Row],[JSON]])),MID(Table2[[#This Row],[JSON]],SEARCH("start_date_local",Table2[[#This Row],[JSON]])+LEN("start_date_local")+4,10), "")</f>
        <v/>
      </c>
      <c r="E207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5" s="5" t="str">
        <f>IF(Table2[[#This Row],[moving_time]]&lt;&gt;"",FLOOR((Table2[[#This Row],[moving_time]]-(60*60*Table2[[#This Row],[Appoggio_ore]]))-(60*Table2[[#This Row],[Appoggio_ minuti]]),1),"")</f>
        <v/>
      </c>
      <c r="I2075" s="5" t="str">
        <f>IF(Table2[[#This Row],[moving_time]]&lt;&gt;"",FLOOR((Table2[[#This Row],[moving_time]]-(60*60*Table2[[#This Row],[Appoggio_ore]]))/60,1),"")</f>
        <v/>
      </c>
      <c r="J2075" s="5" t="str">
        <f>IF(Table2[[#This Row],[moving_time]]&lt;&gt;"",FLOOR(Table2[[#This Row],[moving_time]]/(60*60),1),"")</f>
        <v/>
      </c>
      <c r="K207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5" t="str">
        <f>IF(AND(Table2[[#This Row],[Appoggio]]&lt;&gt;"",C2085&lt;&gt;""),_xlfn.CONCAT("date",C2085,"moving_time",C2076,"distance",Table2[[#This Row],[Appoggio]],"elevation",C2078,"type",C2079),"")</f>
        <v/>
      </c>
      <c r="M2075" t="str">
        <f>IF(Table2[[#This Row],[date_to_pivot]]&lt;&gt;"",C2079,"")</f>
        <v/>
      </c>
      <c r="N2075" t="str">
        <f>IF(Table2[[#This Row],[date_to_pivot]]&lt;&gt;"",Table2[[#This Row],[Appoggio]],"")</f>
        <v/>
      </c>
      <c r="O2075" t="str">
        <f>IF(Table2[[#This Row],[date_to_pivot]]&lt;&gt;"",C2078,"")</f>
        <v/>
      </c>
      <c r="P2075" t="str">
        <f>IF(Table2[[#This Row],[date_to_pivot]]&lt;&gt;"",C2076,"")</f>
        <v/>
      </c>
    </row>
    <row r="2076" spans="2:16" x14ac:dyDescent="0.2">
      <c r="B2076" t="s">
        <v>3</v>
      </c>
      <c r="C2076" t="str" cm="1">
        <f t="array" ref="C207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76" t="str">
        <f>IF(ISNUMBER(SEARCH("start_date_local",Table2[[#This Row],[JSON]])),MID(Table2[[#This Row],[JSON]],SEARCH("start_date_local",Table2[[#This Row],[JSON]])+LEN("start_date_local")+4,10), "")</f>
        <v/>
      </c>
      <c r="E207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6" s="5" t="str">
        <f>IF(Table2[[#This Row],[moving_time]]&lt;&gt;"",FLOOR((Table2[[#This Row],[moving_time]]-(60*60*Table2[[#This Row],[Appoggio_ore]]))-(60*Table2[[#This Row],[Appoggio_ minuti]]),1),"")</f>
        <v/>
      </c>
      <c r="I2076" s="5" t="str">
        <f>IF(Table2[[#This Row],[moving_time]]&lt;&gt;"",FLOOR((Table2[[#This Row],[moving_time]]-(60*60*Table2[[#This Row],[Appoggio_ore]]))/60,1),"")</f>
        <v/>
      </c>
      <c r="J2076" s="5" t="str">
        <f>IF(Table2[[#This Row],[moving_time]]&lt;&gt;"",FLOOR(Table2[[#This Row],[moving_time]]/(60*60),1),"")</f>
        <v/>
      </c>
      <c r="K207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6" t="str">
        <f>IF(AND(Table2[[#This Row],[Appoggio]]&lt;&gt;"",C2086&lt;&gt;""),_xlfn.CONCAT("date",C2086,"moving_time",C2077,"distance",Table2[[#This Row],[Appoggio]],"elevation",C2079,"type",C2080),"")</f>
        <v/>
      </c>
      <c r="M2076" t="str">
        <f>IF(Table2[[#This Row],[date_to_pivot]]&lt;&gt;"",C2080,"")</f>
        <v/>
      </c>
      <c r="N2076" t="str">
        <f>IF(Table2[[#This Row],[date_to_pivot]]&lt;&gt;"",Table2[[#This Row],[Appoggio]],"")</f>
        <v/>
      </c>
      <c r="O2076" t="str">
        <f>IF(Table2[[#This Row],[date_to_pivot]]&lt;&gt;"",C2079,"")</f>
        <v/>
      </c>
      <c r="P2076" t="str">
        <f>IF(Table2[[#This Row],[date_to_pivot]]&lt;&gt;"",C2077,"")</f>
        <v/>
      </c>
    </row>
    <row r="2077" spans="2:16" x14ac:dyDescent="0.2">
      <c r="B2077" t="s">
        <v>4</v>
      </c>
      <c r="C2077" t="str" cm="1">
        <f t="array" ref="C207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77" t="str">
        <f>IF(ISNUMBER(SEARCH("start_date_local",Table2[[#This Row],[JSON]])),MID(Table2[[#This Row],[JSON]],SEARCH("start_date_local",Table2[[#This Row],[JSON]])+LEN("start_date_local")+4,10), "")</f>
        <v/>
      </c>
      <c r="E207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7" s="5" t="str">
        <f>IF(Table2[[#This Row],[moving_time]]&lt;&gt;"",FLOOR((Table2[[#This Row],[moving_time]]-(60*60*Table2[[#This Row],[Appoggio_ore]]))-(60*Table2[[#This Row],[Appoggio_ minuti]]),1),"")</f>
        <v/>
      </c>
      <c r="I2077" s="5" t="str">
        <f>IF(Table2[[#This Row],[moving_time]]&lt;&gt;"",FLOOR((Table2[[#This Row],[moving_time]]-(60*60*Table2[[#This Row],[Appoggio_ore]]))/60,1),"")</f>
        <v/>
      </c>
      <c r="J2077" s="5" t="str">
        <f>IF(Table2[[#This Row],[moving_time]]&lt;&gt;"",FLOOR(Table2[[#This Row],[moving_time]]/(60*60),1),"")</f>
        <v/>
      </c>
      <c r="K207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7" t="str">
        <f>IF(AND(Table2[[#This Row],[Appoggio]]&lt;&gt;"",C2087&lt;&gt;""),_xlfn.CONCAT("date",C2087,"moving_time",C2078,"distance",Table2[[#This Row],[Appoggio]],"elevation",C2080,"type",C2081),"")</f>
        <v/>
      </c>
      <c r="M2077" t="str">
        <f>IF(Table2[[#This Row],[date_to_pivot]]&lt;&gt;"",C2081,"")</f>
        <v/>
      </c>
      <c r="N2077" t="str">
        <f>IF(Table2[[#This Row],[date_to_pivot]]&lt;&gt;"",Table2[[#This Row],[Appoggio]],"")</f>
        <v/>
      </c>
      <c r="O2077" t="str">
        <f>IF(Table2[[#This Row],[date_to_pivot]]&lt;&gt;"",C2080,"")</f>
        <v/>
      </c>
      <c r="P2077" t="str">
        <f>IF(Table2[[#This Row],[date_to_pivot]]&lt;&gt;"",C2078,"")</f>
        <v/>
      </c>
    </row>
    <row r="2078" spans="2:16" x14ac:dyDescent="0.2">
      <c r="B2078" t="s">
        <v>5</v>
      </c>
      <c r="C2078" t="str" cm="1">
        <f t="array" ref="C207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78" t="str">
        <f>IF(ISNUMBER(SEARCH("start_date_local",Table2[[#This Row],[JSON]])),MID(Table2[[#This Row],[JSON]],SEARCH("start_date_local",Table2[[#This Row],[JSON]])+LEN("start_date_local")+4,10), "")</f>
        <v/>
      </c>
      <c r="E207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8" s="5" t="str">
        <f>IF(Table2[[#This Row],[moving_time]]&lt;&gt;"",FLOOR((Table2[[#This Row],[moving_time]]-(60*60*Table2[[#This Row],[Appoggio_ore]]))-(60*Table2[[#This Row],[Appoggio_ minuti]]),1),"")</f>
        <v/>
      </c>
      <c r="I2078" s="5" t="str">
        <f>IF(Table2[[#This Row],[moving_time]]&lt;&gt;"",FLOOR((Table2[[#This Row],[moving_time]]-(60*60*Table2[[#This Row],[Appoggio_ore]]))/60,1),"")</f>
        <v/>
      </c>
      <c r="J2078" s="5" t="str">
        <f>IF(Table2[[#This Row],[moving_time]]&lt;&gt;"",FLOOR(Table2[[#This Row],[moving_time]]/(60*60),1),"")</f>
        <v/>
      </c>
      <c r="K207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8" t="str">
        <f>IF(AND(Table2[[#This Row],[Appoggio]]&lt;&gt;"",C2088&lt;&gt;""),_xlfn.CONCAT("date",C2088,"moving_time",C2079,"distance",Table2[[#This Row],[Appoggio]],"elevation",C2081,"type",C2082),"")</f>
        <v/>
      </c>
      <c r="M2078" t="str">
        <f>IF(Table2[[#This Row],[date_to_pivot]]&lt;&gt;"",C2082,"")</f>
        <v/>
      </c>
      <c r="N2078" t="str">
        <f>IF(Table2[[#This Row],[date_to_pivot]]&lt;&gt;"",Table2[[#This Row],[Appoggio]],"")</f>
        <v/>
      </c>
      <c r="O2078" t="str">
        <f>IF(Table2[[#This Row],[date_to_pivot]]&lt;&gt;"",C2081,"")</f>
        <v/>
      </c>
      <c r="P2078" t="str">
        <f>IF(Table2[[#This Row],[date_to_pivot]]&lt;&gt;"",C2079,"")</f>
        <v/>
      </c>
    </row>
    <row r="2079" spans="2:16" x14ac:dyDescent="0.2">
      <c r="B2079" t="s">
        <v>6</v>
      </c>
      <c r="C2079" t="str" cm="1">
        <f t="array" ref="C207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79" t="str">
        <f>IF(ISNUMBER(SEARCH("start_date_local",Table2[[#This Row],[JSON]])),MID(Table2[[#This Row],[JSON]],SEARCH("start_date_local",Table2[[#This Row],[JSON]])+LEN("start_date_local")+4,10), "")</f>
        <v/>
      </c>
      <c r="E207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7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7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79" s="5" t="str">
        <f>IF(Table2[[#This Row],[moving_time]]&lt;&gt;"",FLOOR((Table2[[#This Row],[moving_time]]-(60*60*Table2[[#This Row],[Appoggio_ore]]))-(60*Table2[[#This Row],[Appoggio_ minuti]]),1),"")</f>
        <v/>
      </c>
      <c r="I2079" s="5" t="str">
        <f>IF(Table2[[#This Row],[moving_time]]&lt;&gt;"",FLOOR((Table2[[#This Row],[moving_time]]-(60*60*Table2[[#This Row],[Appoggio_ore]]))/60,1),"")</f>
        <v/>
      </c>
      <c r="J2079" s="5" t="str">
        <f>IF(Table2[[#This Row],[moving_time]]&lt;&gt;"",FLOOR(Table2[[#This Row],[moving_time]]/(60*60),1),"")</f>
        <v/>
      </c>
      <c r="K207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79" t="str">
        <f>IF(AND(Table2[[#This Row],[Appoggio]]&lt;&gt;"",C2089&lt;&gt;""),_xlfn.CONCAT("date",C2089,"moving_time",C2080,"distance",Table2[[#This Row],[Appoggio]],"elevation",C2082,"type",C2083),"")</f>
        <v/>
      </c>
      <c r="M2079" t="str">
        <f>IF(Table2[[#This Row],[date_to_pivot]]&lt;&gt;"",C2083,"")</f>
        <v/>
      </c>
      <c r="N2079" t="str">
        <f>IF(Table2[[#This Row],[date_to_pivot]]&lt;&gt;"",Table2[[#This Row],[Appoggio]],"")</f>
        <v/>
      </c>
      <c r="O2079" t="str">
        <f>IF(Table2[[#This Row],[date_to_pivot]]&lt;&gt;"",C2082,"")</f>
        <v/>
      </c>
      <c r="P2079" t="str">
        <f>IF(Table2[[#This Row],[date_to_pivot]]&lt;&gt;"",C2080,"")</f>
        <v/>
      </c>
    </row>
    <row r="2080" spans="2:16" x14ac:dyDescent="0.2">
      <c r="B2080" t="s">
        <v>826</v>
      </c>
      <c r="C2080" t="str" cm="1">
        <f t="array" ref="C208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80" t="str">
        <f>IF(ISNUMBER(SEARCH("start_date_local",Table2[[#This Row],[JSON]])),MID(Table2[[#This Row],[JSON]],SEARCH("start_date_local",Table2[[#This Row],[JSON]])+LEN("start_date_local")+4,10), "")</f>
        <v/>
      </c>
      <c r="E208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0" s="5" t="str">
        <f>IF(Table2[[#This Row],[moving_time]]&lt;&gt;"",FLOOR((Table2[[#This Row],[moving_time]]-(60*60*Table2[[#This Row],[Appoggio_ore]]))-(60*Table2[[#This Row],[Appoggio_ minuti]]),1),"")</f>
        <v/>
      </c>
      <c r="I2080" s="5" t="str">
        <f>IF(Table2[[#This Row],[moving_time]]&lt;&gt;"",FLOOR((Table2[[#This Row],[moving_time]]-(60*60*Table2[[#This Row],[Appoggio_ore]]))/60,1),"")</f>
        <v/>
      </c>
      <c r="J2080" s="5" t="str">
        <f>IF(Table2[[#This Row],[moving_time]]&lt;&gt;"",FLOOR(Table2[[#This Row],[moving_time]]/(60*60),1),"")</f>
        <v/>
      </c>
      <c r="K208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0" t="str">
        <f>IF(AND(Table2[[#This Row],[Appoggio]]&lt;&gt;"",C2090&lt;&gt;""),_xlfn.CONCAT("date",C2090,"moving_time",C2081,"distance",Table2[[#This Row],[Appoggio]],"elevation",C2083,"type",C2084),"")</f>
        <v/>
      </c>
      <c r="M2080" t="str">
        <f>IF(Table2[[#This Row],[date_to_pivot]]&lt;&gt;"",C2084,"")</f>
        <v/>
      </c>
      <c r="N2080" t="str">
        <f>IF(Table2[[#This Row],[date_to_pivot]]&lt;&gt;"",Table2[[#This Row],[Appoggio]],"")</f>
        <v/>
      </c>
      <c r="O2080" t="str">
        <f>IF(Table2[[#This Row],[date_to_pivot]]&lt;&gt;"",C2083,"")</f>
        <v/>
      </c>
      <c r="P2080" t="str">
        <f>IF(Table2[[#This Row],[date_to_pivot]]&lt;&gt;"",C2081,"")</f>
        <v/>
      </c>
    </row>
    <row r="2081" spans="2:16" x14ac:dyDescent="0.2">
      <c r="B2081" t="s">
        <v>827</v>
      </c>
      <c r="C2081" t="str" cm="1">
        <f t="array" ref="C208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50137.9</v>
      </c>
      <c r="D2081" t="str">
        <f>IF(ISNUMBER(SEARCH("start_date_local",Table2[[#This Row],[JSON]])),MID(Table2[[#This Row],[JSON]],SEARCH("start_date_local",Table2[[#This Row],[JSON]])+LEN("start_date_local")+4,10), "")</f>
        <v/>
      </c>
      <c r="E208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>50137.9</v>
      </c>
      <c r="G208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1" s="5" t="str">
        <f>IF(Table2[[#This Row],[moving_time]]&lt;&gt;"",FLOOR((Table2[[#This Row],[moving_time]]-(60*60*Table2[[#This Row],[Appoggio_ore]]))-(60*Table2[[#This Row],[Appoggio_ minuti]]),1),"")</f>
        <v/>
      </c>
      <c r="I2081" s="5" t="str">
        <f>IF(Table2[[#This Row],[moving_time]]&lt;&gt;"",FLOOR((Table2[[#This Row],[moving_time]]-(60*60*Table2[[#This Row],[Appoggio_ore]]))/60,1),"")</f>
        <v/>
      </c>
      <c r="J2081" s="5" t="str">
        <f>IF(Table2[[#This Row],[moving_time]]&lt;&gt;"",FLOOR(Table2[[#This Row],[moving_time]]/(60*60),1),"")</f>
        <v/>
      </c>
      <c r="K208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1" t="str">
        <f>IF(AND(Table2[[#This Row],[Appoggio]]&lt;&gt;"",C2091&lt;&gt;""),_xlfn.CONCAT("date",C2091,"moving_time",C2082,"distance",Table2[[#This Row],[Appoggio]],"elevation",C2084,"type",C2085),"")</f>
        <v>date2020-05-18moving_time01:52:03distance50137.9elevation440.0typeRide</v>
      </c>
      <c r="M2081" t="str">
        <f>IF(Table2[[#This Row],[date_to_pivot]]&lt;&gt;"",C2085,"")</f>
        <v>Ride</v>
      </c>
      <c r="N2081" t="str">
        <f>IF(Table2[[#This Row],[date_to_pivot]]&lt;&gt;"",Table2[[#This Row],[Appoggio]],"")</f>
        <v>50137.9</v>
      </c>
      <c r="O2081" t="str">
        <f>IF(Table2[[#This Row],[date_to_pivot]]&lt;&gt;"",C2084,"")</f>
        <v>440.0</v>
      </c>
      <c r="P2081" t="str">
        <f>IF(Table2[[#This Row],[date_to_pivot]]&lt;&gt;"",C2082,"")</f>
        <v>01:52:03</v>
      </c>
    </row>
    <row r="2082" spans="2:16" x14ac:dyDescent="0.2">
      <c r="B2082" t="s">
        <v>828</v>
      </c>
      <c r="C2082" t="str" cm="1">
        <f t="array" ref="C208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01:52:03</v>
      </c>
      <c r="D2082" t="str">
        <f>IF(ISNUMBER(SEARCH("start_date_local",Table2[[#This Row],[JSON]])),MID(Table2[[#This Row],[JSON]],SEARCH("start_date_local",Table2[[#This Row],[JSON]])+LEN("start_date_local")+4,10), "")</f>
        <v/>
      </c>
      <c r="E208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>6723</v>
      </c>
      <c r="H2082" s="5">
        <f>IF(Table2[[#This Row],[moving_time]]&lt;&gt;"",FLOOR((Table2[[#This Row],[moving_time]]-(60*60*Table2[[#This Row],[Appoggio_ore]]))-(60*Table2[[#This Row],[Appoggio_ minuti]]),1),"")</f>
        <v>3</v>
      </c>
      <c r="I2082" s="5">
        <f>IF(Table2[[#This Row],[moving_time]]&lt;&gt;"",FLOOR((Table2[[#This Row],[moving_time]]-(60*60*Table2[[#This Row],[Appoggio_ore]]))/60,1),"")</f>
        <v>52</v>
      </c>
      <c r="J2082" s="5">
        <f>IF(Table2[[#This Row],[moving_time]]&lt;&gt;"",FLOOR(Table2[[#This Row],[moving_time]]/(60*60),1),"")</f>
        <v>1</v>
      </c>
      <c r="K208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2" t="str">
        <f>IF(AND(Table2[[#This Row],[Appoggio]]&lt;&gt;"",C2092&lt;&gt;""),_xlfn.CONCAT("date",C2092,"moving_time",C2083,"distance",Table2[[#This Row],[Appoggio]],"elevation",C2085,"type",C2086),"")</f>
        <v/>
      </c>
      <c r="M2082" t="str">
        <f>IF(Table2[[#This Row],[date_to_pivot]]&lt;&gt;"",C2086,"")</f>
        <v/>
      </c>
      <c r="N2082" t="str">
        <f>IF(Table2[[#This Row],[date_to_pivot]]&lt;&gt;"",Table2[[#This Row],[Appoggio]],"")</f>
        <v/>
      </c>
      <c r="O2082" t="str">
        <f>IF(Table2[[#This Row],[date_to_pivot]]&lt;&gt;"",C2085,"")</f>
        <v/>
      </c>
      <c r="P2082" t="str">
        <f>IF(Table2[[#This Row],[date_to_pivot]]&lt;&gt;"",C2083,"")</f>
        <v/>
      </c>
    </row>
    <row r="2083" spans="2:16" x14ac:dyDescent="0.2">
      <c r="B2083" t="s">
        <v>829</v>
      </c>
      <c r="C2083" t="str" cm="1">
        <f t="array" ref="C208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83" t="str">
        <f>IF(ISNUMBER(SEARCH("start_date_local",Table2[[#This Row],[JSON]])),MID(Table2[[#This Row],[JSON]],SEARCH("start_date_local",Table2[[#This Row],[JSON]])+LEN("start_date_local")+4,10), "")</f>
        <v/>
      </c>
      <c r="E208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3" s="5" t="str">
        <f>IF(Table2[[#This Row],[moving_time]]&lt;&gt;"",FLOOR((Table2[[#This Row],[moving_time]]-(60*60*Table2[[#This Row],[Appoggio_ore]]))-(60*Table2[[#This Row],[Appoggio_ minuti]]),1),"")</f>
        <v/>
      </c>
      <c r="I2083" s="5" t="str">
        <f>IF(Table2[[#This Row],[moving_time]]&lt;&gt;"",FLOOR((Table2[[#This Row],[moving_time]]-(60*60*Table2[[#This Row],[Appoggio_ore]]))/60,1),"")</f>
        <v/>
      </c>
      <c r="J2083" s="5" t="str">
        <f>IF(Table2[[#This Row],[moving_time]]&lt;&gt;"",FLOOR(Table2[[#This Row],[moving_time]]/(60*60),1),"")</f>
        <v/>
      </c>
      <c r="K208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3" t="str">
        <f>IF(AND(Table2[[#This Row],[Appoggio]]&lt;&gt;"",C2093&lt;&gt;""),_xlfn.CONCAT("date",C2093,"moving_time",C2084,"distance",Table2[[#This Row],[Appoggio]],"elevation",C2086,"type",C2087),"")</f>
        <v/>
      </c>
      <c r="M2083" t="str">
        <f>IF(Table2[[#This Row],[date_to_pivot]]&lt;&gt;"",C2087,"")</f>
        <v/>
      </c>
      <c r="N2083" t="str">
        <f>IF(Table2[[#This Row],[date_to_pivot]]&lt;&gt;"",Table2[[#This Row],[Appoggio]],"")</f>
        <v/>
      </c>
      <c r="O2083" t="str">
        <f>IF(Table2[[#This Row],[date_to_pivot]]&lt;&gt;"",C2086,"")</f>
        <v/>
      </c>
      <c r="P2083" t="str">
        <f>IF(Table2[[#This Row],[date_to_pivot]]&lt;&gt;"",C2084,"")</f>
        <v/>
      </c>
    </row>
    <row r="2084" spans="2:16" x14ac:dyDescent="0.2">
      <c r="B2084" t="s">
        <v>830</v>
      </c>
      <c r="C2084" t="str" cm="1">
        <f t="array" ref="C208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440.0</v>
      </c>
      <c r="D2084" t="str">
        <f>IF(ISNUMBER(SEARCH("start_date_local",Table2[[#This Row],[JSON]])),MID(Table2[[#This Row],[JSON]],SEARCH("start_date_local",Table2[[#This Row],[JSON]])+LEN("start_date_local")+4,10), "")</f>
        <v/>
      </c>
      <c r="E208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4" s="5" t="str">
        <f>IF(Table2[[#This Row],[moving_time]]&lt;&gt;"",FLOOR((Table2[[#This Row],[moving_time]]-(60*60*Table2[[#This Row],[Appoggio_ore]]))-(60*Table2[[#This Row],[Appoggio_ minuti]]),1),"")</f>
        <v/>
      </c>
      <c r="I2084" s="5" t="str">
        <f>IF(Table2[[#This Row],[moving_time]]&lt;&gt;"",FLOOR((Table2[[#This Row],[moving_time]]-(60*60*Table2[[#This Row],[Appoggio_ore]]))/60,1),"")</f>
        <v/>
      </c>
      <c r="J2084" s="5" t="str">
        <f>IF(Table2[[#This Row],[moving_time]]&lt;&gt;"",FLOOR(Table2[[#This Row],[moving_time]]/(60*60),1),"")</f>
        <v/>
      </c>
      <c r="K208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>440.0</v>
      </c>
      <c r="L2084" t="str">
        <f>IF(AND(Table2[[#This Row],[Appoggio]]&lt;&gt;"",C2094&lt;&gt;""),_xlfn.CONCAT("date",C2094,"moving_time",C2085,"distance",Table2[[#This Row],[Appoggio]],"elevation",C2087,"type",C2088),"")</f>
        <v/>
      </c>
      <c r="M2084" t="str">
        <f>IF(Table2[[#This Row],[date_to_pivot]]&lt;&gt;"",C2088,"")</f>
        <v/>
      </c>
      <c r="N2084" t="str">
        <f>IF(Table2[[#This Row],[date_to_pivot]]&lt;&gt;"",Table2[[#This Row],[Appoggio]],"")</f>
        <v/>
      </c>
      <c r="O2084" t="str">
        <f>IF(Table2[[#This Row],[date_to_pivot]]&lt;&gt;"",C2087,"")</f>
        <v/>
      </c>
      <c r="P2084" t="str">
        <f>IF(Table2[[#This Row],[date_to_pivot]]&lt;&gt;"",C2085,"")</f>
        <v/>
      </c>
    </row>
    <row r="2085" spans="2:16" x14ac:dyDescent="0.2">
      <c r="B2085" t="s">
        <v>12</v>
      </c>
      <c r="C2085" t="str" cm="1">
        <f t="array" ref="C208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Ride</v>
      </c>
      <c r="D2085" t="str">
        <f>IF(ISNUMBER(SEARCH("start_date_local",Table2[[#This Row],[JSON]])),MID(Table2[[#This Row],[JSON]],SEARCH("start_date_local",Table2[[#This Row],[JSON]])+LEN("start_date_local")+4,10), "")</f>
        <v/>
      </c>
      <c r="E208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>Ride</v>
      </c>
      <c r="F208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5" s="5" t="str">
        <f>IF(Table2[[#This Row],[moving_time]]&lt;&gt;"",FLOOR((Table2[[#This Row],[moving_time]]-(60*60*Table2[[#This Row],[Appoggio_ore]]))-(60*Table2[[#This Row],[Appoggio_ minuti]]),1),"")</f>
        <v/>
      </c>
      <c r="I2085" s="5" t="str">
        <f>IF(Table2[[#This Row],[moving_time]]&lt;&gt;"",FLOOR((Table2[[#This Row],[moving_time]]-(60*60*Table2[[#This Row],[Appoggio_ore]]))/60,1),"")</f>
        <v/>
      </c>
      <c r="J2085" s="5" t="str">
        <f>IF(Table2[[#This Row],[moving_time]]&lt;&gt;"",FLOOR(Table2[[#This Row],[moving_time]]/(60*60),1),"")</f>
        <v/>
      </c>
      <c r="K208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5" t="str">
        <f>IF(AND(Table2[[#This Row],[Appoggio]]&lt;&gt;"",C2095&lt;&gt;""),_xlfn.CONCAT("date",C2095,"moving_time",C2086,"distance",Table2[[#This Row],[Appoggio]],"elevation",C2088,"type",C2089),"")</f>
        <v/>
      </c>
      <c r="M2085" t="str">
        <f>IF(Table2[[#This Row],[date_to_pivot]]&lt;&gt;"",C2089,"")</f>
        <v/>
      </c>
      <c r="N2085" t="str">
        <f>IF(Table2[[#This Row],[date_to_pivot]]&lt;&gt;"",Table2[[#This Row],[Appoggio]],"")</f>
        <v/>
      </c>
      <c r="O2085" t="str">
        <f>IF(Table2[[#This Row],[date_to_pivot]]&lt;&gt;"",C2088,"")</f>
        <v/>
      </c>
      <c r="P2085" t="str">
        <f>IF(Table2[[#This Row],[date_to_pivot]]&lt;&gt;"",C2086,"")</f>
        <v/>
      </c>
    </row>
    <row r="2086" spans="2:16" x14ac:dyDescent="0.2">
      <c r="B2086" t="s">
        <v>13</v>
      </c>
      <c r="C2086" t="str" cm="1">
        <f t="array" ref="C208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86" t="str">
        <f>IF(ISNUMBER(SEARCH("start_date_local",Table2[[#This Row],[JSON]])),MID(Table2[[#This Row],[JSON]],SEARCH("start_date_local",Table2[[#This Row],[JSON]])+LEN("start_date_local")+4,10), "")</f>
        <v/>
      </c>
      <c r="E208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6" s="5" t="str">
        <f>IF(Table2[[#This Row],[moving_time]]&lt;&gt;"",FLOOR((Table2[[#This Row],[moving_time]]-(60*60*Table2[[#This Row],[Appoggio_ore]]))-(60*Table2[[#This Row],[Appoggio_ minuti]]),1),"")</f>
        <v/>
      </c>
      <c r="I2086" s="5" t="str">
        <f>IF(Table2[[#This Row],[moving_time]]&lt;&gt;"",FLOOR((Table2[[#This Row],[moving_time]]-(60*60*Table2[[#This Row],[Appoggio_ore]]))/60,1),"")</f>
        <v/>
      </c>
      <c r="J2086" s="5" t="str">
        <f>IF(Table2[[#This Row],[moving_time]]&lt;&gt;"",FLOOR(Table2[[#This Row],[moving_time]]/(60*60),1),"")</f>
        <v/>
      </c>
      <c r="K208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6" t="str">
        <f>IF(AND(Table2[[#This Row],[Appoggio]]&lt;&gt;"",C2096&lt;&gt;""),_xlfn.CONCAT("date",C2096,"moving_time",C2087,"distance",Table2[[#This Row],[Appoggio]],"elevation",C2089,"type",C2090),"")</f>
        <v/>
      </c>
      <c r="M2086" t="str">
        <f>IF(Table2[[#This Row],[date_to_pivot]]&lt;&gt;"",C2090,"")</f>
        <v/>
      </c>
      <c r="N2086" t="str">
        <f>IF(Table2[[#This Row],[date_to_pivot]]&lt;&gt;"",Table2[[#This Row],[Appoggio]],"")</f>
        <v/>
      </c>
      <c r="O2086" t="str">
        <f>IF(Table2[[#This Row],[date_to_pivot]]&lt;&gt;"",C2089,"")</f>
        <v/>
      </c>
      <c r="P2086" t="str">
        <f>IF(Table2[[#This Row],[date_to_pivot]]&lt;&gt;"",C2087,"")</f>
        <v/>
      </c>
    </row>
    <row r="2087" spans="2:16" x14ac:dyDescent="0.2">
      <c r="B2087" t="s">
        <v>831</v>
      </c>
      <c r="C2087" t="str" cm="1">
        <f t="array" ref="C208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87" t="str">
        <f>IF(ISNUMBER(SEARCH("start_date_local",Table2[[#This Row],[JSON]])),MID(Table2[[#This Row],[JSON]],SEARCH("start_date_local",Table2[[#This Row],[JSON]])+LEN("start_date_local")+4,10), "")</f>
        <v/>
      </c>
      <c r="E208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7" s="5" t="str">
        <f>IF(Table2[[#This Row],[moving_time]]&lt;&gt;"",FLOOR((Table2[[#This Row],[moving_time]]-(60*60*Table2[[#This Row],[Appoggio_ore]]))-(60*Table2[[#This Row],[Appoggio_ minuti]]),1),"")</f>
        <v/>
      </c>
      <c r="I2087" s="5" t="str">
        <f>IF(Table2[[#This Row],[moving_time]]&lt;&gt;"",FLOOR((Table2[[#This Row],[moving_time]]-(60*60*Table2[[#This Row],[Appoggio_ore]]))/60,1),"")</f>
        <v/>
      </c>
      <c r="J2087" s="5" t="str">
        <f>IF(Table2[[#This Row],[moving_time]]&lt;&gt;"",FLOOR(Table2[[#This Row],[moving_time]]/(60*60),1),"")</f>
        <v/>
      </c>
      <c r="K208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7" t="str">
        <f>IF(AND(Table2[[#This Row],[Appoggio]]&lt;&gt;"",C2097&lt;&gt;""),_xlfn.CONCAT("date",C2097,"moving_time",C2088,"distance",Table2[[#This Row],[Appoggio]],"elevation",C2090,"type",C2091),"")</f>
        <v/>
      </c>
      <c r="M2087" t="str">
        <f>IF(Table2[[#This Row],[date_to_pivot]]&lt;&gt;"",C2091,"")</f>
        <v/>
      </c>
      <c r="N2087" t="str">
        <f>IF(Table2[[#This Row],[date_to_pivot]]&lt;&gt;"",Table2[[#This Row],[Appoggio]],"")</f>
        <v/>
      </c>
      <c r="O2087" t="str">
        <f>IF(Table2[[#This Row],[date_to_pivot]]&lt;&gt;"",C2090,"")</f>
        <v/>
      </c>
      <c r="P2087" t="str">
        <f>IF(Table2[[#This Row],[date_to_pivot]]&lt;&gt;"",C2088,"")</f>
        <v/>
      </c>
    </row>
    <row r="2088" spans="2:16" x14ac:dyDescent="0.2">
      <c r="B2088" t="s">
        <v>832</v>
      </c>
      <c r="C2088" t="str" cm="1">
        <f t="array" ref="C208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88" t="str">
        <f>IF(ISNUMBER(SEARCH("start_date_local",Table2[[#This Row],[JSON]])),MID(Table2[[#This Row],[JSON]],SEARCH("start_date_local",Table2[[#This Row],[JSON]])+LEN("start_date_local")+4,10), "")</f>
        <v/>
      </c>
      <c r="E208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8" s="5" t="str">
        <f>IF(Table2[[#This Row],[moving_time]]&lt;&gt;"",FLOOR((Table2[[#This Row],[moving_time]]-(60*60*Table2[[#This Row],[Appoggio_ore]]))-(60*Table2[[#This Row],[Appoggio_ minuti]]),1),"")</f>
        <v/>
      </c>
      <c r="I2088" s="5" t="str">
        <f>IF(Table2[[#This Row],[moving_time]]&lt;&gt;"",FLOOR((Table2[[#This Row],[moving_time]]-(60*60*Table2[[#This Row],[Appoggio_ore]]))/60,1),"")</f>
        <v/>
      </c>
      <c r="J2088" s="5" t="str">
        <f>IF(Table2[[#This Row],[moving_time]]&lt;&gt;"",FLOOR(Table2[[#This Row],[moving_time]]/(60*60),1),"")</f>
        <v/>
      </c>
      <c r="K208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8" t="str">
        <f>IF(AND(Table2[[#This Row],[Appoggio]]&lt;&gt;"",C2098&lt;&gt;""),_xlfn.CONCAT("date",C2098,"moving_time",C2089,"distance",Table2[[#This Row],[Appoggio]],"elevation",C2091,"type",C2092),"")</f>
        <v/>
      </c>
      <c r="M2088" t="str">
        <f>IF(Table2[[#This Row],[date_to_pivot]]&lt;&gt;"",C2092,"")</f>
        <v/>
      </c>
      <c r="N2088" t="str">
        <f>IF(Table2[[#This Row],[date_to_pivot]]&lt;&gt;"",Table2[[#This Row],[Appoggio]],"")</f>
        <v/>
      </c>
      <c r="O2088" t="str">
        <f>IF(Table2[[#This Row],[date_to_pivot]]&lt;&gt;"",C2091,"")</f>
        <v/>
      </c>
      <c r="P2088" t="str">
        <f>IF(Table2[[#This Row],[date_to_pivot]]&lt;&gt;"",C2089,"")</f>
        <v/>
      </c>
    </row>
    <row r="2089" spans="2:16" x14ac:dyDescent="0.2">
      <c r="B2089" t="s">
        <v>833</v>
      </c>
      <c r="C2089" t="str" cm="1">
        <f t="array" ref="C208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89" t="str">
        <f>IF(ISNUMBER(SEARCH("start_date_local",Table2[[#This Row],[JSON]])),MID(Table2[[#This Row],[JSON]],SEARCH("start_date_local",Table2[[#This Row],[JSON]])+LEN("start_date_local")+4,10), "")</f>
        <v/>
      </c>
      <c r="E208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8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8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89" s="5" t="str">
        <f>IF(Table2[[#This Row],[moving_time]]&lt;&gt;"",FLOOR((Table2[[#This Row],[moving_time]]-(60*60*Table2[[#This Row],[Appoggio_ore]]))-(60*Table2[[#This Row],[Appoggio_ minuti]]),1),"")</f>
        <v/>
      </c>
      <c r="I2089" s="5" t="str">
        <f>IF(Table2[[#This Row],[moving_time]]&lt;&gt;"",FLOOR((Table2[[#This Row],[moving_time]]-(60*60*Table2[[#This Row],[Appoggio_ore]]))/60,1),"")</f>
        <v/>
      </c>
      <c r="J2089" s="5" t="str">
        <f>IF(Table2[[#This Row],[moving_time]]&lt;&gt;"",FLOOR(Table2[[#This Row],[moving_time]]/(60*60),1),"")</f>
        <v/>
      </c>
      <c r="K208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89" t="str">
        <f>IF(AND(Table2[[#This Row],[Appoggio]]&lt;&gt;"",C2099&lt;&gt;""),_xlfn.CONCAT("date",C2099,"moving_time",C2090,"distance",Table2[[#This Row],[Appoggio]],"elevation",C2092,"type",C2093),"")</f>
        <v/>
      </c>
      <c r="M2089" t="str">
        <f>IF(Table2[[#This Row],[date_to_pivot]]&lt;&gt;"",C2093,"")</f>
        <v/>
      </c>
      <c r="N2089" t="str">
        <f>IF(Table2[[#This Row],[date_to_pivot]]&lt;&gt;"",Table2[[#This Row],[Appoggio]],"")</f>
        <v/>
      </c>
      <c r="O2089" t="str">
        <f>IF(Table2[[#This Row],[date_to_pivot]]&lt;&gt;"",C2092,"")</f>
        <v/>
      </c>
      <c r="P2089" t="str">
        <f>IF(Table2[[#This Row],[date_to_pivot]]&lt;&gt;"",C2090,"")</f>
        <v/>
      </c>
    </row>
    <row r="2090" spans="2:16" x14ac:dyDescent="0.2">
      <c r="B2090" t="s">
        <v>834</v>
      </c>
      <c r="C2090" t="str" cm="1">
        <f t="array" ref="C209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90" t="str">
        <f>IF(ISNUMBER(SEARCH("start_date_local",Table2[[#This Row],[JSON]])),MID(Table2[[#This Row],[JSON]],SEARCH("start_date_local",Table2[[#This Row],[JSON]])+LEN("start_date_local")+4,10), "")</f>
        <v/>
      </c>
      <c r="E209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0" s="5" t="str">
        <f>IF(Table2[[#This Row],[moving_time]]&lt;&gt;"",FLOOR((Table2[[#This Row],[moving_time]]-(60*60*Table2[[#This Row],[Appoggio_ore]]))-(60*Table2[[#This Row],[Appoggio_ minuti]]),1),"")</f>
        <v/>
      </c>
      <c r="I2090" s="5" t="str">
        <f>IF(Table2[[#This Row],[moving_time]]&lt;&gt;"",FLOOR((Table2[[#This Row],[moving_time]]-(60*60*Table2[[#This Row],[Appoggio_ore]]))/60,1),"")</f>
        <v/>
      </c>
      <c r="J2090" s="5" t="str">
        <f>IF(Table2[[#This Row],[moving_time]]&lt;&gt;"",FLOOR(Table2[[#This Row],[moving_time]]/(60*60),1),"")</f>
        <v/>
      </c>
      <c r="K209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0" t="str">
        <f>IF(AND(Table2[[#This Row],[Appoggio]]&lt;&gt;"",C2100&lt;&gt;""),_xlfn.CONCAT("date",C2100,"moving_time",C2091,"distance",Table2[[#This Row],[Appoggio]],"elevation",C2093,"type",C2094),"")</f>
        <v/>
      </c>
      <c r="M2090" t="str">
        <f>IF(Table2[[#This Row],[date_to_pivot]]&lt;&gt;"",C2094,"")</f>
        <v/>
      </c>
      <c r="N2090" t="str">
        <f>IF(Table2[[#This Row],[date_to_pivot]]&lt;&gt;"",Table2[[#This Row],[Appoggio]],"")</f>
        <v/>
      </c>
      <c r="O2090" t="str">
        <f>IF(Table2[[#This Row],[date_to_pivot]]&lt;&gt;"",C2093,"")</f>
        <v/>
      </c>
      <c r="P2090" t="str">
        <f>IF(Table2[[#This Row],[date_to_pivot]]&lt;&gt;"",C2091,"")</f>
        <v/>
      </c>
    </row>
    <row r="2091" spans="2:16" x14ac:dyDescent="0.2">
      <c r="B2091" t="s">
        <v>835</v>
      </c>
      <c r="C2091" t="str" cm="1">
        <f t="array" ref="C209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>2020-05-18</v>
      </c>
      <c r="D2091" t="str">
        <f>IF(ISNUMBER(SEARCH("start_date_local",Table2[[#This Row],[JSON]])),MID(Table2[[#This Row],[JSON]],SEARCH("start_date_local",Table2[[#This Row],[JSON]])+LEN("start_date_local")+4,10), "")</f>
        <v>2020-05-18</v>
      </c>
      <c r="E209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1" s="5" t="str">
        <f>IF(Table2[[#This Row],[moving_time]]&lt;&gt;"",FLOOR((Table2[[#This Row],[moving_time]]-(60*60*Table2[[#This Row],[Appoggio_ore]]))-(60*Table2[[#This Row],[Appoggio_ minuti]]),1),"")</f>
        <v/>
      </c>
      <c r="I2091" s="5" t="str">
        <f>IF(Table2[[#This Row],[moving_time]]&lt;&gt;"",FLOOR((Table2[[#This Row],[moving_time]]-(60*60*Table2[[#This Row],[Appoggio_ore]]))/60,1),"")</f>
        <v/>
      </c>
      <c r="J2091" s="5" t="str">
        <f>IF(Table2[[#This Row],[moving_time]]&lt;&gt;"",FLOOR(Table2[[#This Row],[moving_time]]/(60*60),1),"")</f>
        <v/>
      </c>
      <c r="K209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1" t="str">
        <f>IF(AND(Table2[[#This Row],[Appoggio]]&lt;&gt;"",C2101&lt;&gt;""),_xlfn.CONCAT("date",C2101,"moving_time",C2092,"distance",Table2[[#This Row],[Appoggio]],"elevation",C2094,"type",C2095),"")</f>
        <v/>
      </c>
      <c r="M2091" t="str">
        <f>IF(Table2[[#This Row],[date_to_pivot]]&lt;&gt;"",C2095,"")</f>
        <v/>
      </c>
      <c r="N2091" t="str">
        <f>IF(Table2[[#This Row],[date_to_pivot]]&lt;&gt;"",Table2[[#This Row],[Appoggio]],"")</f>
        <v/>
      </c>
      <c r="O2091" t="str">
        <f>IF(Table2[[#This Row],[date_to_pivot]]&lt;&gt;"",C2094,"")</f>
        <v/>
      </c>
      <c r="P2091" t="str">
        <f>IF(Table2[[#This Row],[date_to_pivot]]&lt;&gt;"",C2092,"")</f>
        <v/>
      </c>
    </row>
    <row r="2092" spans="2:16" x14ac:dyDescent="0.2">
      <c r="B2092" t="s">
        <v>19</v>
      </c>
      <c r="C2092" t="str" cm="1">
        <f t="array" ref="C209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92" t="str">
        <f>IF(ISNUMBER(SEARCH("start_date_local",Table2[[#This Row],[JSON]])),MID(Table2[[#This Row],[JSON]],SEARCH("start_date_local",Table2[[#This Row],[JSON]])+LEN("start_date_local")+4,10), "")</f>
        <v/>
      </c>
      <c r="E209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2" s="5" t="str">
        <f>IF(Table2[[#This Row],[moving_time]]&lt;&gt;"",FLOOR((Table2[[#This Row],[moving_time]]-(60*60*Table2[[#This Row],[Appoggio_ore]]))-(60*Table2[[#This Row],[Appoggio_ minuti]]),1),"")</f>
        <v/>
      </c>
      <c r="I2092" s="5" t="str">
        <f>IF(Table2[[#This Row],[moving_time]]&lt;&gt;"",FLOOR((Table2[[#This Row],[moving_time]]-(60*60*Table2[[#This Row],[Appoggio_ore]]))/60,1),"")</f>
        <v/>
      </c>
      <c r="J2092" s="5" t="str">
        <f>IF(Table2[[#This Row],[moving_time]]&lt;&gt;"",FLOOR(Table2[[#This Row],[moving_time]]/(60*60),1),"")</f>
        <v/>
      </c>
      <c r="K209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2" t="str">
        <f>IF(AND(Table2[[#This Row],[Appoggio]]&lt;&gt;"",C2102&lt;&gt;""),_xlfn.CONCAT("date",C2102,"moving_time",C2093,"distance",Table2[[#This Row],[Appoggio]],"elevation",C2095,"type",C2096),"")</f>
        <v/>
      </c>
      <c r="M2092" t="str">
        <f>IF(Table2[[#This Row],[date_to_pivot]]&lt;&gt;"",C2096,"")</f>
        <v/>
      </c>
      <c r="N2092" t="str">
        <f>IF(Table2[[#This Row],[date_to_pivot]]&lt;&gt;"",Table2[[#This Row],[Appoggio]],"")</f>
        <v/>
      </c>
      <c r="O2092" t="str">
        <f>IF(Table2[[#This Row],[date_to_pivot]]&lt;&gt;"",C2095,"")</f>
        <v/>
      </c>
      <c r="P2092" t="str">
        <f>IF(Table2[[#This Row],[date_to_pivot]]&lt;&gt;"",C2093,"")</f>
        <v/>
      </c>
    </row>
    <row r="2093" spans="2:16" x14ac:dyDescent="0.2">
      <c r="B2093" t="s">
        <v>20</v>
      </c>
      <c r="C2093" t="str" cm="1">
        <f t="array" ref="C209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93" t="str">
        <f>IF(ISNUMBER(SEARCH("start_date_local",Table2[[#This Row],[JSON]])),MID(Table2[[#This Row],[JSON]],SEARCH("start_date_local",Table2[[#This Row],[JSON]])+LEN("start_date_local")+4,10), "")</f>
        <v/>
      </c>
      <c r="E209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3" s="5" t="str">
        <f>IF(Table2[[#This Row],[moving_time]]&lt;&gt;"",FLOOR((Table2[[#This Row],[moving_time]]-(60*60*Table2[[#This Row],[Appoggio_ore]]))-(60*Table2[[#This Row],[Appoggio_ minuti]]),1),"")</f>
        <v/>
      </c>
      <c r="I2093" s="5" t="str">
        <f>IF(Table2[[#This Row],[moving_time]]&lt;&gt;"",FLOOR((Table2[[#This Row],[moving_time]]-(60*60*Table2[[#This Row],[Appoggio_ore]]))/60,1),"")</f>
        <v/>
      </c>
      <c r="J2093" s="5" t="str">
        <f>IF(Table2[[#This Row],[moving_time]]&lt;&gt;"",FLOOR(Table2[[#This Row],[moving_time]]/(60*60),1),"")</f>
        <v/>
      </c>
      <c r="K209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3" t="str">
        <f>IF(AND(Table2[[#This Row],[Appoggio]]&lt;&gt;"",C2103&lt;&gt;""),_xlfn.CONCAT("date",C2103,"moving_time",C2094,"distance",Table2[[#This Row],[Appoggio]],"elevation",C2096,"type",C2097),"")</f>
        <v/>
      </c>
      <c r="M2093" t="str">
        <f>IF(Table2[[#This Row],[date_to_pivot]]&lt;&gt;"",C2097,"")</f>
        <v/>
      </c>
      <c r="N2093" t="str">
        <f>IF(Table2[[#This Row],[date_to_pivot]]&lt;&gt;"",Table2[[#This Row],[Appoggio]],"")</f>
        <v/>
      </c>
      <c r="O2093" t="str">
        <f>IF(Table2[[#This Row],[date_to_pivot]]&lt;&gt;"",C2096,"")</f>
        <v/>
      </c>
      <c r="P2093" t="str">
        <f>IF(Table2[[#This Row],[date_to_pivot]]&lt;&gt;"",C2094,"")</f>
        <v/>
      </c>
    </row>
    <row r="2094" spans="2:16" x14ac:dyDescent="0.2">
      <c r="B2094" t="s">
        <v>21</v>
      </c>
      <c r="C2094" t="str" cm="1">
        <f t="array" ref="C209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94" t="str">
        <f>IF(ISNUMBER(SEARCH("start_date_local",Table2[[#This Row],[JSON]])),MID(Table2[[#This Row],[JSON]],SEARCH("start_date_local",Table2[[#This Row],[JSON]])+LEN("start_date_local")+4,10), "")</f>
        <v/>
      </c>
      <c r="E209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4" s="5" t="str">
        <f>IF(Table2[[#This Row],[moving_time]]&lt;&gt;"",FLOOR((Table2[[#This Row],[moving_time]]-(60*60*Table2[[#This Row],[Appoggio_ore]]))-(60*Table2[[#This Row],[Appoggio_ minuti]]),1),"")</f>
        <v/>
      </c>
      <c r="I2094" s="5" t="str">
        <f>IF(Table2[[#This Row],[moving_time]]&lt;&gt;"",FLOOR((Table2[[#This Row],[moving_time]]-(60*60*Table2[[#This Row],[Appoggio_ore]]))/60,1),"")</f>
        <v/>
      </c>
      <c r="J2094" s="5" t="str">
        <f>IF(Table2[[#This Row],[moving_time]]&lt;&gt;"",FLOOR(Table2[[#This Row],[moving_time]]/(60*60),1),"")</f>
        <v/>
      </c>
      <c r="K209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4" t="str">
        <f>IF(AND(Table2[[#This Row],[Appoggio]]&lt;&gt;"",C2104&lt;&gt;""),_xlfn.CONCAT("date",C2104,"moving_time",C2095,"distance",Table2[[#This Row],[Appoggio]],"elevation",C2097,"type",C2098),"")</f>
        <v/>
      </c>
      <c r="M2094" t="str">
        <f>IF(Table2[[#This Row],[date_to_pivot]]&lt;&gt;"",C2098,"")</f>
        <v/>
      </c>
      <c r="N2094" t="str">
        <f>IF(Table2[[#This Row],[date_to_pivot]]&lt;&gt;"",Table2[[#This Row],[Appoggio]],"")</f>
        <v/>
      </c>
      <c r="O2094" t="str">
        <f>IF(Table2[[#This Row],[date_to_pivot]]&lt;&gt;"",C2097,"")</f>
        <v/>
      </c>
      <c r="P2094" t="str">
        <f>IF(Table2[[#This Row],[date_to_pivot]]&lt;&gt;"",C2095,"")</f>
        <v/>
      </c>
    </row>
    <row r="2095" spans="2:16" x14ac:dyDescent="0.2">
      <c r="B2095" s="1">
        <v>45540866</v>
      </c>
      <c r="C2095" s="1" t="str" cm="1">
        <f t="array" ref="C209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95" t="str">
        <f>IF(ISNUMBER(SEARCH("start_date_local",Table2[[#This Row],[JSON]])),MID(Table2[[#This Row],[JSON]],SEARCH("start_date_local",Table2[[#This Row],[JSON]])+LEN("start_date_local")+4,10), "")</f>
        <v/>
      </c>
      <c r="E209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5" s="5" t="str">
        <f>IF(Table2[[#This Row],[moving_time]]&lt;&gt;"",FLOOR((Table2[[#This Row],[moving_time]]-(60*60*Table2[[#This Row],[Appoggio_ore]]))-(60*Table2[[#This Row],[Appoggio_ minuti]]),1),"")</f>
        <v/>
      </c>
      <c r="I2095" s="5" t="str">
        <f>IF(Table2[[#This Row],[moving_time]]&lt;&gt;"",FLOOR((Table2[[#This Row],[moving_time]]-(60*60*Table2[[#This Row],[Appoggio_ore]]))/60,1),"")</f>
        <v/>
      </c>
      <c r="J2095" s="5" t="str">
        <f>IF(Table2[[#This Row],[moving_time]]&lt;&gt;"",FLOOR(Table2[[#This Row],[moving_time]]/(60*60),1),"")</f>
        <v/>
      </c>
      <c r="K209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5" t="str">
        <f>IF(AND(Table2[[#This Row],[Appoggio]]&lt;&gt;"",C2105&lt;&gt;""),_xlfn.CONCAT("date",C2105,"moving_time",C2096,"distance",Table2[[#This Row],[Appoggio]],"elevation",C2098,"type",C2099),"")</f>
        <v/>
      </c>
      <c r="M2095" t="str">
        <f>IF(Table2[[#This Row],[date_to_pivot]]&lt;&gt;"",C2099,"")</f>
        <v/>
      </c>
      <c r="N2095" t="str">
        <f>IF(Table2[[#This Row],[date_to_pivot]]&lt;&gt;"",Table2[[#This Row],[Appoggio]],"")</f>
        <v/>
      </c>
      <c r="O2095" t="str">
        <f>IF(Table2[[#This Row],[date_to_pivot]]&lt;&gt;"",C2098,"")</f>
        <v/>
      </c>
      <c r="P2095" t="str">
        <f>IF(Table2[[#This Row],[date_to_pivot]]&lt;&gt;"",C2096,"")</f>
        <v/>
      </c>
    </row>
    <row r="2096" spans="2:16" x14ac:dyDescent="0.2">
      <c r="B2096" s="2">
        <v>10881125</v>
      </c>
      <c r="C2096" s="2" t="str" cm="1">
        <f t="array" ref="C209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96" t="str">
        <f>IF(ISNUMBER(SEARCH("start_date_local",Table2[[#This Row],[JSON]])),MID(Table2[[#This Row],[JSON]],SEARCH("start_date_local",Table2[[#This Row],[JSON]])+LEN("start_date_local")+4,10), "")</f>
        <v/>
      </c>
      <c r="E209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6" s="5" t="str">
        <f>IF(Table2[[#This Row],[moving_time]]&lt;&gt;"",FLOOR((Table2[[#This Row],[moving_time]]-(60*60*Table2[[#This Row],[Appoggio_ore]]))-(60*Table2[[#This Row],[Appoggio_ minuti]]),1),"")</f>
        <v/>
      </c>
      <c r="I2096" s="5" t="str">
        <f>IF(Table2[[#This Row],[moving_time]]&lt;&gt;"",FLOOR((Table2[[#This Row],[moving_time]]-(60*60*Table2[[#This Row],[Appoggio_ore]]))/60,1),"")</f>
        <v/>
      </c>
      <c r="J2096" s="5" t="str">
        <f>IF(Table2[[#This Row],[moving_time]]&lt;&gt;"",FLOOR(Table2[[#This Row],[moving_time]]/(60*60),1),"")</f>
        <v/>
      </c>
      <c r="K209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6" t="str">
        <f>IF(AND(Table2[[#This Row],[Appoggio]]&lt;&gt;"",C2106&lt;&gt;""),_xlfn.CONCAT("date",C2106,"moving_time",C2097,"distance",Table2[[#This Row],[Appoggio]],"elevation",C2099,"type",C2100),"")</f>
        <v/>
      </c>
      <c r="M2096" t="str">
        <f>IF(Table2[[#This Row],[date_to_pivot]]&lt;&gt;"",C2100,"")</f>
        <v/>
      </c>
      <c r="N2096" t="str">
        <f>IF(Table2[[#This Row],[date_to_pivot]]&lt;&gt;"",Table2[[#This Row],[Appoggio]],"")</f>
        <v/>
      </c>
      <c r="O2096" t="str">
        <f>IF(Table2[[#This Row],[date_to_pivot]]&lt;&gt;"",C2099,"")</f>
        <v/>
      </c>
      <c r="P2096" t="str">
        <f>IF(Table2[[#This Row],[date_to_pivot]]&lt;&gt;"",C2097,"")</f>
        <v/>
      </c>
    </row>
    <row r="2097" spans="2:16" x14ac:dyDescent="0.2">
      <c r="B2097" t="s">
        <v>22</v>
      </c>
      <c r="C2097" t="str" cm="1">
        <f t="array" ref="C209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97" t="str">
        <f>IF(ISNUMBER(SEARCH("start_date_local",Table2[[#This Row],[JSON]])),MID(Table2[[#This Row],[JSON]],SEARCH("start_date_local",Table2[[#This Row],[JSON]])+LEN("start_date_local")+4,10), "")</f>
        <v/>
      </c>
      <c r="E209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7" s="5" t="str">
        <f>IF(Table2[[#This Row],[moving_time]]&lt;&gt;"",FLOOR((Table2[[#This Row],[moving_time]]-(60*60*Table2[[#This Row],[Appoggio_ore]]))-(60*Table2[[#This Row],[Appoggio_ minuti]]),1),"")</f>
        <v/>
      </c>
      <c r="I2097" s="5" t="str">
        <f>IF(Table2[[#This Row],[moving_time]]&lt;&gt;"",FLOOR((Table2[[#This Row],[moving_time]]-(60*60*Table2[[#This Row],[Appoggio_ore]]))/60,1),"")</f>
        <v/>
      </c>
      <c r="J2097" s="5" t="str">
        <f>IF(Table2[[#This Row],[moving_time]]&lt;&gt;"",FLOOR(Table2[[#This Row],[moving_time]]/(60*60),1),"")</f>
        <v/>
      </c>
      <c r="K209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7" t="str">
        <f>IF(AND(Table2[[#This Row],[Appoggio]]&lt;&gt;"",C2107&lt;&gt;""),_xlfn.CONCAT("date",C2107,"moving_time",C2098,"distance",Table2[[#This Row],[Appoggio]],"elevation",C2100,"type",C2101),"")</f>
        <v/>
      </c>
      <c r="M2097" t="str">
        <f>IF(Table2[[#This Row],[date_to_pivot]]&lt;&gt;"",C2101,"")</f>
        <v/>
      </c>
      <c r="N2097" t="str">
        <f>IF(Table2[[#This Row],[date_to_pivot]]&lt;&gt;"",Table2[[#This Row],[Appoggio]],"")</f>
        <v/>
      </c>
      <c r="O2097" t="str">
        <f>IF(Table2[[#This Row],[date_to_pivot]]&lt;&gt;"",C2100,"")</f>
        <v/>
      </c>
      <c r="P2097" t="str">
        <f>IF(Table2[[#This Row],[date_to_pivot]]&lt;&gt;"",C2098,"")</f>
        <v/>
      </c>
    </row>
    <row r="2098" spans="2:16" x14ac:dyDescent="0.2">
      <c r="B2098" t="s">
        <v>23</v>
      </c>
      <c r="C2098" t="str" cm="1">
        <f t="array" ref="C209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98" t="str">
        <f>IF(ISNUMBER(SEARCH("start_date_local",Table2[[#This Row],[JSON]])),MID(Table2[[#This Row],[JSON]],SEARCH("start_date_local",Table2[[#This Row],[JSON]])+LEN("start_date_local")+4,10), "")</f>
        <v/>
      </c>
      <c r="E209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8" s="5" t="str">
        <f>IF(Table2[[#This Row],[moving_time]]&lt;&gt;"",FLOOR((Table2[[#This Row],[moving_time]]-(60*60*Table2[[#This Row],[Appoggio_ore]]))-(60*Table2[[#This Row],[Appoggio_ minuti]]),1),"")</f>
        <v/>
      </c>
      <c r="I2098" s="5" t="str">
        <f>IF(Table2[[#This Row],[moving_time]]&lt;&gt;"",FLOOR((Table2[[#This Row],[moving_time]]-(60*60*Table2[[#This Row],[Appoggio_ore]]))/60,1),"")</f>
        <v/>
      </c>
      <c r="J2098" s="5" t="str">
        <f>IF(Table2[[#This Row],[moving_time]]&lt;&gt;"",FLOOR(Table2[[#This Row],[moving_time]]/(60*60),1),"")</f>
        <v/>
      </c>
      <c r="K209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8" t="str">
        <f>IF(AND(Table2[[#This Row],[Appoggio]]&lt;&gt;"",C2108&lt;&gt;""),_xlfn.CONCAT("date",C2108,"moving_time",C2099,"distance",Table2[[#This Row],[Appoggio]],"elevation",C2101,"type",C2102),"")</f>
        <v/>
      </c>
      <c r="M2098" t="str">
        <f>IF(Table2[[#This Row],[date_to_pivot]]&lt;&gt;"",C2102,"")</f>
        <v/>
      </c>
      <c r="N2098" t="str">
        <f>IF(Table2[[#This Row],[date_to_pivot]]&lt;&gt;"",Table2[[#This Row],[Appoggio]],"")</f>
        <v/>
      </c>
      <c r="O2098" t="str">
        <f>IF(Table2[[#This Row],[date_to_pivot]]&lt;&gt;"",C2101,"")</f>
        <v/>
      </c>
      <c r="P2098" t="str">
        <f>IF(Table2[[#This Row],[date_to_pivot]]&lt;&gt;"",C2099,"")</f>
        <v/>
      </c>
    </row>
    <row r="2099" spans="2:16" x14ac:dyDescent="0.2">
      <c r="B2099" s="1">
        <v>45541423</v>
      </c>
      <c r="C2099" s="1" t="str" cm="1">
        <f t="array" ref="C209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099" t="str">
        <f>IF(ISNUMBER(SEARCH("start_date_local",Table2[[#This Row],[JSON]])),MID(Table2[[#This Row],[JSON]],SEARCH("start_date_local",Table2[[#This Row],[JSON]])+LEN("start_date_local")+4,10), "")</f>
        <v/>
      </c>
      <c r="E209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09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09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099" s="5" t="str">
        <f>IF(Table2[[#This Row],[moving_time]]&lt;&gt;"",FLOOR((Table2[[#This Row],[moving_time]]-(60*60*Table2[[#This Row],[Appoggio_ore]]))-(60*Table2[[#This Row],[Appoggio_ minuti]]),1),"")</f>
        <v/>
      </c>
      <c r="I2099" s="5" t="str">
        <f>IF(Table2[[#This Row],[moving_time]]&lt;&gt;"",FLOOR((Table2[[#This Row],[moving_time]]-(60*60*Table2[[#This Row],[Appoggio_ore]]))/60,1),"")</f>
        <v/>
      </c>
      <c r="J2099" s="5" t="str">
        <f>IF(Table2[[#This Row],[moving_time]]&lt;&gt;"",FLOOR(Table2[[#This Row],[moving_time]]/(60*60),1),"")</f>
        <v/>
      </c>
      <c r="K209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099" t="str">
        <f>IF(AND(Table2[[#This Row],[Appoggio]]&lt;&gt;"",C2109&lt;&gt;""),_xlfn.CONCAT("date",C2109,"moving_time",C2100,"distance",Table2[[#This Row],[Appoggio]],"elevation",C2102,"type",C2103),"")</f>
        <v/>
      </c>
      <c r="M2099" t="str">
        <f>IF(Table2[[#This Row],[date_to_pivot]]&lt;&gt;"",C2103,"")</f>
        <v/>
      </c>
      <c r="N2099" t="str">
        <f>IF(Table2[[#This Row],[date_to_pivot]]&lt;&gt;"",Table2[[#This Row],[Appoggio]],"")</f>
        <v/>
      </c>
      <c r="O2099" t="str">
        <f>IF(Table2[[#This Row],[date_to_pivot]]&lt;&gt;"",C2102,"")</f>
        <v/>
      </c>
      <c r="P2099" t="str">
        <f>IF(Table2[[#This Row],[date_to_pivot]]&lt;&gt;"",C2100,"")</f>
        <v/>
      </c>
    </row>
    <row r="2100" spans="2:16" x14ac:dyDescent="0.2">
      <c r="B2100" s="2">
        <v>10881528</v>
      </c>
      <c r="C2100" s="2" t="str" cm="1">
        <f t="array" ref="C210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00" t="str">
        <f>IF(ISNUMBER(SEARCH("start_date_local",Table2[[#This Row],[JSON]])),MID(Table2[[#This Row],[JSON]],SEARCH("start_date_local",Table2[[#This Row],[JSON]])+LEN("start_date_local")+4,10), "")</f>
        <v/>
      </c>
      <c r="E210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0" s="5" t="str">
        <f>IF(Table2[[#This Row],[moving_time]]&lt;&gt;"",FLOOR((Table2[[#This Row],[moving_time]]-(60*60*Table2[[#This Row],[Appoggio_ore]]))-(60*Table2[[#This Row],[Appoggio_ minuti]]),1),"")</f>
        <v/>
      </c>
      <c r="I2100" s="5" t="str">
        <f>IF(Table2[[#This Row],[moving_time]]&lt;&gt;"",FLOOR((Table2[[#This Row],[moving_time]]-(60*60*Table2[[#This Row],[Appoggio_ore]]))/60,1),"")</f>
        <v/>
      </c>
      <c r="J2100" s="5" t="str">
        <f>IF(Table2[[#This Row],[moving_time]]&lt;&gt;"",FLOOR(Table2[[#This Row],[moving_time]]/(60*60),1),"")</f>
        <v/>
      </c>
      <c r="K210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0" t="str">
        <f>IF(AND(Table2[[#This Row],[Appoggio]]&lt;&gt;"",C2110&lt;&gt;""),_xlfn.CONCAT("date",C2110,"moving_time",C2101,"distance",Table2[[#This Row],[Appoggio]],"elevation",C2103,"type",C2104),"")</f>
        <v/>
      </c>
      <c r="M2100" t="str">
        <f>IF(Table2[[#This Row],[date_to_pivot]]&lt;&gt;"",C2104,"")</f>
        <v/>
      </c>
      <c r="N2100" t="str">
        <f>IF(Table2[[#This Row],[date_to_pivot]]&lt;&gt;"",Table2[[#This Row],[Appoggio]],"")</f>
        <v/>
      </c>
      <c r="O2100" t="str">
        <f>IF(Table2[[#This Row],[date_to_pivot]]&lt;&gt;"",C2103,"")</f>
        <v/>
      </c>
      <c r="P2100" t="str">
        <f>IF(Table2[[#This Row],[date_to_pivot]]&lt;&gt;"",C2101,"")</f>
        <v/>
      </c>
    </row>
    <row r="2101" spans="2:16" x14ac:dyDescent="0.2">
      <c r="B2101" t="s">
        <v>22</v>
      </c>
      <c r="C2101" t="str" cm="1">
        <f t="array" ref="C210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01" t="str">
        <f>IF(ISNUMBER(SEARCH("start_date_local",Table2[[#This Row],[JSON]])),MID(Table2[[#This Row],[JSON]],SEARCH("start_date_local",Table2[[#This Row],[JSON]])+LEN("start_date_local")+4,10), "")</f>
        <v/>
      </c>
      <c r="E210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1" s="5" t="str">
        <f>IF(Table2[[#This Row],[moving_time]]&lt;&gt;"",FLOOR((Table2[[#This Row],[moving_time]]-(60*60*Table2[[#This Row],[Appoggio_ore]]))-(60*Table2[[#This Row],[Appoggio_ minuti]]),1),"")</f>
        <v/>
      </c>
      <c r="I2101" s="5" t="str">
        <f>IF(Table2[[#This Row],[moving_time]]&lt;&gt;"",FLOOR((Table2[[#This Row],[moving_time]]-(60*60*Table2[[#This Row],[Appoggio_ore]]))/60,1),"")</f>
        <v/>
      </c>
      <c r="J2101" s="5" t="str">
        <f>IF(Table2[[#This Row],[moving_time]]&lt;&gt;"",FLOOR(Table2[[#This Row],[moving_time]]/(60*60),1),"")</f>
        <v/>
      </c>
      <c r="K210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1" t="str">
        <f>IF(AND(Table2[[#This Row],[Appoggio]]&lt;&gt;"",C2111&lt;&gt;""),_xlfn.CONCAT("date",C2111,"moving_time",C2102,"distance",Table2[[#This Row],[Appoggio]],"elevation",C2104,"type",C2105),"")</f>
        <v/>
      </c>
      <c r="M2101" t="str">
        <f>IF(Table2[[#This Row],[date_to_pivot]]&lt;&gt;"",C2105,"")</f>
        <v/>
      </c>
      <c r="N2101" t="str">
        <f>IF(Table2[[#This Row],[date_to_pivot]]&lt;&gt;"",Table2[[#This Row],[Appoggio]],"")</f>
        <v/>
      </c>
      <c r="O2101" t="str">
        <f>IF(Table2[[#This Row],[date_to_pivot]]&lt;&gt;"",C2104,"")</f>
        <v/>
      </c>
      <c r="P2101" t="str">
        <f>IF(Table2[[#This Row],[date_to_pivot]]&lt;&gt;"",C2102,"")</f>
        <v/>
      </c>
    </row>
    <row r="2102" spans="2:16" x14ac:dyDescent="0.2">
      <c r="B2102" t="s">
        <v>24</v>
      </c>
      <c r="C2102" t="str" cm="1">
        <f t="array" ref="C210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02" t="str">
        <f>IF(ISNUMBER(SEARCH("start_date_local",Table2[[#This Row],[JSON]])),MID(Table2[[#This Row],[JSON]],SEARCH("start_date_local",Table2[[#This Row],[JSON]])+LEN("start_date_local")+4,10), "")</f>
        <v/>
      </c>
      <c r="E210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2" s="5" t="str">
        <f>IF(Table2[[#This Row],[moving_time]]&lt;&gt;"",FLOOR((Table2[[#This Row],[moving_time]]-(60*60*Table2[[#This Row],[Appoggio_ore]]))-(60*Table2[[#This Row],[Appoggio_ minuti]]),1),"")</f>
        <v/>
      </c>
      <c r="I2102" s="5" t="str">
        <f>IF(Table2[[#This Row],[moving_time]]&lt;&gt;"",FLOOR((Table2[[#This Row],[moving_time]]-(60*60*Table2[[#This Row],[Appoggio_ore]]))/60,1),"")</f>
        <v/>
      </c>
      <c r="J2102" s="5" t="str">
        <f>IF(Table2[[#This Row],[moving_time]]&lt;&gt;"",FLOOR(Table2[[#This Row],[moving_time]]/(60*60),1),"")</f>
        <v/>
      </c>
      <c r="K210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2" t="str">
        <f>IF(AND(Table2[[#This Row],[Appoggio]]&lt;&gt;"",C2112&lt;&gt;""),_xlfn.CONCAT("date",C2112,"moving_time",C2103,"distance",Table2[[#This Row],[Appoggio]],"elevation",C2105,"type",C2106),"")</f>
        <v/>
      </c>
      <c r="M2102" t="str">
        <f>IF(Table2[[#This Row],[date_to_pivot]]&lt;&gt;"",C2106,"")</f>
        <v/>
      </c>
      <c r="N2102" t="str">
        <f>IF(Table2[[#This Row],[date_to_pivot]]&lt;&gt;"",Table2[[#This Row],[Appoggio]],"")</f>
        <v/>
      </c>
      <c r="O2102" t="str">
        <f>IF(Table2[[#This Row],[date_to_pivot]]&lt;&gt;"",C2105,"")</f>
        <v/>
      </c>
      <c r="P2102" t="str">
        <f>IF(Table2[[#This Row],[date_to_pivot]]&lt;&gt;"",C2103,"")</f>
        <v/>
      </c>
    </row>
    <row r="2103" spans="2:16" x14ac:dyDescent="0.2">
      <c r="B2103" t="s">
        <v>25</v>
      </c>
      <c r="C2103" t="str" cm="1">
        <f t="array" ref="C210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03" t="str">
        <f>IF(ISNUMBER(SEARCH("start_date_local",Table2[[#This Row],[JSON]])),MID(Table2[[#This Row],[JSON]],SEARCH("start_date_local",Table2[[#This Row],[JSON]])+LEN("start_date_local")+4,10), "")</f>
        <v/>
      </c>
      <c r="E210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3" s="5" t="str">
        <f>IF(Table2[[#This Row],[moving_time]]&lt;&gt;"",FLOOR((Table2[[#This Row],[moving_time]]-(60*60*Table2[[#This Row],[Appoggio_ore]]))-(60*Table2[[#This Row],[Appoggio_ minuti]]),1),"")</f>
        <v/>
      </c>
      <c r="I2103" s="5" t="str">
        <f>IF(Table2[[#This Row],[moving_time]]&lt;&gt;"",FLOOR((Table2[[#This Row],[moving_time]]-(60*60*Table2[[#This Row],[Appoggio_ore]]))/60,1),"")</f>
        <v/>
      </c>
      <c r="J2103" s="5" t="str">
        <f>IF(Table2[[#This Row],[moving_time]]&lt;&gt;"",FLOOR(Table2[[#This Row],[moving_time]]/(60*60),1),"")</f>
        <v/>
      </c>
      <c r="K210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3" t="str">
        <f>IF(AND(Table2[[#This Row],[Appoggio]]&lt;&gt;"",C2113&lt;&gt;""),_xlfn.CONCAT("date",C2113,"moving_time",C2104,"distance",Table2[[#This Row],[Appoggio]],"elevation",C2106,"type",C2107),"")</f>
        <v/>
      </c>
      <c r="M2103" t="str">
        <f>IF(Table2[[#This Row],[date_to_pivot]]&lt;&gt;"",C2107,"")</f>
        <v/>
      </c>
      <c r="N2103" t="str">
        <f>IF(Table2[[#This Row],[date_to_pivot]]&lt;&gt;"",Table2[[#This Row],[Appoggio]],"")</f>
        <v/>
      </c>
      <c r="O2103" t="str">
        <f>IF(Table2[[#This Row],[date_to_pivot]]&lt;&gt;"",C2106,"")</f>
        <v/>
      </c>
      <c r="P2103" t="str">
        <f>IF(Table2[[#This Row],[date_to_pivot]]&lt;&gt;"",C2104,"")</f>
        <v/>
      </c>
    </row>
    <row r="2104" spans="2:16" x14ac:dyDescent="0.2">
      <c r="B2104" t="s">
        <v>26</v>
      </c>
      <c r="C2104" t="str" cm="1">
        <f t="array" ref="C210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04" t="str">
        <f>IF(ISNUMBER(SEARCH("start_date_local",Table2[[#This Row],[JSON]])),MID(Table2[[#This Row],[JSON]],SEARCH("start_date_local",Table2[[#This Row],[JSON]])+LEN("start_date_local")+4,10), "")</f>
        <v/>
      </c>
      <c r="E210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4" s="5" t="str">
        <f>IF(Table2[[#This Row],[moving_time]]&lt;&gt;"",FLOOR((Table2[[#This Row],[moving_time]]-(60*60*Table2[[#This Row],[Appoggio_ore]]))-(60*Table2[[#This Row],[Appoggio_ minuti]]),1),"")</f>
        <v/>
      </c>
      <c r="I2104" s="5" t="str">
        <f>IF(Table2[[#This Row],[moving_time]]&lt;&gt;"",FLOOR((Table2[[#This Row],[moving_time]]-(60*60*Table2[[#This Row],[Appoggio_ore]]))/60,1),"")</f>
        <v/>
      </c>
      <c r="J2104" s="5" t="str">
        <f>IF(Table2[[#This Row],[moving_time]]&lt;&gt;"",FLOOR(Table2[[#This Row],[moving_time]]/(60*60),1),"")</f>
        <v/>
      </c>
      <c r="K210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4" t="str">
        <f>IF(AND(Table2[[#This Row],[Appoggio]]&lt;&gt;"",C2114&lt;&gt;""),_xlfn.CONCAT("date",C2114,"moving_time",C2105,"distance",Table2[[#This Row],[Appoggio]],"elevation",C2107,"type",C2108),"")</f>
        <v/>
      </c>
      <c r="M2104" t="str">
        <f>IF(Table2[[#This Row],[date_to_pivot]]&lt;&gt;"",C2108,"")</f>
        <v/>
      </c>
      <c r="N2104" t="str">
        <f>IF(Table2[[#This Row],[date_to_pivot]]&lt;&gt;"",Table2[[#This Row],[Appoggio]],"")</f>
        <v/>
      </c>
      <c r="O2104" t="str">
        <f>IF(Table2[[#This Row],[date_to_pivot]]&lt;&gt;"",C2107,"")</f>
        <v/>
      </c>
      <c r="P2104" t="str">
        <f>IF(Table2[[#This Row],[date_to_pivot]]&lt;&gt;"",C2105,"")</f>
        <v/>
      </c>
    </row>
    <row r="2105" spans="2:16" x14ac:dyDescent="0.2">
      <c r="B2105" t="s">
        <v>836</v>
      </c>
      <c r="C2105" t="str" cm="1">
        <f t="array" ref="C210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05" t="str">
        <f>IF(ISNUMBER(SEARCH("start_date_local",Table2[[#This Row],[JSON]])),MID(Table2[[#This Row],[JSON]],SEARCH("start_date_local",Table2[[#This Row],[JSON]])+LEN("start_date_local")+4,10), "")</f>
        <v/>
      </c>
      <c r="E210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5" s="5" t="str">
        <f>IF(Table2[[#This Row],[moving_time]]&lt;&gt;"",FLOOR((Table2[[#This Row],[moving_time]]-(60*60*Table2[[#This Row],[Appoggio_ore]]))-(60*Table2[[#This Row],[Appoggio_ minuti]]),1),"")</f>
        <v/>
      </c>
      <c r="I2105" s="5" t="str">
        <f>IF(Table2[[#This Row],[moving_time]]&lt;&gt;"",FLOOR((Table2[[#This Row],[moving_time]]-(60*60*Table2[[#This Row],[Appoggio_ore]]))/60,1),"")</f>
        <v/>
      </c>
      <c r="J2105" s="5" t="str">
        <f>IF(Table2[[#This Row],[moving_time]]&lt;&gt;"",FLOOR(Table2[[#This Row],[moving_time]]/(60*60),1),"")</f>
        <v/>
      </c>
      <c r="K210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5" t="str">
        <f>IF(AND(Table2[[#This Row],[Appoggio]]&lt;&gt;"",C2115&lt;&gt;""),_xlfn.CONCAT("date",C2115,"moving_time",C2106,"distance",Table2[[#This Row],[Appoggio]],"elevation",C2108,"type",C2109),"")</f>
        <v/>
      </c>
      <c r="M2105" t="str">
        <f>IF(Table2[[#This Row],[date_to_pivot]]&lt;&gt;"",C2109,"")</f>
        <v/>
      </c>
      <c r="N2105" t="str">
        <f>IF(Table2[[#This Row],[date_to_pivot]]&lt;&gt;"",Table2[[#This Row],[Appoggio]],"")</f>
        <v/>
      </c>
      <c r="O2105" t="str">
        <f>IF(Table2[[#This Row],[date_to_pivot]]&lt;&gt;"",C2108,"")</f>
        <v/>
      </c>
      <c r="P2105" t="str">
        <f>IF(Table2[[#This Row],[date_to_pivot]]&lt;&gt;"",C2106,"")</f>
        <v/>
      </c>
    </row>
    <row r="2106" spans="2:16" x14ac:dyDescent="0.2">
      <c r="B2106" t="s">
        <v>837</v>
      </c>
      <c r="C2106" t="str" cm="1">
        <f t="array" ref="C210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06" t="str">
        <f>IF(ISNUMBER(SEARCH("start_date_local",Table2[[#This Row],[JSON]])),MID(Table2[[#This Row],[JSON]],SEARCH("start_date_local",Table2[[#This Row],[JSON]])+LEN("start_date_local")+4,10), "")</f>
        <v/>
      </c>
      <c r="E210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6" s="5" t="str">
        <f>IF(Table2[[#This Row],[moving_time]]&lt;&gt;"",FLOOR((Table2[[#This Row],[moving_time]]-(60*60*Table2[[#This Row],[Appoggio_ore]]))-(60*Table2[[#This Row],[Appoggio_ minuti]]),1),"")</f>
        <v/>
      </c>
      <c r="I2106" s="5" t="str">
        <f>IF(Table2[[#This Row],[moving_time]]&lt;&gt;"",FLOOR((Table2[[#This Row],[moving_time]]-(60*60*Table2[[#This Row],[Appoggio_ore]]))/60,1),"")</f>
        <v/>
      </c>
      <c r="J2106" s="5" t="str">
        <f>IF(Table2[[#This Row],[moving_time]]&lt;&gt;"",FLOOR(Table2[[#This Row],[moving_time]]/(60*60),1),"")</f>
        <v/>
      </c>
      <c r="K210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6" t="str">
        <f>IF(AND(Table2[[#This Row],[Appoggio]]&lt;&gt;"",C2116&lt;&gt;""),_xlfn.CONCAT("date",C2116,"moving_time",C2107,"distance",Table2[[#This Row],[Appoggio]],"elevation",C2109,"type",C2110),"")</f>
        <v/>
      </c>
      <c r="M2106" t="str">
        <f>IF(Table2[[#This Row],[date_to_pivot]]&lt;&gt;"",C2110,"")</f>
        <v/>
      </c>
      <c r="N2106" t="str">
        <f>IF(Table2[[#This Row],[date_to_pivot]]&lt;&gt;"",Table2[[#This Row],[Appoggio]],"")</f>
        <v/>
      </c>
      <c r="O2106" t="str">
        <f>IF(Table2[[#This Row],[date_to_pivot]]&lt;&gt;"",C2109,"")</f>
        <v/>
      </c>
      <c r="P2106" t="str">
        <f>IF(Table2[[#This Row],[date_to_pivot]]&lt;&gt;"",C2107,"")</f>
        <v/>
      </c>
    </row>
    <row r="2107" spans="2:16" x14ac:dyDescent="0.2">
      <c r="B2107" t="s">
        <v>110</v>
      </c>
      <c r="C2107" t="str" cm="1">
        <f t="array" ref="C210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07" t="str">
        <f>IF(ISNUMBER(SEARCH("start_date_local",Table2[[#This Row],[JSON]])),MID(Table2[[#This Row],[JSON]],SEARCH("start_date_local",Table2[[#This Row],[JSON]])+LEN("start_date_local")+4,10), "")</f>
        <v/>
      </c>
      <c r="E210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7" s="5" t="str">
        <f>IF(Table2[[#This Row],[moving_time]]&lt;&gt;"",FLOOR((Table2[[#This Row],[moving_time]]-(60*60*Table2[[#This Row],[Appoggio_ore]]))-(60*Table2[[#This Row],[Appoggio_ minuti]]),1),"")</f>
        <v/>
      </c>
      <c r="I2107" s="5" t="str">
        <f>IF(Table2[[#This Row],[moving_time]]&lt;&gt;"",FLOOR((Table2[[#This Row],[moving_time]]-(60*60*Table2[[#This Row],[Appoggio_ore]]))/60,1),"")</f>
        <v/>
      </c>
      <c r="J2107" s="5" t="str">
        <f>IF(Table2[[#This Row],[moving_time]]&lt;&gt;"",FLOOR(Table2[[#This Row],[moving_time]]/(60*60),1),"")</f>
        <v/>
      </c>
      <c r="K210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7" t="str">
        <f>IF(AND(Table2[[#This Row],[Appoggio]]&lt;&gt;"",C2117&lt;&gt;""),_xlfn.CONCAT("date",C2117,"moving_time",C2108,"distance",Table2[[#This Row],[Appoggio]],"elevation",C2110,"type",C2111),"")</f>
        <v/>
      </c>
      <c r="M2107" t="str">
        <f>IF(Table2[[#This Row],[date_to_pivot]]&lt;&gt;"",C2111,"")</f>
        <v/>
      </c>
      <c r="N2107" t="str">
        <f>IF(Table2[[#This Row],[date_to_pivot]]&lt;&gt;"",Table2[[#This Row],[Appoggio]],"")</f>
        <v/>
      </c>
      <c r="O2107" t="str">
        <f>IF(Table2[[#This Row],[date_to_pivot]]&lt;&gt;"",C2110,"")</f>
        <v/>
      </c>
      <c r="P2107" t="str">
        <f>IF(Table2[[#This Row],[date_to_pivot]]&lt;&gt;"",C2108,"")</f>
        <v/>
      </c>
    </row>
    <row r="2108" spans="2:16" x14ac:dyDescent="0.2">
      <c r="B2108" t="s">
        <v>838</v>
      </c>
      <c r="C2108" t="str" cm="1">
        <f t="array" ref="C210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08" t="str">
        <f>IF(ISNUMBER(SEARCH("start_date_local",Table2[[#This Row],[JSON]])),MID(Table2[[#This Row],[JSON]],SEARCH("start_date_local",Table2[[#This Row],[JSON]])+LEN("start_date_local")+4,10), "")</f>
        <v/>
      </c>
      <c r="E210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8" s="5" t="str">
        <f>IF(Table2[[#This Row],[moving_time]]&lt;&gt;"",FLOOR((Table2[[#This Row],[moving_time]]-(60*60*Table2[[#This Row],[Appoggio_ore]]))-(60*Table2[[#This Row],[Appoggio_ minuti]]),1),"")</f>
        <v/>
      </c>
      <c r="I2108" s="5" t="str">
        <f>IF(Table2[[#This Row],[moving_time]]&lt;&gt;"",FLOOR((Table2[[#This Row],[moving_time]]-(60*60*Table2[[#This Row],[Appoggio_ore]]))/60,1),"")</f>
        <v/>
      </c>
      <c r="J2108" s="5" t="str">
        <f>IF(Table2[[#This Row],[moving_time]]&lt;&gt;"",FLOOR(Table2[[#This Row],[moving_time]]/(60*60),1),"")</f>
        <v/>
      </c>
      <c r="K210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8" t="str">
        <f>IF(AND(Table2[[#This Row],[Appoggio]]&lt;&gt;"",C2118&lt;&gt;""),_xlfn.CONCAT("date",C2118,"moving_time",C2109,"distance",Table2[[#This Row],[Appoggio]],"elevation",C2111,"type",C2112),"")</f>
        <v/>
      </c>
      <c r="M2108" t="str">
        <f>IF(Table2[[#This Row],[date_to_pivot]]&lt;&gt;"",C2112,"")</f>
        <v/>
      </c>
      <c r="N2108" t="str">
        <f>IF(Table2[[#This Row],[date_to_pivot]]&lt;&gt;"",Table2[[#This Row],[Appoggio]],"")</f>
        <v/>
      </c>
      <c r="O2108" t="str">
        <f>IF(Table2[[#This Row],[date_to_pivot]]&lt;&gt;"",C2111,"")</f>
        <v/>
      </c>
      <c r="P2108" t="str">
        <f>IF(Table2[[#This Row],[date_to_pivot]]&lt;&gt;"",C2109,"")</f>
        <v/>
      </c>
    </row>
    <row r="2109" spans="2:16" x14ac:dyDescent="0.2">
      <c r="B2109" t="s">
        <v>532</v>
      </c>
      <c r="C2109" t="str" cm="1">
        <f t="array" ref="C210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09" t="str">
        <f>IF(ISNUMBER(SEARCH("start_date_local",Table2[[#This Row],[JSON]])),MID(Table2[[#This Row],[JSON]],SEARCH("start_date_local",Table2[[#This Row],[JSON]])+LEN("start_date_local")+4,10), "")</f>
        <v/>
      </c>
      <c r="E210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0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0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09" s="5" t="str">
        <f>IF(Table2[[#This Row],[moving_time]]&lt;&gt;"",FLOOR((Table2[[#This Row],[moving_time]]-(60*60*Table2[[#This Row],[Appoggio_ore]]))-(60*Table2[[#This Row],[Appoggio_ minuti]]),1),"")</f>
        <v/>
      </c>
      <c r="I2109" s="5" t="str">
        <f>IF(Table2[[#This Row],[moving_time]]&lt;&gt;"",FLOOR((Table2[[#This Row],[moving_time]]-(60*60*Table2[[#This Row],[Appoggio_ore]]))/60,1),"")</f>
        <v/>
      </c>
      <c r="J2109" s="5" t="str">
        <f>IF(Table2[[#This Row],[moving_time]]&lt;&gt;"",FLOOR(Table2[[#This Row],[moving_time]]/(60*60),1),"")</f>
        <v/>
      </c>
      <c r="K210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09" t="str">
        <f>IF(AND(Table2[[#This Row],[Appoggio]]&lt;&gt;"",C2119&lt;&gt;""),_xlfn.CONCAT("date",C2119,"moving_time",C2110,"distance",Table2[[#This Row],[Appoggio]],"elevation",C2112,"type",C2113),"")</f>
        <v/>
      </c>
      <c r="M2109" t="str">
        <f>IF(Table2[[#This Row],[date_to_pivot]]&lt;&gt;"",C2113,"")</f>
        <v/>
      </c>
      <c r="N2109" t="str">
        <f>IF(Table2[[#This Row],[date_to_pivot]]&lt;&gt;"",Table2[[#This Row],[Appoggio]],"")</f>
        <v/>
      </c>
      <c r="O2109" t="str">
        <f>IF(Table2[[#This Row],[date_to_pivot]]&lt;&gt;"",C2112,"")</f>
        <v/>
      </c>
      <c r="P2109" t="str">
        <f>IF(Table2[[#This Row],[date_to_pivot]]&lt;&gt;"",C2110,"")</f>
        <v/>
      </c>
    </row>
    <row r="2110" spans="2:16" x14ac:dyDescent="0.2">
      <c r="B2110" t="s">
        <v>32</v>
      </c>
      <c r="C2110" t="str" cm="1">
        <f t="array" ref="C211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10" t="str">
        <f>IF(ISNUMBER(SEARCH("start_date_local",Table2[[#This Row],[JSON]])),MID(Table2[[#This Row],[JSON]],SEARCH("start_date_local",Table2[[#This Row],[JSON]])+LEN("start_date_local")+4,10), "")</f>
        <v/>
      </c>
      <c r="E211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0" s="5" t="str">
        <f>IF(Table2[[#This Row],[moving_time]]&lt;&gt;"",FLOOR((Table2[[#This Row],[moving_time]]-(60*60*Table2[[#This Row],[Appoggio_ore]]))-(60*Table2[[#This Row],[Appoggio_ minuti]]),1),"")</f>
        <v/>
      </c>
      <c r="I2110" s="5" t="str">
        <f>IF(Table2[[#This Row],[moving_time]]&lt;&gt;"",FLOOR((Table2[[#This Row],[moving_time]]-(60*60*Table2[[#This Row],[Appoggio_ore]]))/60,1),"")</f>
        <v/>
      </c>
      <c r="J2110" s="5" t="str">
        <f>IF(Table2[[#This Row],[moving_time]]&lt;&gt;"",FLOOR(Table2[[#This Row],[moving_time]]/(60*60),1),"")</f>
        <v/>
      </c>
      <c r="K211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0" t="str">
        <f>IF(AND(Table2[[#This Row],[Appoggio]]&lt;&gt;"",C2120&lt;&gt;""),_xlfn.CONCAT("date",C2120,"moving_time",C2111,"distance",Table2[[#This Row],[Appoggio]],"elevation",C2113,"type",C2114),"")</f>
        <v/>
      </c>
      <c r="M2110" t="str">
        <f>IF(Table2[[#This Row],[date_to_pivot]]&lt;&gt;"",C2114,"")</f>
        <v/>
      </c>
      <c r="N2110" t="str">
        <f>IF(Table2[[#This Row],[date_to_pivot]]&lt;&gt;"",Table2[[#This Row],[Appoggio]],"")</f>
        <v/>
      </c>
      <c r="O2110" t="str">
        <f>IF(Table2[[#This Row],[date_to_pivot]]&lt;&gt;"",C2113,"")</f>
        <v/>
      </c>
      <c r="P2110" t="str">
        <f>IF(Table2[[#This Row],[date_to_pivot]]&lt;&gt;"",C2111,"")</f>
        <v/>
      </c>
    </row>
    <row r="2111" spans="2:16" x14ac:dyDescent="0.2">
      <c r="B2111" t="s">
        <v>33</v>
      </c>
      <c r="C2111" t="str" cm="1">
        <f t="array" ref="C211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11" t="str">
        <f>IF(ISNUMBER(SEARCH("start_date_local",Table2[[#This Row],[JSON]])),MID(Table2[[#This Row],[JSON]],SEARCH("start_date_local",Table2[[#This Row],[JSON]])+LEN("start_date_local")+4,10), "")</f>
        <v/>
      </c>
      <c r="E211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1" s="5" t="str">
        <f>IF(Table2[[#This Row],[moving_time]]&lt;&gt;"",FLOOR((Table2[[#This Row],[moving_time]]-(60*60*Table2[[#This Row],[Appoggio_ore]]))-(60*Table2[[#This Row],[Appoggio_ minuti]]),1),"")</f>
        <v/>
      </c>
      <c r="I2111" s="5" t="str">
        <f>IF(Table2[[#This Row],[moving_time]]&lt;&gt;"",FLOOR((Table2[[#This Row],[moving_time]]-(60*60*Table2[[#This Row],[Appoggio_ore]]))/60,1),"")</f>
        <v/>
      </c>
      <c r="J2111" s="5" t="str">
        <f>IF(Table2[[#This Row],[moving_time]]&lt;&gt;"",FLOOR(Table2[[#This Row],[moving_time]]/(60*60),1),"")</f>
        <v/>
      </c>
      <c r="K211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1" t="str">
        <f>IF(AND(Table2[[#This Row],[Appoggio]]&lt;&gt;"",C2121&lt;&gt;""),_xlfn.CONCAT("date",C2121,"moving_time",C2112,"distance",Table2[[#This Row],[Appoggio]],"elevation",C2114,"type",C2115),"")</f>
        <v/>
      </c>
      <c r="M2111" t="str">
        <f>IF(Table2[[#This Row],[date_to_pivot]]&lt;&gt;"",C2115,"")</f>
        <v/>
      </c>
      <c r="N2111" t="str">
        <f>IF(Table2[[#This Row],[date_to_pivot]]&lt;&gt;"",Table2[[#This Row],[Appoggio]],"")</f>
        <v/>
      </c>
      <c r="O2111" t="str">
        <f>IF(Table2[[#This Row],[date_to_pivot]]&lt;&gt;"",C2114,"")</f>
        <v/>
      </c>
      <c r="P2111" t="str">
        <f>IF(Table2[[#This Row],[date_to_pivot]]&lt;&gt;"",C2112,"")</f>
        <v/>
      </c>
    </row>
    <row r="2112" spans="2:16" x14ac:dyDescent="0.2">
      <c r="B2112" t="s">
        <v>34</v>
      </c>
      <c r="C2112" t="str" cm="1">
        <f t="array" ref="C211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12" t="str">
        <f>IF(ISNUMBER(SEARCH("start_date_local",Table2[[#This Row],[JSON]])),MID(Table2[[#This Row],[JSON]],SEARCH("start_date_local",Table2[[#This Row],[JSON]])+LEN("start_date_local")+4,10), "")</f>
        <v/>
      </c>
      <c r="E211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2" s="5" t="str">
        <f>IF(Table2[[#This Row],[moving_time]]&lt;&gt;"",FLOOR((Table2[[#This Row],[moving_time]]-(60*60*Table2[[#This Row],[Appoggio_ore]]))-(60*Table2[[#This Row],[Appoggio_ minuti]]),1),"")</f>
        <v/>
      </c>
      <c r="I2112" s="5" t="str">
        <f>IF(Table2[[#This Row],[moving_time]]&lt;&gt;"",FLOOR((Table2[[#This Row],[moving_time]]-(60*60*Table2[[#This Row],[Appoggio_ore]]))/60,1),"")</f>
        <v/>
      </c>
      <c r="J2112" s="5" t="str">
        <f>IF(Table2[[#This Row],[moving_time]]&lt;&gt;"",FLOOR(Table2[[#This Row],[moving_time]]/(60*60),1),"")</f>
        <v/>
      </c>
      <c r="K211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2" t="str">
        <f>IF(AND(Table2[[#This Row],[Appoggio]]&lt;&gt;"",C2122&lt;&gt;""),_xlfn.CONCAT("date",C2122,"moving_time",C2113,"distance",Table2[[#This Row],[Appoggio]],"elevation",C2115,"type",C2116),"")</f>
        <v/>
      </c>
      <c r="M2112" t="str">
        <f>IF(Table2[[#This Row],[date_to_pivot]]&lt;&gt;"",C2116,"")</f>
        <v/>
      </c>
      <c r="N2112" t="str">
        <f>IF(Table2[[#This Row],[date_to_pivot]]&lt;&gt;"",Table2[[#This Row],[Appoggio]],"")</f>
        <v/>
      </c>
      <c r="O2112" t="str">
        <f>IF(Table2[[#This Row],[date_to_pivot]]&lt;&gt;"",C2115,"")</f>
        <v/>
      </c>
      <c r="P2112" t="str">
        <f>IF(Table2[[#This Row],[date_to_pivot]]&lt;&gt;"",C2113,"")</f>
        <v/>
      </c>
    </row>
    <row r="2113" spans="2:16" x14ac:dyDescent="0.2">
      <c r="B2113" t="s">
        <v>839</v>
      </c>
      <c r="C2113" t="str" cm="1">
        <f t="array" ref="C211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13" t="str">
        <f>IF(ISNUMBER(SEARCH("start_date_local",Table2[[#This Row],[JSON]])),MID(Table2[[#This Row],[JSON]],SEARCH("start_date_local",Table2[[#This Row],[JSON]])+LEN("start_date_local")+4,10), "")</f>
        <v/>
      </c>
      <c r="E211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3" s="5" t="str">
        <f>IF(Table2[[#This Row],[moving_time]]&lt;&gt;"",FLOOR((Table2[[#This Row],[moving_time]]-(60*60*Table2[[#This Row],[Appoggio_ore]]))-(60*Table2[[#This Row],[Appoggio_ minuti]]),1),"")</f>
        <v/>
      </c>
      <c r="I2113" s="5" t="str">
        <f>IF(Table2[[#This Row],[moving_time]]&lt;&gt;"",FLOOR((Table2[[#This Row],[moving_time]]-(60*60*Table2[[#This Row],[Appoggio_ore]]))/60,1),"")</f>
        <v/>
      </c>
      <c r="J2113" s="5" t="str">
        <f>IF(Table2[[#This Row],[moving_time]]&lt;&gt;"",FLOOR(Table2[[#This Row],[moving_time]]/(60*60),1),"")</f>
        <v/>
      </c>
      <c r="K211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3" t="str">
        <f>IF(AND(Table2[[#This Row],[Appoggio]]&lt;&gt;"",C2123&lt;&gt;""),_xlfn.CONCAT("date",C2123,"moving_time",C2114,"distance",Table2[[#This Row],[Appoggio]],"elevation",C2116,"type",C2117),"")</f>
        <v/>
      </c>
      <c r="M2113" t="str">
        <f>IF(Table2[[#This Row],[date_to_pivot]]&lt;&gt;"",C2117,"")</f>
        <v/>
      </c>
      <c r="N2113" t="str">
        <f>IF(Table2[[#This Row],[date_to_pivot]]&lt;&gt;"",Table2[[#This Row],[Appoggio]],"")</f>
        <v/>
      </c>
      <c r="O2113" t="str">
        <f>IF(Table2[[#This Row],[date_to_pivot]]&lt;&gt;"",C2116,"")</f>
        <v/>
      </c>
      <c r="P2113" t="str">
        <f>IF(Table2[[#This Row],[date_to_pivot]]&lt;&gt;"",C2114,"")</f>
        <v/>
      </c>
    </row>
    <row r="2114" spans="2:16" x14ac:dyDescent="0.2">
      <c r="B2114" t="s">
        <v>840</v>
      </c>
      <c r="C2114" t="str" cm="1">
        <f t="array" ref="C211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14" t="str">
        <f>IF(ISNUMBER(SEARCH("start_date_local",Table2[[#This Row],[JSON]])),MID(Table2[[#This Row],[JSON]],SEARCH("start_date_local",Table2[[#This Row],[JSON]])+LEN("start_date_local")+4,10), "")</f>
        <v/>
      </c>
      <c r="E211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4" s="5" t="str">
        <f>IF(Table2[[#This Row],[moving_time]]&lt;&gt;"",FLOOR((Table2[[#This Row],[moving_time]]-(60*60*Table2[[#This Row],[Appoggio_ore]]))-(60*Table2[[#This Row],[Appoggio_ minuti]]),1),"")</f>
        <v/>
      </c>
      <c r="I2114" s="5" t="str">
        <f>IF(Table2[[#This Row],[moving_time]]&lt;&gt;"",FLOOR((Table2[[#This Row],[moving_time]]-(60*60*Table2[[#This Row],[Appoggio_ore]]))/60,1),"")</f>
        <v/>
      </c>
      <c r="J2114" s="5" t="str">
        <f>IF(Table2[[#This Row],[moving_time]]&lt;&gt;"",FLOOR(Table2[[#This Row],[moving_time]]/(60*60),1),"")</f>
        <v/>
      </c>
      <c r="K211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4" t="str">
        <f>IF(AND(Table2[[#This Row],[Appoggio]]&lt;&gt;"",C2124&lt;&gt;""),_xlfn.CONCAT("date",C2124,"moving_time",C2115,"distance",Table2[[#This Row],[Appoggio]],"elevation",C2117,"type",C2118),"")</f>
        <v/>
      </c>
      <c r="M2114" t="str">
        <f>IF(Table2[[#This Row],[date_to_pivot]]&lt;&gt;"",C2118,"")</f>
        <v/>
      </c>
      <c r="N2114" t="str">
        <f>IF(Table2[[#This Row],[date_to_pivot]]&lt;&gt;"",Table2[[#This Row],[Appoggio]],"")</f>
        <v/>
      </c>
      <c r="O2114" t="str">
        <f>IF(Table2[[#This Row],[date_to_pivot]]&lt;&gt;"",C2117,"")</f>
        <v/>
      </c>
      <c r="P2114" t="str">
        <f>IF(Table2[[#This Row],[date_to_pivot]]&lt;&gt;"",C2115,"")</f>
        <v/>
      </c>
    </row>
    <row r="2115" spans="2:16" x14ac:dyDescent="0.2">
      <c r="B2115" t="s">
        <v>37</v>
      </c>
      <c r="C2115" t="str" cm="1">
        <f t="array" ref="C211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15" t="str">
        <f>IF(ISNUMBER(SEARCH("start_date_local",Table2[[#This Row],[JSON]])),MID(Table2[[#This Row],[JSON]],SEARCH("start_date_local",Table2[[#This Row],[JSON]])+LEN("start_date_local")+4,10), "")</f>
        <v/>
      </c>
      <c r="E211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5" s="5" t="str">
        <f>IF(Table2[[#This Row],[moving_time]]&lt;&gt;"",FLOOR((Table2[[#This Row],[moving_time]]-(60*60*Table2[[#This Row],[Appoggio_ore]]))-(60*Table2[[#This Row],[Appoggio_ minuti]]),1),"")</f>
        <v/>
      </c>
      <c r="I2115" s="5" t="str">
        <f>IF(Table2[[#This Row],[moving_time]]&lt;&gt;"",FLOOR((Table2[[#This Row],[moving_time]]-(60*60*Table2[[#This Row],[Appoggio_ore]]))/60,1),"")</f>
        <v/>
      </c>
      <c r="J2115" s="5" t="str">
        <f>IF(Table2[[#This Row],[moving_time]]&lt;&gt;"",FLOOR(Table2[[#This Row],[moving_time]]/(60*60),1),"")</f>
        <v/>
      </c>
      <c r="K211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5" t="str">
        <f>IF(AND(Table2[[#This Row],[Appoggio]]&lt;&gt;"",C2125&lt;&gt;""),_xlfn.CONCAT("date",C2125,"moving_time",C2116,"distance",Table2[[#This Row],[Appoggio]],"elevation",C2118,"type",C2119),"")</f>
        <v/>
      </c>
      <c r="M2115" t="str">
        <f>IF(Table2[[#This Row],[date_to_pivot]]&lt;&gt;"",C2119,"")</f>
        <v/>
      </c>
      <c r="N2115" t="str">
        <f>IF(Table2[[#This Row],[date_to_pivot]]&lt;&gt;"",Table2[[#This Row],[Appoggio]],"")</f>
        <v/>
      </c>
      <c r="O2115" t="str">
        <f>IF(Table2[[#This Row],[date_to_pivot]]&lt;&gt;"",C2118,"")</f>
        <v/>
      </c>
      <c r="P2115" t="str">
        <f>IF(Table2[[#This Row],[date_to_pivot]]&lt;&gt;"",C2116,"")</f>
        <v/>
      </c>
    </row>
    <row r="2116" spans="2:16" x14ac:dyDescent="0.2">
      <c r="B2116" t="s">
        <v>6</v>
      </c>
      <c r="C2116" t="str" cm="1">
        <f t="array" ref="C211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16" t="str">
        <f>IF(ISNUMBER(SEARCH("start_date_local",Table2[[#This Row],[JSON]])),MID(Table2[[#This Row],[JSON]],SEARCH("start_date_local",Table2[[#This Row],[JSON]])+LEN("start_date_local")+4,10), "")</f>
        <v/>
      </c>
      <c r="E211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6" s="5" t="str">
        <f>IF(Table2[[#This Row],[moving_time]]&lt;&gt;"",FLOOR((Table2[[#This Row],[moving_time]]-(60*60*Table2[[#This Row],[Appoggio_ore]]))-(60*Table2[[#This Row],[Appoggio_ minuti]]),1),"")</f>
        <v/>
      </c>
      <c r="I2116" s="5" t="str">
        <f>IF(Table2[[#This Row],[moving_time]]&lt;&gt;"",FLOOR((Table2[[#This Row],[moving_time]]-(60*60*Table2[[#This Row],[Appoggio_ore]]))/60,1),"")</f>
        <v/>
      </c>
      <c r="J2116" s="5" t="str">
        <f>IF(Table2[[#This Row],[moving_time]]&lt;&gt;"",FLOOR(Table2[[#This Row],[moving_time]]/(60*60),1),"")</f>
        <v/>
      </c>
      <c r="K211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6" t="str">
        <f>IF(AND(Table2[[#This Row],[Appoggio]]&lt;&gt;"",C2126&lt;&gt;""),_xlfn.CONCAT("date",C2126,"moving_time",C2117,"distance",Table2[[#This Row],[Appoggio]],"elevation",C2119,"type",C2120),"")</f>
        <v/>
      </c>
      <c r="M2116" t="str">
        <f>IF(Table2[[#This Row],[date_to_pivot]]&lt;&gt;"",C2120,"")</f>
        <v/>
      </c>
      <c r="N2116" t="str">
        <f>IF(Table2[[#This Row],[date_to_pivot]]&lt;&gt;"",Table2[[#This Row],[Appoggio]],"")</f>
        <v/>
      </c>
      <c r="O2116" t="str">
        <f>IF(Table2[[#This Row],[date_to_pivot]]&lt;&gt;"",C2119,"")</f>
        <v/>
      </c>
      <c r="P2116" t="str">
        <f>IF(Table2[[#This Row],[date_to_pivot]]&lt;&gt;"",C2117,"")</f>
        <v/>
      </c>
    </row>
    <row r="2117" spans="2:16" x14ac:dyDescent="0.2">
      <c r="B2117" t="s">
        <v>38</v>
      </c>
      <c r="C2117" t="str" cm="1">
        <f t="array" ref="C211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17" t="str">
        <f>IF(ISNUMBER(SEARCH("start_date_local",Table2[[#This Row],[JSON]])),MID(Table2[[#This Row],[JSON]],SEARCH("start_date_local",Table2[[#This Row],[JSON]])+LEN("start_date_local")+4,10), "")</f>
        <v/>
      </c>
      <c r="E211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7" s="5" t="str">
        <f>IF(Table2[[#This Row],[moving_time]]&lt;&gt;"",FLOOR((Table2[[#This Row],[moving_time]]-(60*60*Table2[[#This Row],[Appoggio_ore]]))-(60*Table2[[#This Row],[Appoggio_ minuti]]),1),"")</f>
        <v/>
      </c>
      <c r="I2117" s="5" t="str">
        <f>IF(Table2[[#This Row],[moving_time]]&lt;&gt;"",FLOOR((Table2[[#This Row],[moving_time]]-(60*60*Table2[[#This Row],[Appoggio_ore]]))/60,1),"")</f>
        <v/>
      </c>
      <c r="J2117" s="5" t="str">
        <f>IF(Table2[[#This Row],[moving_time]]&lt;&gt;"",FLOOR(Table2[[#This Row],[moving_time]]/(60*60),1),"")</f>
        <v/>
      </c>
      <c r="K211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7" t="str">
        <f>IF(AND(Table2[[#This Row],[Appoggio]]&lt;&gt;"",C2127&lt;&gt;""),_xlfn.CONCAT("date",C2127,"moving_time",C2118,"distance",Table2[[#This Row],[Appoggio]],"elevation",C2120,"type",C2121),"")</f>
        <v/>
      </c>
      <c r="M2117" t="str">
        <f>IF(Table2[[#This Row],[date_to_pivot]]&lt;&gt;"",C2121,"")</f>
        <v/>
      </c>
      <c r="N2117" t="str">
        <f>IF(Table2[[#This Row],[date_to_pivot]]&lt;&gt;"",Table2[[#This Row],[Appoggio]],"")</f>
        <v/>
      </c>
      <c r="O2117" t="str">
        <f>IF(Table2[[#This Row],[date_to_pivot]]&lt;&gt;"",C2120,"")</f>
        <v/>
      </c>
      <c r="P2117" t="str">
        <f>IF(Table2[[#This Row],[date_to_pivot]]&lt;&gt;"",C2118,"")</f>
        <v/>
      </c>
    </row>
    <row r="2118" spans="2:16" x14ac:dyDescent="0.2">
      <c r="B2118" t="s">
        <v>39</v>
      </c>
      <c r="C2118" t="str" cm="1">
        <f t="array" ref="C211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18" t="str">
        <f>IF(ISNUMBER(SEARCH("start_date_local",Table2[[#This Row],[JSON]])),MID(Table2[[#This Row],[JSON]],SEARCH("start_date_local",Table2[[#This Row],[JSON]])+LEN("start_date_local")+4,10), "")</f>
        <v/>
      </c>
      <c r="E211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8" s="5" t="str">
        <f>IF(Table2[[#This Row],[moving_time]]&lt;&gt;"",FLOOR((Table2[[#This Row],[moving_time]]-(60*60*Table2[[#This Row],[Appoggio_ore]]))-(60*Table2[[#This Row],[Appoggio_ minuti]]),1),"")</f>
        <v/>
      </c>
      <c r="I2118" s="5" t="str">
        <f>IF(Table2[[#This Row],[moving_time]]&lt;&gt;"",FLOOR((Table2[[#This Row],[moving_time]]-(60*60*Table2[[#This Row],[Appoggio_ore]]))/60,1),"")</f>
        <v/>
      </c>
      <c r="J2118" s="5" t="str">
        <f>IF(Table2[[#This Row],[moving_time]]&lt;&gt;"",FLOOR(Table2[[#This Row],[moving_time]]/(60*60),1),"")</f>
        <v/>
      </c>
      <c r="K211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8" t="str">
        <f>IF(AND(Table2[[#This Row],[Appoggio]]&lt;&gt;"",C2128&lt;&gt;""),_xlfn.CONCAT("date",C2128,"moving_time",C2119,"distance",Table2[[#This Row],[Appoggio]],"elevation",C2121,"type",C2122),"")</f>
        <v/>
      </c>
      <c r="M2118" t="str">
        <f>IF(Table2[[#This Row],[date_to_pivot]]&lt;&gt;"",C2122,"")</f>
        <v/>
      </c>
      <c r="N2118" t="str">
        <f>IF(Table2[[#This Row],[date_to_pivot]]&lt;&gt;"",Table2[[#This Row],[Appoggio]],"")</f>
        <v/>
      </c>
      <c r="O2118" t="str">
        <f>IF(Table2[[#This Row],[date_to_pivot]]&lt;&gt;"",C2121,"")</f>
        <v/>
      </c>
      <c r="P2118" t="str">
        <f>IF(Table2[[#This Row],[date_to_pivot]]&lt;&gt;"",C2119,"")</f>
        <v/>
      </c>
    </row>
    <row r="2119" spans="2:16" x14ac:dyDescent="0.2">
      <c r="B2119" t="s">
        <v>40</v>
      </c>
      <c r="C2119" t="str" cm="1">
        <f t="array" ref="C211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19" t="str">
        <f>IF(ISNUMBER(SEARCH("start_date_local",Table2[[#This Row],[JSON]])),MID(Table2[[#This Row],[JSON]],SEARCH("start_date_local",Table2[[#This Row],[JSON]])+LEN("start_date_local")+4,10), "")</f>
        <v/>
      </c>
      <c r="E211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1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1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19" s="5" t="str">
        <f>IF(Table2[[#This Row],[moving_time]]&lt;&gt;"",FLOOR((Table2[[#This Row],[moving_time]]-(60*60*Table2[[#This Row],[Appoggio_ore]]))-(60*Table2[[#This Row],[Appoggio_ minuti]]),1),"")</f>
        <v/>
      </c>
      <c r="I2119" s="5" t="str">
        <f>IF(Table2[[#This Row],[moving_time]]&lt;&gt;"",FLOOR((Table2[[#This Row],[moving_time]]-(60*60*Table2[[#This Row],[Appoggio_ore]]))/60,1),"")</f>
        <v/>
      </c>
      <c r="J2119" s="5" t="str">
        <f>IF(Table2[[#This Row],[moving_time]]&lt;&gt;"",FLOOR(Table2[[#This Row],[moving_time]]/(60*60),1),"")</f>
        <v/>
      </c>
      <c r="K211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19" t="str">
        <f>IF(AND(Table2[[#This Row],[Appoggio]]&lt;&gt;"",C2129&lt;&gt;""),_xlfn.CONCAT("date",C2129,"moving_time",C2120,"distance",Table2[[#This Row],[Appoggio]],"elevation",C2122,"type",C2123),"")</f>
        <v/>
      </c>
      <c r="M2119" t="str">
        <f>IF(Table2[[#This Row],[date_to_pivot]]&lt;&gt;"",C2123,"")</f>
        <v/>
      </c>
      <c r="N2119" t="str">
        <f>IF(Table2[[#This Row],[date_to_pivot]]&lt;&gt;"",Table2[[#This Row],[Appoggio]],"")</f>
        <v/>
      </c>
      <c r="O2119" t="str">
        <f>IF(Table2[[#This Row],[date_to_pivot]]&lt;&gt;"",C2122,"")</f>
        <v/>
      </c>
      <c r="P2119" t="str">
        <f>IF(Table2[[#This Row],[date_to_pivot]]&lt;&gt;"",C2120,"")</f>
        <v/>
      </c>
    </row>
    <row r="2120" spans="2:16" x14ac:dyDescent="0.2">
      <c r="B2120" t="s">
        <v>41</v>
      </c>
      <c r="C2120" t="str" cm="1">
        <f t="array" ref="C212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20" t="str">
        <f>IF(ISNUMBER(SEARCH("start_date_local",Table2[[#This Row],[JSON]])),MID(Table2[[#This Row],[JSON]],SEARCH("start_date_local",Table2[[#This Row],[JSON]])+LEN("start_date_local")+4,10), "")</f>
        <v/>
      </c>
      <c r="E212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0" s="5" t="str">
        <f>IF(Table2[[#This Row],[moving_time]]&lt;&gt;"",FLOOR((Table2[[#This Row],[moving_time]]-(60*60*Table2[[#This Row],[Appoggio_ore]]))-(60*Table2[[#This Row],[Appoggio_ minuti]]),1),"")</f>
        <v/>
      </c>
      <c r="I2120" s="5" t="str">
        <f>IF(Table2[[#This Row],[moving_time]]&lt;&gt;"",FLOOR((Table2[[#This Row],[moving_time]]-(60*60*Table2[[#This Row],[Appoggio_ore]]))/60,1),"")</f>
        <v/>
      </c>
      <c r="J2120" s="5" t="str">
        <f>IF(Table2[[#This Row],[moving_time]]&lt;&gt;"",FLOOR(Table2[[#This Row],[moving_time]]/(60*60),1),"")</f>
        <v/>
      </c>
      <c r="K212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0" t="str">
        <f>IF(AND(Table2[[#This Row],[Appoggio]]&lt;&gt;"",C2130&lt;&gt;""),_xlfn.CONCAT("date",C2130,"moving_time",C2121,"distance",Table2[[#This Row],[Appoggio]],"elevation",C2123,"type",C2124),"")</f>
        <v/>
      </c>
      <c r="M2120" t="str">
        <f>IF(Table2[[#This Row],[date_to_pivot]]&lt;&gt;"",C2124,"")</f>
        <v/>
      </c>
      <c r="N2120" t="str">
        <f>IF(Table2[[#This Row],[date_to_pivot]]&lt;&gt;"",Table2[[#This Row],[Appoggio]],"")</f>
        <v/>
      </c>
      <c r="O2120" t="str">
        <f>IF(Table2[[#This Row],[date_to_pivot]]&lt;&gt;"",C2123,"")</f>
        <v/>
      </c>
      <c r="P2120" t="str">
        <f>IF(Table2[[#This Row],[date_to_pivot]]&lt;&gt;"",C2121,"")</f>
        <v/>
      </c>
    </row>
    <row r="2121" spans="2:16" x14ac:dyDescent="0.2">
      <c r="B2121" t="s">
        <v>42</v>
      </c>
      <c r="C2121" t="str" cm="1">
        <f t="array" ref="C212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21" t="str">
        <f>IF(ISNUMBER(SEARCH("start_date_local",Table2[[#This Row],[JSON]])),MID(Table2[[#This Row],[JSON]],SEARCH("start_date_local",Table2[[#This Row],[JSON]])+LEN("start_date_local")+4,10), "")</f>
        <v/>
      </c>
      <c r="E212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1" s="5" t="str">
        <f>IF(Table2[[#This Row],[moving_time]]&lt;&gt;"",FLOOR((Table2[[#This Row],[moving_time]]-(60*60*Table2[[#This Row],[Appoggio_ore]]))-(60*Table2[[#This Row],[Appoggio_ minuti]]),1),"")</f>
        <v/>
      </c>
      <c r="I2121" s="5" t="str">
        <f>IF(Table2[[#This Row],[moving_time]]&lt;&gt;"",FLOOR((Table2[[#This Row],[moving_time]]-(60*60*Table2[[#This Row],[Appoggio_ore]]))/60,1),"")</f>
        <v/>
      </c>
      <c r="J2121" s="5" t="str">
        <f>IF(Table2[[#This Row],[moving_time]]&lt;&gt;"",FLOOR(Table2[[#This Row],[moving_time]]/(60*60),1),"")</f>
        <v/>
      </c>
      <c r="K212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1" t="str">
        <f>IF(AND(Table2[[#This Row],[Appoggio]]&lt;&gt;"",C2131&lt;&gt;""),_xlfn.CONCAT("date",C2131,"moving_time",C2122,"distance",Table2[[#This Row],[Appoggio]],"elevation",C2124,"type",C2125),"")</f>
        <v/>
      </c>
      <c r="M2121" t="str">
        <f>IF(Table2[[#This Row],[date_to_pivot]]&lt;&gt;"",C2125,"")</f>
        <v/>
      </c>
      <c r="N2121" t="str">
        <f>IF(Table2[[#This Row],[date_to_pivot]]&lt;&gt;"",Table2[[#This Row],[Appoggio]],"")</f>
        <v/>
      </c>
      <c r="O2121" t="str">
        <f>IF(Table2[[#This Row],[date_to_pivot]]&lt;&gt;"",C2124,"")</f>
        <v/>
      </c>
      <c r="P2121" t="str">
        <f>IF(Table2[[#This Row],[date_to_pivot]]&lt;&gt;"",C2122,"")</f>
        <v/>
      </c>
    </row>
    <row r="2122" spans="2:16" x14ac:dyDescent="0.2">
      <c r="B2122" t="s">
        <v>43</v>
      </c>
      <c r="C2122" t="str" cm="1">
        <f t="array" ref="C212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22" t="str">
        <f>IF(ISNUMBER(SEARCH("start_date_local",Table2[[#This Row],[JSON]])),MID(Table2[[#This Row],[JSON]],SEARCH("start_date_local",Table2[[#This Row],[JSON]])+LEN("start_date_local")+4,10), "")</f>
        <v/>
      </c>
      <c r="E212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2" s="5" t="str">
        <f>IF(Table2[[#This Row],[moving_time]]&lt;&gt;"",FLOOR((Table2[[#This Row],[moving_time]]-(60*60*Table2[[#This Row],[Appoggio_ore]]))-(60*Table2[[#This Row],[Appoggio_ minuti]]),1),"")</f>
        <v/>
      </c>
      <c r="I2122" s="5" t="str">
        <f>IF(Table2[[#This Row],[moving_time]]&lt;&gt;"",FLOOR((Table2[[#This Row],[moving_time]]-(60*60*Table2[[#This Row],[Appoggio_ore]]))/60,1),"")</f>
        <v/>
      </c>
      <c r="J2122" s="5" t="str">
        <f>IF(Table2[[#This Row],[moving_time]]&lt;&gt;"",FLOOR(Table2[[#This Row],[moving_time]]/(60*60),1),"")</f>
        <v/>
      </c>
      <c r="K212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2" t="str">
        <f>IF(AND(Table2[[#This Row],[Appoggio]]&lt;&gt;"",C2132&lt;&gt;""),_xlfn.CONCAT("date",C2132,"moving_time",C2123,"distance",Table2[[#This Row],[Appoggio]],"elevation",C2125,"type",C2126),"")</f>
        <v/>
      </c>
      <c r="M2122" t="str">
        <f>IF(Table2[[#This Row],[date_to_pivot]]&lt;&gt;"",C2126,"")</f>
        <v/>
      </c>
      <c r="N2122" t="str">
        <f>IF(Table2[[#This Row],[date_to_pivot]]&lt;&gt;"",Table2[[#This Row],[Appoggio]],"")</f>
        <v/>
      </c>
      <c r="O2122" t="str">
        <f>IF(Table2[[#This Row],[date_to_pivot]]&lt;&gt;"",C2125,"")</f>
        <v/>
      </c>
      <c r="P2122" t="str">
        <f>IF(Table2[[#This Row],[date_to_pivot]]&lt;&gt;"",C2123,"")</f>
        <v/>
      </c>
    </row>
    <row r="2123" spans="2:16" x14ac:dyDescent="0.2">
      <c r="B2123" t="s">
        <v>44</v>
      </c>
      <c r="C2123" t="str" cm="1">
        <f t="array" ref="C212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23" t="str">
        <f>IF(ISNUMBER(SEARCH("start_date_local",Table2[[#This Row],[JSON]])),MID(Table2[[#This Row],[JSON]],SEARCH("start_date_local",Table2[[#This Row],[JSON]])+LEN("start_date_local")+4,10), "")</f>
        <v/>
      </c>
      <c r="E212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3" s="5" t="str">
        <f>IF(Table2[[#This Row],[moving_time]]&lt;&gt;"",FLOOR((Table2[[#This Row],[moving_time]]-(60*60*Table2[[#This Row],[Appoggio_ore]]))-(60*Table2[[#This Row],[Appoggio_ minuti]]),1),"")</f>
        <v/>
      </c>
      <c r="I2123" s="5" t="str">
        <f>IF(Table2[[#This Row],[moving_time]]&lt;&gt;"",FLOOR((Table2[[#This Row],[moving_time]]-(60*60*Table2[[#This Row],[Appoggio_ore]]))/60,1),"")</f>
        <v/>
      </c>
      <c r="J2123" s="5" t="str">
        <f>IF(Table2[[#This Row],[moving_time]]&lt;&gt;"",FLOOR(Table2[[#This Row],[moving_time]]/(60*60),1),"")</f>
        <v/>
      </c>
      <c r="K212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3" t="str">
        <f>IF(AND(Table2[[#This Row],[Appoggio]]&lt;&gt;"",C2133&lt;&gt;""),_xlfn.CONCAT("date",C2133,"moving_time",C2124,"distance",Table2[[#This Row],[Appoggio]],"elevation",C2126,"type",C2127),"")</f>
        <v/>
      </c>
      <c r="M2123" t="str">
        <f>IF(Table2[[#This Row],[date_to_pivot]]&lt;&gt;"",C2127,"")</f>
        <v/>
      </c>
      <c r="N2123" t="str">
        <f>IF(Table2[[#This Row],[date_to_pivot]]&lt;&gt;"",Table2[[#This Row],[Appoggio]],"")</f>
        <v/>
      </c>
      <c r="O2123" t="str">
        <f>IF(Table2[[#This Row],[date_to_pivot]]&lt;&gt;"",C2126,"")</f>
        <v/>
      </c>
      <c r="P2123" t="str">
        <f>IF(Table2[[#This Row],[date_to_pivot]]&lt;&gt;"",C2124,"")</f>
        <v/>
      </c>
    </row>
    <row r="2124" spans="2:16" x14ac:dyDescent="0.2">
      <c r="B2124" t="s">
        <v>45</v>
      </c>
      <c r="C2124" t="str" cm="1">
        <f t="array" ref="C212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24" t="str">
        <f>IF(ISNUMBER(SEARCH("start_date_local",Table2[[#This Row],[JSON]])),MID(Table2[[#This Row],[JSON]],SEARCH("start_date_local",Table2[[#This Row],[JSON]])+LEN("start_date_local")+4,10), "")</f>
        <v/>
      </c>
      <c r="E212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4" s="5" t="str">
        <f>IF(Table2[[#This Row],[moving_time]]&lt;&gt;"",FLOOR((Table2[[#This Row],[moving_time]]-(60*60*Table2[[#This Row],[Appoggio_ore]]))-(60*Table2[[#This Row],[Appoggio_ minuti]]),1),"")</f>
        <v/>
      </c>
      <c r="I2124" s="5" t="str">
        <f>IF(Table2[[#This Row],[moving_time]]&lt;&gt;"",FLOOR((Table2[[#This Row],[moving_time]]-(60*60*Table2[[#This Row],[Appoggio_ore]]))/60,1),"")</f>
        <v/>
      </c>
      <c r="J2124" s="5" t="str">
        <f>IF(Table2[[#This Row],[moving_time]]&lt;&gt;"",FLOOR(Table2[[#This Row],[moving_time]]/(60*60),1),"")</f>
        <v/>
      </c>
      <c r="K212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4" t="str">
        <f>IF(AND(Table2[[#This Row],[Appoggio]]&lt;&gt;"",C2134&lt;&gt;""),_xlfn.CONCAT("date",C2134,"moving_time",C2125,"distance",Table2[[#This Row],[Appoggio]],"elevation",C2127,"type",C2128),"")</f>
        <v/>
      </c>
      <c r="M2124" t="str">
        <f>IF(Table2[[#This Row],[date_to_pivot]]&lt;&gt;"",C2128,"")</f>
        <v/>
      </c>
      <c r="N2124" t="str">
        <f>IF(Table2[[#This Row],[date_to_pivot]]&lt;&gt;"",Table2[[#This Row],[Appoggio]],"")</f>
        <v/>
      </c>
      <c r="O2124" t="str">
        <f>IF(Table2[[#This Row],[date_to_pivot]]&lt;&gt;"",C2127,"")</f>
        <v/>
      </c>
      <c r="P2124" t="str">
        <f>IF(Table2[[#This Row],[date_to_pivot]]&lt;&gt;"",C2125,"")</f>
        <v/>
      </c>
    </row>
    <row r="2125" spans="2:16" x14ac:dyDescent="0.2">
      <c r="B2125" t="s">
        <v>841</v>
      </c>
      <c r="C2125" t="str" cm="1">
        <f t="array" ref="C212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25" t="str">
        <f>IF(ISNUMBER(SEARCH("start_date_local",Table2[[#This Row],[JSON]])),MID(Table2[[#This Row],[JSON]],SEARCH("start_date_local",Table2[[#This Row],[JSON]])+LEN("start_date_local")+4,10), "")</f>
        <v/>
      </c>
      <c r="E212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5" s="5" t="str">
        <f>IF(Table2[[#This Row],[moving_time]]&lt;&gt;"",FLOOR((Table2[[#This Row],[moving_time]]-(60*60*Table2[[#This Row],[Appoggio_ore]]))-(60*Table2[[#This Row],[Appoggio_ minuti]]),1),"")</f>
        <v/>
      </c>
      <c r="I2125" s="5" t="str">
        <f>IF(Table2[[#This Row],[moving_time]]&lt;&gt;"",FLOOR((Table2[[#This Row],[moving_time]]-(60*60*Table2[[#This Row],[Appoggio_ore]]))/60,1),"")</f>
        <v/>
      </c>
      <c r="J2125" s="5" t="str">
        <f>IF(Table2[[#This Row],[moving_time]]&lt;&gt;"",FLOOR(Table2[[#This Row],[moving_time]]/(60*60),1),"")</f>
        <v/>
      </c>
      <c r="K212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5" t="str">
        <f>IF(AND(Table2[[#This Row],[Appoggio]]&lt;&gt;"",C2135&lt;&gt;""),_xlfn.CONCAT("date",C2135,"moving_time",C2126,"distance",Table2[[#This Row],[Appoggio]],"elevation",C2128,"type",C2129),"")</f>
        <v/>
      </c>
      <c r="M2125" t="str">
        <f>IF(Table2[[#This Row],[date_to_pivot]]&lt;&gt;"",C2129,"")</f>
        <v/>
      </c>
      <c r="N2125" t="str">
        <f>IF(Table2[[#This Row],[date_to_pivot]]&lt;&gt;"",Table2[[#This Row],[Appoggio]],"")</f>
        <v/>
      </c>
      <c r="O2125" t="str">
        <f>IF(Table2[[#This Row],[date_to_pivot]]&lt;&gt;"",C2128,"")</f>
        <v/>
      </c>
      <c r="P2125" t="str">
        <f>IF(Table2[[#This Row],[date_to_pivot]]&lt;&gt;"",C2126,"")</f>
        <v/>
      </c>
    </row>
    <row r="2126" spans="2:16" x14ac:dyDescent="0.2">
      <c r="B2126" t="s">
        <v>842</v>
      </c>
      <c r="C2126" t="str" cm="1">
        <f t="array" ref="C212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26" t="str">
        <f>IF(ISNUMBER(SEARCH("start_date_local",Table2[[#This Row],[JSON]])),MID(Table2[[#This Row],[JSON]],SEARCH("start_date_local",Table2[[#This Row],[JSON]])+LEN("start_date_local")+4,10), "")</f>
        <v/>
      </c>
      <c r="E212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6" s="5" t="str">
        <f>IF(Table2[[#This Row],[moving_time]]&lt;&gt;"",FLOOR((Table2[[#This Row],[moving_time]]-(60*60*Table2[[#This Row],[Appoggio_ore]]))-(60*Table2[[#This Row],[Appoggio_ minuti]]),1),"")</f>
        <v/>
      </c>
      <c r="I2126" s="5" t="str">
        <f>IF(Table2[[#This Row],[moving_time]]&lt;&gt;"",FLOOR((Table2[[#This Row],[moving_time]]-(60*60*Table2[[#This Row],[Appoggio_ore]]))/60,1),"")</f>
        <v/>
      </c>
      <c r="J2126" s="5" t="str">
        <f>IF(Table2[[#This Row],[moving_time]]&lt;&gt;"",FLOOR(Table2[[#This Row],[moving_time]]/(60*60),1),"")</f>
        <v/>
      </c>
      <c r="K212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6" t="str">
        <f>IF(AND(Table2[[#This Row],[Appoggio]]&lt;&gt;"",C2136&lt;&gt;""),_xlfn.CONCAT("date",C2136,"moving_time",C2127,"distance",Table2[[#This Row],[Appoggio]],"elevation",C2129,"type",C2130),"")</f>
        <v/>
      </c>
      <c r="M2126" t="str">
        <f>IF(Table2[[#This Row],[date_to_pivot]]&lt;&gt;"",C2130,"")</f>
        <v/>
      </c>
      <c r="N2126" t="str">
        <f>IF(Table2[[#This Row],[date_to_pivot]]&lt;&gt;"",Table2[[#This Row],[Appoggio]],"")</f>
        <v/>
      </c>
      <c r="O2126" t="str">
        <f>IF(Table2[[#This Row],[date_to_pivot]]&lt;&gt;"",C2129,"")</f>
        <v/>
      </c>
      <c r="P2126" t="str">
        <f>IF(Table2[[#This Row],[date_to_pivot]]&lt;&gt;"",C2127,"")</f>
        <v/>
      </c>
    </row>
    <row r="2127" spans="2:16" x14ac:dyDescent="0.2">
      <c r="B2127" t="s">
        <v>482</v>
      </c>
      <c r="C2127" t="str" cm="1">
        <f t="array" ref="C212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27" t="str">
        <f>IF(ISNUMBER(SEARCH("start_date_local",Table2[[#This Row],[JSON]])),MID(Table2[[#This Row],[JSON]],SEARCH("start_date_local",Table2[[#This Row],[JSON]])+LEN("start_date_local")+4,10), "")</f>
        <v/>
      </c>
      <c r="E212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7" s="5" t="str">
        <f>IF(Table2[[#This Row],[moving_time]]&lt;&gt;"",FLOOR((Table2[[#This Row],[moving_time]]-(60*60*Table2[[#This Row],[Appoggio_ore]]))-(60*Table2[[#This Row],[Appoggio_ minuti]]),1),"")</f>
        <v/>
      </c>
      <c r="I2127" s="5" t="str">
        <f>IF(Table2[[#This Row],[moving_time]]&lt;&gt;"",FLOOR((Table2[[#This Row],[moving_time]]-(60*60*Table2[[#This Row],[Appoggio_ore]]))/60,1),"")</f>
        <v/>
      </c>
      <c r="J2127" s="5" t="str">
        <f>IF(Table2[[#This Row],[moving_time]]&lt;&gt;"",FLOOR(Table2[[#This Row],[moving_time]]/(60*60),1),"")</f>
        <v/>
      </c>
      <c r="K212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7" t="str">
        <f>IF(AND(Table2[[#This Row],[Appoggio]]&lt;&gt;"",C2137&lt;&gt;""),_xlfn.CONCAT("date",C2137,"moving_time",C2128,"distance",Table2[[#This Row],[Appoggio]],"elevation",C2130,"type",C2131),"")</f>
        <v/>
      </c>
      <c r="M2127" t="str">
        <f>IF(Table2[[#This Row],[date_to_pivot]]&lt;&gt;"",C2131,"")</f>
        <v/>
      </c>
      <c r="N2127" t="str">
        <f>IF(Table2[[#This Row],[date_to_pivot]]&lt;&gt;"",Table2[[#This Row],[Appoggio]],"")</f>
        <v/>
      </c>
      <c r="O2127" t="str">
        <f>IF(Table2[[#This Row],[date_to_pivot]]&lt;&gt;"",C2130,"")</f>
        <v/>
      </c>
      <c r="P2127" t="str">
        <f>IF(Table2[[#This Row],[date_to_pivot]]&lt;&gt;"",C2128,"")</f>
        <v/>
      </c>
    </row>
    <row r="2128" spans="2:16" x14ac:dyDescent="0.2">
      <c r="B2128" t="s">
        <v>843</v>
      </c>
      <c r="C2128" t="str" cm="1">
        <f t="array" ref="C212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28" t="str">
        <f>IF(ISNUMBER(SEARCH("start_date_local",Table2[[#This Row],[JSON]])),MID(Table2[[#This Row],[JSON]],SEARCH("start_date_local",Table2[[#This Row],[JSON]])+LEN("start_date_local")+4,10), "")</f>
        <v/>
      </c>
      <c r="E212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8" s="5" t="str">
        <f>IF(Table2[[#This Row],[moving_time]]&lt;&gt;"",FLOOR((Table2[[#This Row],[moving_time]]-(60*60*Table2[[#This Row],[Appoggio_ore]]))-(60*Table2[[#This Row],[Appoggio_ minuti]]),1),"")</f>
        <v/>
      </c>
      <c r="I2128" s="5" t="str">
        <f>IF(Table2[[#This Row],[moving_time]]&lt;&gt;"",FLOOR((Table2[[#This Row],[moving_time]]-(60*60*Table2[[#This Row],[Appoggio_ore]]))/60,1),"")</f>
        <v/>
      </c>
      <c r="J2128" s="5" t="str">
        <f>IF(Table2[[#This Row],[moving_time]]&lt;&gt;"",FLOOR(Table2[[#This Row],[moving_time]]/(60*60),1),"")</f>
        <v/>
      </c>
      <c r="K212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8" t="str">
        <f>IF(AND(Table2[[#This Row],[Appoggio]]&lt;&gt;"",C2138&lt;&gt;""),_xlfn.CONCAT("date",C2138,"moving_time",C2129,"distance",Table2[[#This Row],[Appoggio]],"elevation",C2131,"type",C2132),"")</f>
        <v/>
      </c>
      <c r="M2128" t="str">
        <f>IF(Table2[[#This Row],[date_to_pivot]]&lt;&gt;"",C2132,"")</f>
        <v/>
      </c>
      <c r="N2128" t="str">
        <f>IF(Table2[[#This Row],[date_to_pivot]]&lt;&gt;"",Table2[[#This Row],[Appoggio]],"")</f>
        <v/>
      </c>
      <c r="O2128" t="str">
        <f>IF(Table2[[#This Row],[date_to_pivot]]&lt;&gt;"",C2131,"")</f>
        <v/>
      </c>
      <c r="P2128" t="str">
        <f>IF(Table2[[#This Row],[date_to_pivot]]&lt;&gt;"",C2129,"")</f>
        <v/>
      </c>
    </row>
    <row r="2129" spans="2:16" x14ac:dyDescent="0.2">
      <c r="B2129" t="s">
        <v>50</v>
      </c>
      <c r="C2129" t="str" cm="1">
        <f t="array" ref="C212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29" t="str">
        <f>IF(ISNUMBER(SEARCH("start_date_local",Table2[[#This Row],[JSON]])),MID(Table2[[#This Row],[JSON]],SEARCH("start_date_local",Table2[[#This Row],[JSON]])+LEN("start_date_local")+4,10), "")</f>
        <v/>
      </c>
      <c r="E212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2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2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29" s="5" t="str">
        <f>IF(Table2[[#This Row],[moving_time]]&lt;&gt;"",FLOOR((Table2[[#This Row],[moving_time]]-(60*60*Table2[[#This Row],[Appoggio_ore]]))-(60*Table2[[#This Row],[Appoggio_ minuti]]),1),"")</f>
        <v/>
      </c>
      <c r="I2129" s="5" t="str">
        <f>IF(Table2[[#This Row],[moving_time]]&lt;&gt;"",FLOOR((Table2[[#This Row],[moving_time]]-(60*60*Table2[[#This Row],[Appoggio_ore]]))/60,1),"")</f>
        <v/>
      </c>
      <c r="J2129" s="5" t="str">
        <f>IF(Table2[[#This Row],[moving_time]]&lt;&gt;"",FLOOR(Table2[[#This Row],[moving_time]]/(60*60),1),"")</f>
        <v/>
      </c>
      <c r="K212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29" t="str">
        <f>IF(AND(Table2[[#This Row],[Appoggio]]&lt;&gt;"",C2139&lt;&gt;""),_xlfn.CONCAT("date",C2139,"moving_time",C2130,"distance",Table2[[#This Row],[Appoggio]],"elevation",C2132,"type",C2133),"")</f>
        <v/>
      </c>
      <c r="M2129" t="str">
        <f>IF(Table2[[#This Row],[date_to_pivot]]&lt;&gt;"",C2133,"")</f>
        <v/>
      </c>
      <c r="N2129" t="str">
        <f>IF(Table2[[#This Row],[date_to_pivot]]&lt;&gt;"",Table2[[#This Row],[Appoggio]],"")</f>
        <v/>
      </c>
      <c r="O2129" t="str">
        <f>IF(Table2[[#This Row],[date_to_pivot]]&lt;&gt;"",C2132,"")</f>
        <v/>
      </c>
      <c r="P2129" t="str">
        <f>IF(Table2[[#This Row],[date_to_pivot]]&lt;&gt;"",C2130,"")</f>
        <v/>
      </c>
    </row>
    <row r="2130" spans="2:16" x14ac:dyDescent="0.2">
      <c r="B2130" t="s">
        <v>844</v>
      </c>
      <c r="C2130" t="str" cm="1">
        <f t="array" ref="C213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30" t="str">
        <f>IF(ISNUMBER(SEARCH("start_date_local",Table2[[#This Row],[JSON]])),MID(Table2[[#This Row],[JSON]],SEARCH("start_date_local",Table2[[#This Row],[JSON]])+LEN("start_date_local")+4,10), "")</f>
        <v/>
      </c>
      <c r="E213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0" s="5" t="str">
        <f>IF(Table2[[#This Row],[moving_time]]&lt;&gt;"",FLOOR((Table2[[#This Row],[moving_time]]-(60*60*Table2[[#This Row],[Appoggio_ore]]))-(60*Table2[[#This Row],[Appoggio_ minuti]]),1),"")</f>
        <v/>
      </c>
      <c r="I2130" s="5" t="str">
        <f>IF(Table2[[#This Row],[moving_time]]&lt;&gt;"",FLOOR((Table2[[#This Row],[moving_time]]-(60*60*Table2[[#This Row],[Appoggio_ore]]))/60,1),"")</f>
        <v/>
      </c>
      <c r="J2130" s="5" t="str">
        <f>IF(Table2[[#This Row],[moving_time]]&lt;&gt;"",FLOOR(Table2[[#This Row],[moving_time]]/(60*60),1),"")</f>
        <v/>
      </c>
      <c r="K213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0" t="str">
        <f>IF(AND(Table2[[#This Row],[Appoggio]]&lt;&gt;"",C2140&lt;&gt;""),_xlfn.CONCAT("date",C2140,"moving_time",C2131,"distance",Table2[[#This Row],[Appoggio]],"elevation",C2133,"type",C2134),"")</f>
        <v/>
      </c>
      <c r="M2130" t="str">
        <f>IF(Table2[[#This Row],[date_to_pivot]]&lt;&gt;"",C2134,"")</f>
        <v/>
      </c>
      <c r="N2130" t="str">
        <f>IF(Table2[[#This Row],[date_to_pivot]]&lt;&gt;"",Table2[[#This Row],[Appoggio]],"")</f>
        <v/>
      </c>
      <c r="O2130" t="str">
        <f>IF(Table2[[#This Row],[date_to_pivot]]&lt;&gt;"",C2133,"")</f>
        <v/>
      </c>
      <c r="P2130" t="str">
        <f>IF(Table2[[#This Row],[date_to_pivot]]&lt;&gt;"",C2131,"")</f>
        <v/>
      </c>
    </row>
    <row r="2131" spans="2:16" x14ac:dyDescent="0.2">
      <c r="B2131" t="s">
        <v>845</v>
      </c>
      <c r="C2131" t="str" cm="1">
        <f t="array" ref="C213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31" t="str">
        <f>IF(ISNUMBER(SEARCH("start_date_local",Table2[[#This Row],[JSON]])),MID(Table2[[#This Row],[JSON]],SEARCH("start_date_local",Table2[[#This Row],[JSON]])+LEN("start_date_local")+4,10), "")</f>
        <v/>
      </c>
      <c r="E213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1" s="5" t="str">
        <f>IF(Table2[[#This Row],[moving_time]]&lt;&gt;"",FLOOR((Table2[[#This Row],[moving_time]]-(60*60*Table2[[#This Row],[Appoggio_ore]]))-(60*Table2[[#This Row],[Appoggio_ minuti]]),1),"")</f>
        <v/>
      </c>
      <c r="I2131" s="5" t="str">
        <f>IF(Table2[[#This Row],[moving_time]]&lt;&gt;"",FLOOR((Table2[[#This Row],[moving_time]]-(60*60*Table2[[#This Row],[Appoggio_ore]]))/60,1),"")</f>
        <v/>
      </c>
      <c r="J2131" s="5" t="str">
        <f>IF(Table2[[#This Row],[moving_time]]&lt;&gt;"",FLOOR(Table2[[#This Row],[moving_time]]/(60*60),1),"")</f>
        <v/>
      </c>
      <c r="K213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1" t="str">
        <f>IF(AND(Table2[[#This Row],[Appoggio]]&lt;&gt;"",C2141&lt;&gt;""),_xlfn.CONCAT("date",C2141,"moving_time",C2132,"distance",Table2[[#This Row],[Appoggio]],"elevation",C2134,"type",C2135),"")</f>
        <v/>
      </c>
      <c r="M2131" t="str">
        <f>IF(Table2[[#This Row],[date_to_pivot]]&lt;&gt;"",C2135,"")</f>
        <v/>
      </c>
      <c r="N2131" t="str">
        <f>IF(Table2[[#This Row],[date_to_pivot]]&lt;&gt;"",Table2[[#This Row],[Appoggio]],"")</f>
        <v/>
      </c>
      <c r="O2131" t="str">
        <f>IF(Table2[[#This Row],[date_to_pivot]]&lt;&gt;"",C2134,"")</f>
        <v/>
      </c>
      <c r="P2131" t="str">
        <f>IF(Table2[[#This Row],[date_to_pivot]]&lt;&gt;"",C2132,"")</f>
        <v/>
      </c>
    </row>
    <row r="2132" spans="2:16" x14ac:dyDescent="0.2">
      <c r="B2132" t="s">
        <v>846</v>
      </c>
      <c r="C2132" t="str" cm="1">
        <f t="array" ref="C213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32" t="str">
        <f>IF(ISNUMBER(SEARCH("start_date_local",Table2[[#This Row],[JSON]])),MID(Table2[[#This Row],[JSON]],SEARCH("start_date_local",Table2[[#This Row],[JSON]])+LEN("start_date_local")+4,10), "")</f>
        <v/>
      </c>
      <c r="E213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2" s="5" t="str">
        <f>IF(Table2[[#This Row],[moving_time]]&lt;&gt;"",FLOOR((Table2[[#This Row],[moving_time]]-(60*60*Table2[[#This Row],[Appoggio_ore]]))-(60*Table2[[#This Row],[Appoggio_ minuti]]),1),"")</f>
        <v/>
      </c>
      <c r="I2132" s="5" t="str">
        <f>IF(Table2[[#This Row],[moving_time]]&lt;&gt;"",FLOOR((Table2[[#This Row],[moving_time]]-(60*60*Table2[[#This Row],[Appoggio_ore]]))/60,1),"")</f>
        <v/>
      </c>
      <c r="J2132" s="5" t="str">
        <f>IF(Table2[[#This Row],[moving_time]]&lt;&gt;"",FLOOR(Table2[[#This Row],[moving_time]]/(60*60),1),"")</f>
        <v/>
      </c>
      <c r="K213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2" t="str">
        <f>IF(AND(Table2[[#This Row],[Appoggio]]&lt;&gt;"",C2142&lt;&gt;""),_xlfn.CONCAT("date",C2142,"moving_time",C2133,"distance",Table2[[#This Row],[Appoggio]],"elevation",C2135,"type",C2136),"")</f>
        <v/>
      </c>
      <c r="M2132" t="str">
        <f>IF(Table2[[#This Row],[date_to_pivot]]&lt;&gt;"",C2136,"")</f>
        <v/>
      </c>
      <c r="N2132" t="str">
        <f>IF(Table2[[#This Row],[date_to_pivot]]&lt;&gt;"",Table2[[#This Row],[Appoggio]],"")</f>
        <v/>
      </c>
      <c r="O2132" t="str">
        <f>IF(Table2[[#This Row],[date_to_pivot]]&lt;&gt;"",C2135,"")</f>
        <v/>
      </c>
      <c r="P2132" t="str">
        <f>IF(Table2[[#This Row],[date_to_pivot]]&lt;&gt;"",C2133,"")</f>
        <v/>
      </c>
    </row>
    <row r="2133" spans="2:16" x14ac:dyDescent="0.2">
      <c r="B2133" t="s">
        <v>54</v>
      </c>
      <c r="C2133" t="str" cm="1">
        <f t="array" ref="C213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33" t="str">
        <f>IF(ISNUMBER(SEARCH("start_date_local",Table2[[#This Row],[JSON]])),MID(Table2[[#This Row],[JSON]],SEARCH("start_date_local",Table2[[#This Row],[JSON]])+LEN("start_date_local")+4,10), "")</f>
        <v/>
      </c>
      <c r="E213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3" s="5" t="str">
        <f>IF(Table2[[#This Row],[moving_time]]&lt;&gt;"",FLOOR((Table2[[#This Row],[moving_time]]-(60*60*Table2[[#This Row],[Appoggio_ore]]))-(60*Table2[[#This Row],[Appoggio_ minuti]]),1),"")</f>
        <v/>
      </c>
      <c r="I2133" s="5" t="str">
        <f>IF(Table2[[#This Row],[moving_time]]&lt;&gt;"",FLOOR((Table2[[#This Row],[moving_time]]-(60*60*Table2[[#This Row],[Appoggio_ore]]))/60,1),"")</f>
        <v/>
      </c>
      <c r="J2133" s="5" t="str">
        <f>IF(Table2[[#This Row],[moving_time]]&lt;&gt;"",FLOOR(Table2[[#This Row],[moving_time]]/(60*60),1),"")</f>
        <v/>
      </c>
      <c r="K213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3" t="str">
        <f>IF(AND(Table2[[#This Row],[Appoggio]]&lt;&gt;"",C2143&lt;&gt;""),_xlfn.CONCAT("date",C2143,"moving_time",C2134,"distance",Table2[[#This Row],[Appoggio]],"elevation",C2136,"type",C2137),"")</f>
        <v/>
      </c>
      <c r="M2133" t="str">
        <f>IF(Table2[[#This Row],[date_to_pivot]]&lt;&gt;"",C2137,"")</f>
        <v/>
      </c>
      <c r="N2133" t="str">
        <f>IF(Table2[[#This Row],[date_to_pivot]]&lt;&gt;"",Table2[[#This Row],[Appoggio]],"")</f>
        <v/>
      </c>
      <c r="O2133" t="str">
        <f>IF(Table2[[#This Row],[date_to_pivot]]&lt;&gt;"",C2136,"")</f>
        <v/>
      </c>
      <c r="P2133" t="str">
        <f>IF(Table2[[#This Row],[date_to_pivot]]&lt;&gt;"",C2134,"")</f>
        <v/>
      </c>
    </row>
    <row r="2134" spans="2:16" x14ac:dyDescent="0.2">
      <c r="B2134" t="s">
        <v>55</v>
      </c>
      <c r="C2134" t="str" cm="1">
        <f t="array" ref="C213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34" t="str">
        <f>IF(ISNUMBER(SEARCH("start_date_local",Table2[[#This Row],[JSON]])),MID(Table2[[#This Row],[JSON]],SEARCH("start_date_local",Table2[[#This Row],[JSON]])+LEN("start_date_local")+4,10), "")</f>
        <v/>
      </c>
      <c r="E213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4" s="5" t="str">
        <f>IF(Table2[[#This Row],[moving_time]]&lt;&gt;"",FLOOR((Table2[[#This Row],[moving_time]]-(60*60*Table2[[#This Row],[Appoggio_ore]]))-(60*Table2[[#This Row],[Appoggio_ minuti]]),1),"")</f>
        <v/>
      </c>
      <c r="I2134" s="5" t="str">
        <f>IF(Table2[[#This Row],[moving_time]]&lt;&gt;"",FLOOR((Table2[[#This Row],[moving_time]]-(60*60*Table2[[#This Row],[Appoggio_ore]]))/60,1),"")</f>
        <v/>
      </c>
      <c r="J2134" s="5" t="str">
        <f>IF(Table2[[#This Row],[moving_time]]&lt;&gt;"",FLOOR(Table2[[#This Row],[moving_time]]/(60*60),1),"")</f>
        <v/>
      </c>
      <c r="K213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4" t="str">
        <f>IF(AND(Table2[[#This Row],[Appoggio]]&lt;&gt;"",C2144&lt;&gt;""),_xlfn.CONCAT("date",C2144,"moving_time",C2135,"distance",Table2[[#This Row],[Appoggio]],"elevation",C2137,"type",C2138),"")</f>
        <v/>
      </c>
      <c r="M2134" t="str">
        <f>IF(Table2[[#This Row],[date_to_pivot]]&lt;&gt;"",C2138,"")</f>
        <v/>
      </c>
      <c r="N2134" t="str">
        <f>IF(Table2[[#This Row],[date_to_pivot]]&lt;&gt;"",Table2[[#This Row],[Appoggio]],"")</f>
        <v/>
      </c>
      <c r="O2134" t="str">
        <f>IF(Table2[[#This Row],[date_to_pivot]]&lt;&gt;"",C2137,"")</f>
        <v/>
      </c>
      <c r="P2134" t="str">
        <f>IF(Table2[[#This Row],[date_to_pivot]]&lt;&gt;"",C2135,"")</f>
        <v/>
      </c>
    </row>
    <row r="2135" spans="2:16" x14ac:dyDescent="0.2">
      <c r="B2135" t="s">
        <v>847</v>
      </c>
      <c r="C2135" t="str" cm="1">
        <f t="array" ref="C213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35" t="str">
        <f>IF(ISNUMBER(SEARCH("start_date_local",Table2[[#This Row],[JSON]])),MID(Table2[[#This Row],[JSON]],SEARCH("start_date_local",Table2[[#This Row],[JSON]])+LEN("start_date_local")+4,10), "")</f>
        <v/>
      </c>
      <c r="E213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5" s="5" t="str">
        <f>IF(Table2[[#This Row],[moving_time]]&lt;&gt;"",FLOOR((Table2[[#This Row],[moving_time]]-(60*60*Table2[[#This Row],[Appoggio_ore]]))-(60*Table2[[#This Row],[Appoggio_ minuti]]),1),"")</f>
        <v/>
      </c>
      <c r="I2135" s="5" t="str">
        <f>IF(Table2[[#This Row],[moving_time]]&lt;&gt;"",FLOOR((Table2[[#This Row],[moving_time]]-(60*60*Table2[[#This Row],[Appoggio_ore]]))/60,1),"")</f>
        <v/>
      </c>
      <c r="J2135" s="5" t="str">
        <f>IF(Table2[[#This Row],[moving_time]]&lt;&gt;"",FLOOR(Table2[[#This Row],[moving_time]]/(60*60),1),"")</f>
        <v/>
      </c>
      <c r="K213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5" t="str">
        <f>IF(AND(Table2[[#This Row],[Appoggio]]&lt;&gt;"",C2145&lt;&gt;""),_xlfn.CONCAT("date",C2145,"moving_time",C2136,"distance",Table2[[#This Row],[Appoggio]],"elevation",C2138,"type",C2139),"")</f>
        <v/>
      </c>
      <c r="M2135" t="str">
        <f>IF(Table2[[#This Row],[date_to_pivot]]&lt;&gt;"",C2139,"")</f>
        <v/>
      </c>
      <c r="N2135" t="str">
        <f>IF(Table2[[#This Row],[date_to_pivot]]&lt;&gt;"",Table2[[#This Row],[Appoggio]],"")</f>
        <v/>
      </c>
      <c r="O2135" t="str">
        <f>IF(Table2[[#This Row],[date_to_pivot]]&lt;&gt;"",C2138,"")</f>
        <v/>
      </c>
      <c r="P2135" t="str">
        <f>IF(Table2[[#This Row],[date_to_pivot]]&lt;&gt;"",C2136,"")</f>
        <v/>
      </c>
    </row>
    <row r="2136" spans="2:16" x14ac:dyDescent="0.2">
      <c r="B2136" t="s">
        <v>848</v>
      </c>
      <c r="C2136" t="str" cm="1">
        <f t="array" ref="C213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36" t="str">
        <f>IF(ISNUMBER(SEARCH("start_date_local",Table2[[#This Row],[JSON]])),MID(Table2[[#This Row],[JSON]],SEARCH("start_date_local",Table2[[#This Row],[JSON]])+LEN("start_date_local")+4,10), "")</f>
        <v/>
      </c>
      <c r="E213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6" s="5" t="str">
        <f>IF(Table2[[#This Row],[moving_time]]&lt;&gt;"",FLOOR((Table2[[#This Row],[moving_time]]-(60*60*Table2[[#This Row],[Appoggio_ore]]))-(60*Table2[[#This Row],[Appoggio_ minuti]]),1),"")</f>
        <v/>
      </c>
      <c r="I2136" s="5" t="str">
        <f>IF(Table2[[#This Row],[moving_time]]&lt;&gt;"",FLOOR((Table2[[#This Row],[moving_time]]-(60*60*Table2[[#This Row],[Appoggio_ore]]))/60,1),"")</f>
        <v/>
      </c>
      <c r="J2136" s="5" t="str">
        <f>IF(Table2[[#This Row],[moving_time]]&lt;&gt;"",FLOOR(Table2[[#This Row],[moving_time]]/(60*60),1),"")</f>
        <v/>
      </c>
      <c r="K213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6" t="str">
        <f>IF(AND(Table2[[#This Row],[Appoggio]]&lt;&gt;"",C2146&lt;&gt;""),_xlfn.CONCAT("date",C2146,"moving_time",C2137,"distance",Table2[[#This Row],[Appoggio]],"elevation",C2139,"type",C2140),"")</f>
        <v/>
      </c>
      <c r="M2136" t="str">
        <f>IF(Table2[[#This Row],[date_to_pivot]]&lt;&gt;"",C2140,"")</f>
        <v/>
      </c>
      <c r="N2136" t="str">
        <f>IF(Table2[[#This Row],[date_to_pivot]]&lt;&gt;"",Table2[[#This Row],[Appoggio]],"")</f>
        <v/>
      </c>
      <c r="O2136" t="str">
        <f>IF(Table2[[#This Row],[date_to_pivot]]&lt;&gt;"",C2139,"")</f>
        <v/>
      </c>
      <c r="P2136" t="str">
        <f>IF(Table2[[#This Row],[date_to_pivot]]&lt;&gt;"",C2137,"")</f>
        <v/>
      </c>
    </row>
    <row r="2137" spans="2:16" x14ac:dyDescent="0.2">
      <c r="B2137" t="s">
        <v>58</v>
      </c>
      <c r="C2137" t="str" cm="1">
        <f t="array" ref="C213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37" t="str">
        <f>IF(ISNUMBER(SEARCH("start_date_local",Table2[[#This Row],[JSON]])),MID(Table2[[#This Row],[JSON]],SEARCH("start_date_local",Table2[[#This Row],[JSON]])+LEN("start_date_local")+4,10), "")</f>
        <v/>
      </c>
      <c r="E213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7" s="5" t="str">
        <f>IF(Table2[[#This Row],[moving_time]]&lt;&gt;"",FLOOR((Table2[[#This Row],[moving_time]]-(60*60*Table2[[#This Row],[Appoggio_ore]]))-(60*Table2[[#This Row],[Appoggio_ minuti]]),1),"")</f>
        <v/>
      </c>
      <c r="I2137" s="5" t="str">
        <f>IF(Table2[[#This Row],[moving_time]]&lt;&gt;"",FLOOR((Table2[[#This Row],[moving_time]]-(60*60*Table2[[#This Row],[Appoggio_ore]]))/60,1),"")</f>
        <v/>
      </c>
      <c r="J2137" s="5" t="str">
        <f>IF(Table2[[#This Row],[moving_time]]&lt;&gt;"",FLOOR(Table2[[#This Row],[moving_time]]/(60*60),1),"")</f>
        <v/>
      </c>
      <c r="K213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7" t="str">
        <f>IF(AND(Table2[[#This Row],[Appoggio]]&lt;&gt;"",C2147&lt;&gt;""),_xlfn.CONCAT("date",C2147,"moving_time",C2138,"distance",Table2[[#This Row],[Appoggio]],"elevation",C2140,"type",C2141),"")</f>
        <v/>
      </c>
      <c r="M2137" t="str">
        <f>IF(Table2[[#This Row],[date_to_pivot]]&lt;&gt;"",C2141,"")</f>
        <v/>
      </c>
      <c r="N2137" t="str">
        <f>IF(Table2[[#This Row],[date_to_pivot]]&lt;&gt;"",Table2[[#This Row],[Appoggio]],"")</f>
        <v/>
      </c>
      <c r="O2137" t="str">
        <f>IF(Table2[[#This Row],[date_to_pivot]]&lt;&gt;"",C2140,"")</f>
        <v/>
      </c>
      <c r="P2137" t="str">
        <f>IF(Table2[[#This Row],[date_to_pivot]]&lt;&gt;"",C2138,"")</f>
        <v/>
      </c>
    </row>
    <row r="2138" spans="2:16" x14ac:dyDescent="0.2">
      <c r="B2138" t="s">
        <v>59</v>
      </c>
      <c r="C2138" t="str" cm="1">
        <f t="array" ref="C2138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38" t="str">
        <f>IF(ISNUMBER(SEARCH("start_date_local",Table2[[#This Row],[JSON]])),MID(Table2[[#This Row],[JSON]],SEARCH("start_date_local",Table2[[#This Row],[JSON]])+LEN("start_date_local")+4,10), "")</f>
        <v/>
      </c>
      <c r="E2138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8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8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8" s="5" t="str">
        <f>IF(Table2[[#This Row],[moving_time]]&lt;&gt;"",FLOOR((Table2[[#This Row],[moving_time]]-(60*60*Table2[[#This Row],[Appoggio_ore]]))-(60*Table2[[#This Row],[Appoggio_ minuti]]),1),"")</f>
        <v/>
      </c>
      <c r="I2138" s="5" t="str">
        <f>IF(Table2[[#This Row],[moving_time]]&lt;&gt;"",FLOOR((Table2[[#This Row],[moving_time]]-(60*60*Table2[[#This Row],[Appoggio_ore]]))/60,1),"")</f>
        <v/>
      </c>
      <c r="J2138" s="5" t="str">
        <f>IF(Table2[[#This Row],[moving_time]]&lt;&gt;"",FLOOR(Table2[[#This Row],[moving_time]]/(60*60),1),"")</f>
        <v/>
      </c>
      <c r="K2138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8" t="str">
        <f>IF(AND(Table2[[#This Row],[Appoggio]]&lt;&gt;"",C2148&lt;&gt;""),_xlfn.CONCAT("date",C2148,"moving_time",C2139,"distance",Table2[[#This Row],[Appoggio]],"elevation",C2141,"type",C2142),"")</f>
        <v/>
      </c>
      <c r="M2138" t="str">
        <f>IF(Table2[[#This Row],[date_to_pivot]]&lt;&gt;"",C2142,"")</f>
        <v/>
      </c>
      <c r="N2138" t="str">
        <f>IF(Table2[[#This Row],[date_to_pivot]]&lt;&gt;"",Table2[[#This Row],[Appoggio]],"")</f>
        <v/>
      </c>
      <c r="O2138" t="str">
        <f>IF(Table2[[#This Row],[date_to_pivot]]&lt;&gt;"",C2141,"")</f>
        <v/>
      </c>
      <c r="P2138" t="str">
        <f>IF(Table2[[#This Row],[date_to_pivot]]&lt;&gt;"",C2139,"")</f>
        <v/>
      </c>
    </row>
    <row r="2139" spans="2:16" x14ac:dyDescent="0.2">
      <c r="B2139" t="s">
        <v>849</v>
      </c>
      <c r="C2139" t="str" cm="1">
        <f t="array" ref="C2139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39" t="str">
        <f>IF(ISNUMBER(SEARCH("start_date_local",Table2[[#This Row],[JSON]])),MID(Table2[[#This Row],[JSON]],SEARCH("start_date_local",Table2[[#This Row],[JSON]])+LEN("start_date_local")+4,10), "")</f>
        <v/>
      </c>
      <c r="E2139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39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39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39" s="5" t="str">
        <f>IF(Table2[[#This Row],[moving_time]]&lt;&gt;"",FLOOR((Table2[[#This Row],[moving_time]]-(60*60*Table2[[#This Row],[Appoggio_ore]]))-(60*Table2[[#This Row],[Appoggio_ minuti]]),1),"")</f>
        <v/>
      </c>
      <c r="I2139" s="5" t="str">
        <f>IF(Table2[[#This Row],[moving_time]]&lt;&gt;"",FLOOR((Table2[[#This Row],[moving_time]]-(60*60*Table2[[#This Row],[Appoggio_ore]]))/60,1),"")</f>
        <v/>
      </c>
      <c r="J2139" s="5" t="str">
        <f>IF(Table2[[#This Row],[moving_time]]&lt;&gt;"",FLOOR(Table2[[#This Row],[moving_time]]/(60*60),1),"")</f>
        <v/>
      </c>
      <c r="K2139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39" t="str">
        <f>IF(AND(Table2[[#This Row],[Appoggio]]&lt;&gt;"",C2149&lt;&gt;""),_xlfn.CONCAT("date",C2149,"moving_time",C2140,"distance",Table2[[#This Row],[Appoggio]],"elevation",C2142,"type",C2143),"")</f>
        <v/>
      </c>
      <c r="M2139" t="str">
        <f>IF(Table2[[#This Row],[date_to_pivot]]&lt;&gt;"",C2143,"")</f>
        <v/>
      </c>
      <c r="N2139" t="str">
        <f>IF(Table2[[#This Row],[date_to_pivot]]&lt;&gt;"",Table2[[#This Row],[Appoggio]],"")</f>
        <v/>
      </c>
      <c r="O2139" t="str">
        <f>IF(Table2[[#This Row],[date_to_pivot]]&lt;&gt;"",C2142,"")</f>
        <v/>
      </c>
      <c r="P2139" t="str">
        <f>IF(Table2[[#This Row],[date_to_pivot]]&lt;&gt;"",C2140,"")</f>
        <v/>
      </c>
    </row>
    <row r="2140" spans="2:16" x14ac:dyDescent="0.2">
      <c r="B2140" t="s">
        <v>850</v>
      </c>
      <c r="C2140" t="str" cm="1">
        <f t="array" ref="C2140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40" t="str">
        <f>IF(ISNUMBER(SEARCH("start_date_local",Table2[[#This Row],[JSON]])),MID(Table2[[#This Row],[JSON]],SEARCH("start_date_local",Table2[[#This Row],[JSON]])+LEN("start_date_local")+4,10), "")</f>
        <v/>
      </c>
      <c r="E2140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0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0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0" s="5" t="str">
        <f>IF(Table2[[#This Row],[moving_time]]&lt;&gt;"",FLOOR((Table2[[#This Row],[moving_time]]-(60*60*Table2[[#This Row],[Appoggio_ore]]))-(60*Table2[[#This Row],[Appoggio_ minuti]]),1),"")</f>
        <v/>
      </c>
      <c r="I2140" s="5" t="str">
        <f>IF(Table2[[#This Row],[moving_time]]&lt;&gt;"",FLOOR((Table2[[#This Row],[moving_time]]-(60*60*Table2[[#This Row],[Appoggio_ore]]))/60,1),"")</f>
        <v/>
      </c>
      <c r="J2140" s="5" t="str">
        <f>IF(Table2[[#This Row],[moving_time]]&lt;&gt;"",FLOOR(Table2[[#This Row],[moving_time]]/(60*60),1),"")</f>
        <v/>
      </c>
      <c r="K2140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0" t="str">
        <f>IF(AND(Table2[[#This Row],[Appoggio]]&lt;&gt;"",C2150&lt;&gt;""),_xlfn.CONCAT("date",C2150,"moving_time",C2141,"distance",Table2[[#This Row],[Appoggio]],"elevation",C2143,"type",C2144),"")</f>
        <v/>
      </c>
      <c r="M2140" t="str">
        <f>IF(Table2[[#This Row],[date_to_pivot]]&lt;&gt;"",C2144,"")</f>
        <v/>
      </c>
      <c r="N2140" t="str">
        <f>IF(Table2[[#This Row],[date_to_pivot]]&lt;&gt;"",Table2[[#This Row],[Appoggio]],"")</f>
        <v/>
      </c>
      <c r="O2140" t="str">
        <f>IF(Table2[[#This Row],[date_to_pivot]]&lt;&gt;"",C2143,"")</f>
        <v/>
      </c>
      <c r="P2140" t="str">
        <f>IF(Table2[[#This Row],[date_to_pivot]]&lt;&gt;"",C2141,"")</f>
        <v/>
      </c>
    </row>
    <row r="2141" spans="2:16" x14ac:dyDescent="0.2">
      <c r="B2141" t="s">
        <v>851</v>
      </c>
      <c r="C2141" t="str" cm="1">
        <f t="array" ref="C2141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41" t="str">
        <f>IF(ISNUMBER(SEARCH("start_date_local",Table2[[#This Row],[JSON]])),MID(Table2[[#This Row],[JSON]],SEARCH("start_date_local",Table2[[#This Row],[JSON]])+LEN("start_date_local")+4,10), "")</f>
        <v/>
      </c>
      <c r="E2141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1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1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1" s="5" t="str">
        <f>IF(Table2[[#This Row],[moving_time]]&lt;&gt;"",FLOOR((Table2[[#This Row],[moving_time]]-(60*60*Table2[[#This Row],[Appoggio_ore]]))-(60*Table2[[#This Row],[Appoggio_ minuti]]),1),"")</f>
        <v/>
      </c>
      <c r="I2141" s="5" t="str">
        <f>IF(Table2[[#This Row],[moving_time]]&lt;&gt;"",FLOOR((Table2[[#This Row],[moving_time]]-(60*60*Table2[[#This Row],[Appoggio_ore]]))/60,1),"")</f>
        <v/>
      </c>
      <c r="J2141" s="5" t="str">
        <f>IF(Table2[[#This Row],[moving_time]]&lt;&gt;"",FLOOR(Table2[[#This Row],[moving_time]]/(60*60),1),"")</f>
        <v/>
      </c>
      <c r="K2141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1" t="str">
        <f>IF(AND(Table2[[#This Row],[Appoggio]]&lt;&gt;"",C2151&lt;&gt;""),_xlfn.CONCAT("date",C2151,"moving_time",C2142,"distance",Table2[[#This Row],[Appoggio]],"elevation",C2144,"type",C2145),"")</f>
        <v/>
      </c>
      <c r="M2141" t="str">
        <f>IF(Table2[[#This Row],[date_to_pivot]]&lt;&gt;"",C2145,"")</f>
        <v/>
      </c>
      <c r="N2141" t="str">
        <f>IF(Table2[[#This Row],[date_to_pivot]]&lt;&gt;"",Table2[[#This Row],[Appoggio]],"")</f>
        <v/>
      </c>
      <c r="O2141" t="str">
        <f>IF(Table2[[#This Row],[date_to_pivot]]&lt;&gt;"",C2144,"")</f>
        <v/>
      </c>
      <c r="P2141" t="str">
        <f>IF(Table2[[#This Row],[date_to_pivot]]&lt;&gt;"",C2142,"")</f>
        <v/>
      </c>
    </row>
    <row r="2142" spans="2:16" x14ac:dyDescent="0.2">
      <c r="B2142" t="s">
        <v>127</v>
      </c>
      <c r="C2142" t="str" cm="1">
        <f t="array" ref="C2142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42" t="str">
        <f>IF(ISNUMBER(SEARCH("start_date_local",Table2[[#This Row],[JSON]])),MID(Table2[[#This Row],[JSON]],SEARCH("start_date_local",Table2[[#This Row],[JSON]])+LEN("start_date_local")+4,10), "")</f>
        <v/>
      </c>
      <c r="E2142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2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2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2" s="5" t="str">
        <f>IF(Table2[[#This Row],[moving_time]]&lt;&gt;"",FLOOR((Table2[[#This Row],[moving_time]]-(60*60*Table2[[#This Row],[Appoggio_ore]]))-(60*Table2[[#This Row],[Appoggio_ minuti]]),1),"")</f>
        <v/>
      </c>
      <c r="I2142" s="5" t="str">
        <f>IF(Table2[[#This Row],[moving_time]]&lt;&gt;"",FLOOR((Table2[[#This Row],[moving_time]]-(60*60*Table2[[#This Row],[Appoggio_ore]]))/60,1),"")</f>
        <v/>
      </c>
      <c r="J2142" s="5" t="str">
        <f>IF(Table2[[#This Row],[moving_time]]&lt;&gt;"",FLOOR(Table2[[#This Row],[moving_time]]/(60*60),1),"")</f>
        <v/>
      </c>
      <c r="K2142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2" t="str">
        <f>IF(AND(Table2[[#This Row],[Appoggio]]&lt;&gt;"",C2152&lt;&gt;""),_xlfn.CONCAT("date",C2152,"moving_time",C2143,"distance",Table2[[#This Row],[Appoggio]],"elevation",C2145,"type",C2146),"")</f>
        <v/>
      </c>
      <c r="M2142" t="str">
        <f>IF(Table2[[#This Row],[date_to_pivot]]&lt;&gt;"",C2146,"")</f>
        <v/>
      </c>
      <c r="N2142" t="str">
        <f>IF(Table2[[#This Row],[date_to_pivot]]&lt;&gt;"",Table2[[#This Row],[Appoggio]],"")</f>
        <v/>
      </c>
      <c r="O2142" t="str">
        <f>IF(Table2[[#This Row],[date_to_pivot]]&lt;&gt;"",C2145,"")</f>
        <v/>
      </c>
      <c r="P2142" t="str">
        <f>IF(Table2[[#This Row],[date_to_pivot]]&lt;&gt;"",C2143,"")</f>
        <v/>
      </c>
    </row>
    <row r="2143" spans="2:16" x14ac:dyDescent="0.2">
      <c r="B2143" t="s">
        <v>218</v>
      </c>
      <c r="C2143" t="str" cm="1">
        <f t="array" ref="C2143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43" t="str">
        <f>IF(ISNUMBER(SEARCH("start_date_local",Table2[[#This Row],[JSON]])),MID(Table2[[#This Row],[JSON]],SEARCH("start_date_local",Table2[[#This Row],[JSON]])+LEN("start_date_local")+4,10), "")</f>
        <v/>
      </c>
      <c r="E2143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3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3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3" s="5" t="str">
        <f>IF(Table2[[#This Row],[moving_time]]&lt;&gt;"",FLOOR((Table2[[#This Row],[moving_time]]-(60*60*Table2[[#This Row],[Appoggio_ore]]))-(60*Table2[[#This Row],[Appoggio_ minuti]]),1),"")</f>
        <v/>
      </c>
      <c r="I2143" s="5" t="str">
        <f>IF(Table2[[#This Row],[moving_time]]&lt;&gt;"",FLOOR((Table2[[#This Row],[moving_time]]-(60*60*Table2[[#This Row],[Appoggio_ore]]))/60,1),"")</f>
        <v/>
      </c>
      <c r="J2143" s="5" t="str">
        <f>IF(Table2[[#This Row],[moving_time]]&lt;&gt;"",FLOOR(Table2[[#This Row],[moving_time]]/(60*60),1),"")</f>
        <v/>
      </c>
      <c r="K2143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3" t="str">
        <f>IF(AND(Table2[[#This Row],[Appoggio]]&lt;&gt;"",C2153&lt;&gt;""),_xlfn.CONCAT("date",C2153,"moving_time",C2144,"distance",Table2[[#This Row],[Appoggio]],"elevation",C2146,"type",C2147),"")</f>
        <v/>
      </c>
      <c r="M2143" t="str">
        <f>IF(Table2[[#This Row],[date_to_pivot]]&lt;&gt;"",C2147,"")</f>
        <v/>
      </c>
      <c r="N2143" t="str">
        <f>IF(Table2[[#This Row],[date_to_pivot]]&lt;&gt;"",Table2[[#This Row],[Appoggio]],"")</f>
        <v/>
      </c>
      <c r="O2143" t="str">
        <f>IF(Table2[[#This Row],[date_to_pivot]]&lt;&gt;"",C2146,"")</f>
        <v/>
      </c>
      <c r="P2143" t="str">
        <f>IF(Table2[[#This Row],[date_to_pivot]]&lt;&gt;"",C2144,"")</f>
        <v/>
      </c>
    </row>
    <row r="2144" spans="2:16" x14ac:dyDescent="0.2">
      <c r="B2144" t="s">
        <v>65</v>
      </c>
      <c r="C2144" t="str" cm="1">
        <f t="array" ref="C2144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44" t="str">
        <f>IF(ISNUMBER(SEARCH("start_date_local",Table2[[#This Row],[JSON]])),MID(Table2[[#This Row],[JSON]],SEARCH("start_date_local",Table2[[#This Row],[JSON]])+LEN("start_date_local")+4,10), "")</f>
        <v/>
      </c>
      <c r="E2144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4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4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4" s="5" t="str">
        <f>IF(Table2[[#This Row],[moving_time]]&lt;&gt;"",FLOOR((Table2[[#This Row],[moving_time]]-(60*60*Table2[[#This Row],[Appoggio_ore]]))-(60*Table2[[#This Row],[Appoggio_ minuti]]),1),"")</f>
        <v/>
      </c>
      <c r="I2144" s="5" t="str">
        <f>IF(Table2[[#This Row],[moving_time]]&lt;&gt;"",FLOOR((Table2[[#This Row],[moving_time]]-(60*60*Table2[[#This Row],[Appoggio_ore]]))/60,1),"")</f>
        <v/>
      </c>
      <c r="J2144" s="5" t="str">
        <f>IF(Table2[[#This Row],[moving_time]]&lt;&gt;"",FLOOR(Table2[[#This Row],[moving_time]]/(60*60),1),"")</f>
        <v/>
      </c>
      <c r="K2144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4" t="str">
        <f>IF(AND(Table2[[#This Row],[Appoggio]]&lt;&gt;"",C2154&lt;&gt;""),_xlfn.CONCAT("date",C2154,"moving_time",C2145,"distance",Table2[[#This Row],[Appoggio]],"elevation",C2147,"type",C2148),"")</f>
        <v/>
      </c>
      <c r="M2144" t="str">
        <f>IF(Table2[[#This Row],[date_to_pivot]]&lt;&gt;"",C2148,"")</f>
        <v/>
      </c>
      <c r="N2144" t="str">
        <f>IF(Table2[[#This Row],[date_to_pivot]]&lt;&gt;"",Table2[[#This Row],[Appoggio]],"")</f>
        <v/>
      </c>
      <c r="O2144" t="str">
        <f>IF(Table2[[#This Row],[date_to_pivot]]&lt;&gt;"",C2147,"")</f>
        <v/>
      </c>
      <c r="P2144" t="str">
        <f>IF(Table2[[#This Row],[date_to_pivot]]&lt;&gt;"",C2145,"")</f>
        <v/>
      </c>
    </row>
    <row r="2145" spans="2:16" x14ac:dyDescent="0.2">
      <c r="B2145" t="s">
        <v>852</v>
      </c>
      <c r="C2145" t="str" cm="1">
        <f t="array" ref="C2145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45" t="str">
        <f>IF(ISNUMBER(SEARCH("start_date_local",Table2[[#This Row],[JSON]])),MID(Table2[[#This Row],[JSON]],SEARCH("start_date_local",Table2[[#This Row],[JSON]])+LEN("start_date_local")+4,10), "")</f>
        <v/>
      </c>
      <c r="E2145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5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5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5" s="5" t="str">
        <f>IF(Table2[[#This Row],[moving_time]]&lt;&gt;"",FLOOR((Table2[[#This Row],[moving_time]]-(60*60*Table2[[#This Row],[Appoggio_ore]]))-(60*Table2[[#This Row],[Appoggio_ minuti]]),1),"")</f>
        <v/>
      </c>
      <c r="I2145" s="5" t="str">
        <f>IF(Table2[[#This Row],[moving_time]]&lt;&gt;"",FLOOR((Table2[[#This Row],[moving_time]]-(60*60*Table2[[#This Row],[Appoggio_ore]]))/60,1),"")</f>
        <v/>
      </c>
      <c r="J2145" s="5" t="str">
        <f>IF(Table2[[#This Row],[moving_time]]&lt;&gt;"",FLOOR(Table2[[#This Row],[moving_time]]/(60*60),1),"")</f>
        <v/>
      </c>
      <c r="K2145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5" t="str">
        <f>IF(AND(Table2[[#This Row],[Appoggio]]&lt;&gt;"",C2155&lt;&gt;""),_xlfn.CONCAT("date",C2155,"moving_time",C2146,"distance",Table2[[#This Row],[Appoggio]],"elevation",C2148,"type",C2149),"")</f>
        <v/>
      </c>
      <c r="M2145" t="str">
        <f>IF(Table2[[#This Row],[date_to_pivot]]&lt;&gt;"",C2149,"")</f>
        <v/>
      </c>
      <c r="N2145" t="str">
        <f>IF(Table2[[#This Row],[date_to_pivot]]&lt;&gt;"",Table2[[#This Row],[Appoggio]],"")</f>
        <v/>
      </c>
      <c r="O2145" t="str">
        <f>IF(Table2[[#This Row],[date_to_pivot]]&lt;&gt;"",C2148,"")</f>
        <v/>
      </c>
      <c r="P2145" t="str">
        <f>IF(Table2[[#This Row],[date_to_pivot]]&lt;&gt;"",C2146,"")</f>
        <v/>
      </c>
    </row>
    <row r="2146" spans="2:16" x14ac:dyDescent="0.2">
      <c r="B2146" t="s">
        <v>853</v>
      </c>
      <c r="C2146" t="str" cm="1">
        <f t="array" ref="C2146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46" t="str">
        <f>IF(ISNUMBER(SEARCH("start_date_local",Table2[[#This Row],[JSON]])),MID(Table2[[#This Row],[JSON]],SEARCH("start_date_local",Table2[[#This Row],[JSON]])+LEN("start_date_local")+4,10), "")</f>
        <v/>
      </c>
      <c r="E2146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6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6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6" s="5" t="str">
        <f>IF(Table2[[#This Row],[moving_time]]&lt;&gt;"",FLOOR((Table2[[#This Row],[moving_time]]-(60*60*Table2[[#This Row],[Appoggio_ore]]))-(60*Table2[[#This Row],[Appoggio_ minuti]]),1),"")</f>
        <v/>
      </c>
      <c r="I2146" s="5" t="str">
        <f>IF(Table2[[#This Row],[moving_time]]&lt;&gt;"",FLOOR((Table2[[#This Row],[moving_time]]-(60*60*Table2[[#This Row],[Appoggio_ore]]))/60,1),"")</f>
        <v/>
      </c>
      <c r="J2146" s="5" t="str">
        <f>IF(Table2[[#This Row],[moving_time]]&lt;&gt;"",FLOOR(Table2[[#This Row],[moving_time]]/(60*60),1),"")</f>
        <v/>
      </c>
      <c r="K2146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6" t="str">
        <f>IF(AND(Table2[[#This Row],[Appoggio]]&lt;&gt;"",C2156&lt;&gt;""),_xlfn.CONCAT("date",C2156,"moving_time",C2147,"distance",Table2[[#This Row],[Appoggio]],"elevation",C2149,"type",C2150),"")</f>
        <v/>
      </c>
      <c r="M2146" t="str">
        <f>IF(Table2[[#This Row],[date_to_pivot]]&lt;&gt;"",C2150,"")</f>
        <v/>
      </c>
      <c r="N2146" t="str">
        <f>IF(Table2[[#This Row],[date_to_pivot]]&lt;&gt;"",Table2[[#This Row],[Appoggio]],"")</f>
        <v/>
      </c>
      <c r="O2146" t="str">
        <f>IF(Table2[[#This Row],[date_to_pivot]]&lt;&gt;"",C2149,"")</f>
        <v/>
      </c>
      <c r="P2146" t="str">
        <f>IF(Table2[[#This Row],[date_to_pivot]]&lt;&gt;"",C2147,"")</f>
        <v/>
      </c>
    </row>
    <row r="2147" spans="2:16" x14ac:dyDescent="0.2">
      <c r="B2147" t="s">
        <v>854</v>
      </c>
      <c r="C2147" t="str" cm="1">
        <f t="array" ref="C2147">_xlfn.IFS(Table2[[#This Row],[Date]]&lt;&gt;"",Table2[[#This Row],[Date]],Table2[[#This Row],[type]]&lt;&gt;"",Table2[[#This Row],[type]],Table2[[#This Row],[distance]]&lt;&gt;"",Table2[[#This Row],[distance]],Table2[[#This Row],[moving_time]]&lt;&gt;"",_xlfn.CONCAT(IF(LEN(Table2[[#This Row],[Appoggio_ore]])=1,_xlfn.CONCAT("0",Table2[[#This Row],[Appoggio_ore]]),Table2[[#This Row],[Appoggio_ore]]),":",IF(LEN(Table2[[#This Row],[Appoggio_ minuti]])=1,_xlfn.CONCAT("0",Table2[[#This Row],[Appoggio_ minuti]]),Table2[[#This Row],[Appoggio_ minuti]]),":",IF(LEN(Table2[[#This Row],[Appoggio_secondi]])=1,_xlfn.CONCAT("0",Table2[[#This Row],[Appoggio_secondi]]),Table2[[#This Row],[Appoggio_secondi]])),Table2[[#This Row],[elevation_gain]]&lt;&gt;"",Table2[[#This Row],[elevation_gain]],AND(Table2[[#This Row],[Date]]="",Table2[[#This Row],[type]]="",Table2[[#This Row],[distance]]="",Table2[[#This Row],[moving_time]]="",Table2[[#This Row],[elevation_gain]]=""),"")</f>
        <v/>
      </c>
      <c r="D2147" t="str">
        <f>IF(ISNUMBER(SEARCH("start_date_local",Table2[[#This Row],[JSON]])),MID(Table2[[#This Row],[JSON]],SEARCH("start_date_local",Table2[[#This Row],[JSON]])+LEN("start_date_local")+4,10), "")</f>
        <v/>
      </c>
      <c r="E2147" t="str">
        <f>IF(AND(ISNUMBER(SEARCH("type",Table2[[#This Row],[JSON]])),NOT(ISNUMBER(SEARCH("workout_type",Table2[[#This Row],[JSON]])))),MID(Table2[[#This Row],[JSON]],SEARCH("type",Table2[[#This Row],[JSON]])+LEN("type")+4,SEARCH(",",Table2[[#This Row],[JSON]])-LEN("type")-5-SEARCH("type",Table2[[#This Row],[JSON]])), "")</f>
        <v/>
      </c>
      <c r="F2147" t="str">
        <f>IF(ISNUMBER(SEARCH("distance",Table2[[#This Row],[JSON]])),MID(Table2[[#This Row],[JSON]],SEARCH("distance",Table2[[#This Row],[JSON]])+LEN("distance")+3,SEARCH(",",Table2[[#This Row],[JSON]])-3-LEN("distance")-SEARCH("distance",Table2[[#This Row],[JSON]])), "")</f>
        <v/>
      </c>
      <c r="G2147" s="7" t="str">
        <f>IF(ISNUMBER(SEARCH("moving_time",Table2[[#This Row],[JSON]])),MID(Table2[[#This Row],[JSON]],SEARCH("moving_time",Table2[[#This Row],[JSON]])+LEN("moving_time")+3,SEARCH(",",Table2[[#This Row],[JSON]])-3-LEN("moving_time")-SEARCH("moving_time",Table2[[#This Row],[JSON]])), "")</f>
        <v/>
      </c>
      <c r="H2147" s="5" t="str">
        <f>IF(Table2[[#This Row],[moving_time]]&lt;&gt;"",FLOOR((Table2[[#This Row],[moving_time]]-(60*60*Table2[[#This Row],[Appoggio_ore]]))-(60*Table2[[#This Row],[Appoggio_ minuti]]),1),"")</f>
        <v/>
      </c>
      <c r="I2147" s="5" t="str">
        <f>IF(Table2[[#This Row],[moving_time]]&lt;&gt;"",FLOOR((Table2[[#This Row],[moving_time]]-(60*60*Table2[[#This Row],[Appoggio_ore]]))/60,1),"")</f>
        <v/>
      </c>
      <c r="J2147" s="5" t="str">
        <f>IF(Table2[[#This Row],[moving_time]]&lt;&gt;"",FLOOR(Table2[[#This Row],[moving_time]]/(60*60),1),"")</f>
        <v/>
      </c>
      <c r="K2147" t="str">
        <f>IF(ISNUMBER(SEARCH("total_elevation_gain",Table2[[#This Row],[JSON]])),MID(Table2[[#This Row],[JSON]],SEARCH("total_elevation_gain",Table2[[#This Row],[JSON]])+LEN("total_elevation_gain")+3,SEARCH(",",Table2[[#This Row],[JSON]])-3-LEN("total_elevation_gain")-SEARCH("total_elevation_gain",Table2[[#This Row],[JSON]])), "")</f>
        <v/>
      </c>
      <c r="L2147" t="str">
        <f>IF(AND(Table2[[#This Row],[Appoggio]]&lt;&gt;"",C2157&lt;&gt;""),_xlfn.CONCAT("date",C2157,"moving_time",C2148,"distance",Table2[[#This Row],[Appoggio]],"elevation",C2150,"type",C2151),"")</f>
        <v/>
      </c>
      <c r="M2147" t="str">
        <f>IF(Table2[[#This Row],[date_to_pivot]]&lt;&gt;"",C2151,"")</f>
        <v/>
      </c>
      <c r="N2147" t="str">
        <f>IF(Table2[[#This Row],[date_to_pivot]]&lt;&gt;"",Table2[[#This Row],[Appoggio]],"")</f>
        <v/>
      </c>
      <c r="O2147" t="str">
        <f>IF(Table2[[#This Row],[date_to_pivot]]&lt;&gt;"",C2150,"")</f>
        <v/>
      </c>
      <c r="P2147" t="str">
        <f>IF(Table2[[#This Row],[date_to_pivot]]&lt;&gt;"",C2148,"")</f>
        <v/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06AE-9CA8-0245-81E7-0561E4EF376F}">
  <dimension ref="B2:K159"/>
  <sheetViews>
    <sheetView workbookViewId="0">
      <selection activeCell="B3" sqref="B3"/>
    </sheetView>
  </sheetViews>
  <sheetFormatPr baseColWidth="10" defaultRowHeight="16" x14ac:dyDescent="0.2"/>
  <cols>
    <col min="11" max="11" width="11.6640625" customWidth="1"/>
  </cols>
  <sheetData>
    <row r="2" spans="2:11" x14ac:dyDescent="0.2">
      <c r="B2" t="s">
        <v>855</v>
      </c>
      <c r="C2" t="s">
        <v>856</v>
      </c>
      <c r="D2" t="s">
        <v>857</v>
      </c>
      <c r="E2" t="s">
        <v>858</v>
      </c>
      <c r="F2" t="s">
        <v>859</v>
      </c>
      <c r="G2" t="s">
        <v>860</v>
      </c>
      <c r="H2" t="s">
        <v>861</v>
      </c>
      <c r="I2" t="s">
        <v>862</v>
      </c>
      <c r="J2" t="s">
        <v>863</v>
      </c>
      <c r="K2" t="s">
        <v>864</v>
      </c>
    </row>
    <row r="3" spans="2:11" x14ac:dyDescent="0.2">
      <c r="B3" t="e" cm="1" vm="1">
        <f t="array" aca="1" ref="B3" ca="1">SEARCH("start_date",Sheet1!B3:B2147)</f>
        <v>#VALUE!</v>
      </c>
    </row>
    <row r="4" spans="2:11" x14ac:dyDescent="0.2">
      <c r="B4" t="e" cm="1" vm="1">
        <f t="array" aca="1" ref="B4" ca="1">SEARCH("start_date",Sheet1!B4:B2148)</f>
        <v>#VALUE!</v>
      </c>
    </row>
    <row r="5" spans="2:11" x14ac:dyDescent="0.2">
      <c r="B5" t="e" cm="1" vm="1">
        <f t="array" aca="1" ref="B5" ca="1">SEARCH("start_date",Sheet1!B5:B2149)</f>
        <v>#VALUE!</v>
      </c>
    </row>
    <row r="6" spans="2:11" x14ac:dyDescent="0.2">
      <c r="B6" t="e" cm="1" vm="1">
        <f t="array" aca="1" ref="B6" ca="1">SEARCH("start_date",Sheet1!B6:B2150)</f>
        <v>#VALUE!</v>
      </c>
    </row>
    <row r="7" spans="2:11" x14ac:dyDescent="0.2">
      <c r="B7" t="e" cm="1" vm="1">
        <f t="array" aca="1" ref="B7" ca="1">SEARCH("start_date",Sheet1!B7:B2151)</f>
        <v>#VALUE!</v>
      </c>
    </row>
    <row r="8" spans="2:11" x14ac:dyDescent="0.2">
      <c r="B8" t="e" cm="1" vm="1">
        <f t="array" aca="1" ref="B8" ca="1">SEARCH("start_date",Sheet1!B8:B2152)</f>
        <v>#VALUE!</v>
      </c>
    </row>
    <row r="9" spans="2:11" x14ac:dyDescent="0.2">
      <c r="B9" t="e" cm="1" vm="1">
        <f t="array" aca="1" ref="B9" ca="1">SEARCH("start_date",Sheet1!B9:B2153)</f>
        <v>#VALUE!</v>
      </c>
    </row>
    <row r="10" spans="2:11" x14ac:dyDescent="0.2">
      <c r="B10" t="e" cm="1" vm="1">
        <f t="array" aca="1" ref="B10" ca="1">SEARCH("start_date",Sheet1!B10:B2154)</f>
        <v>#VALUE!</v>
      </c>
    </row>
    <row r="11" spans="2:11" x14ac:dyDescent="0.2">
      <c r="B11" t="e" cm="1" vm="1">
        <f t="array" aca="1" ref="B11" ca="1">SEARCH("start_date",Sheet1!B11:B2155)</f>
        <v>#VALUE!</v>
      </c>
    </row>
    <row r="12" spans="2:11" x14ac:dyDescent="0.2">
      <c r="B12" t="e" cm="1" vm="1">
        <f t="array" aca="1" ref="B12" ca="1">SEARCH("start_date",Sheet1!B12:B2156)</f>
        <v>#VALUE!</v>
      </c>
    </row>
    <row r="13" spans="2:11" x14ac:dyDescent="0.2">
      <c r="B13" t="e" cm="1" vm="1">
        <f t="array" aca="1" ref="B13" ca="1">SEARCH("start_date",Sheet1!B13:B2157)</f>
        <v>#VALUE!</v>
      </c>
    </row>
    <row r="14" spans="2:11" x14ac:dyDescent="0.2">
      <c r="B14" t="e" cm="1" vm="1">
        <f t="array" aca="1" ref="B14" ca="1">SEARCH("start_date",Sheet1!B14:B2158)</f>
        <v>#VALUE!</v>
      </c>
    </row>
    <row r="15" spans="2:11" x14ac:dyDescent="0.2">
      <c r="B15" t="e" cm="1" vm="1">
        <f t="array" aca="1" ref="B15" ca="1">SEARCH("start_date",Sheet1!B15:B2159)</f>
        <v>#VALUE!</v>
      </c>
    </row>
    <row r="16" spans="2:11" x14ac:dyDescent="0.2">
      <c r="B16" t="e" cm="1" vm="1">
        <f t="array" aca="1" ref="B16" ca="1">SEARCH("start_date",Sheet1!B16:B2160)</f>
        <v>#VALUE!</v>
      </c>
    </row>
    <row r="17" spans="2:2" x14ac:dyDescent="0.2">
      <c r="B17" t="e" cm="1" vm="1">
        <f t="array" aca="1" ref="B17" ca="1">SEARCH("start_date",Sheet1!B17:B2161)</f>
        <v>#VALUE!</v>
      </c>
    </row>
    <row r="18" spans="2:2" x14ac:dyDescent="0.2">
      <c r="B18" t="e" cm="1" vm="1">
        <f t="array" aca="1" ref="B18" ca="1">SEARCH("start_date",Sheet1!B18:B2162)</f>
        <v>#VALUE!</v>
      </c>
    </row>
    <row r="19" spans="2:2" x14ac:dyDescent="0.2">
      <c r="B19" t="e" cm="1" vm="1">
        <f t="array" aca="1" ref="B19" ca="1">SEARCH("start_date",Sheet1!B19:B2163)</f>
        <v>#VALUE!</v>
      </c>
    </row>
    <row r="20" spans="2:2" x14ac:dyDescent="0.2">
      <c r="B20" t="e" cm="1" vm="1">
        <f t="array" aca="1" ref="B20" ca="1">SEARCH("start_date",Sheet1!B20:B2164)</f>
        <v>#VALUE!</v>
      </c>
    </row>
    <row r="21" spans="2:2" x14ac:dyDescent="0.2">
      <c r="B21" t="e" cm="1" vm="1">
        <f t="array" aca="1" ref="B21" ca="1">SEARCH("start_date",Sheet1!B21:B2165)</f>
        <v>#VALUE!</v>
      </c>
    </row>
    <row r="22" spans="2:2" x14ac:dyDescent="0.2">
      <c r="B22" t="e" cm="1" vm="1">
        <f t="array" aca="1" ref="B22" ca="1">SEARCH("start_date",Sheet1!B22:B2166)</f>
        <v>#VALUE!</v>
      </c>
    </row>
    <row r="23" spans="2:2" x14ac:dyDescent="0.2">
      <c r="B23" t="e" cm="1" vm="1">
        <f t="array" aca="1" ref="B23" ca="1">SEARCH("start_date",Sheet1!B23:B2167)</f>
        <v>#VALUE!</v>
      </c>
    </row>
    <row r="24" spans="2:2" x14ac:dyDescent="0.2">
      <c r="B24" t="e" cm="1" vm="1">
        <f t="array" aca="1" ref="B24" ca="1">SEARCH("start_date",Sheet1!B24:B2168)</f>
        <v>#VALUE!</v>
      </c>
    </row>
    <row r="25" spans="2:2" x14ac:dyDescent="0.2">
      <c r="B25" t="e" cm="1" vm="1">
        <f t="array" aca="1" ref="B25" ca="1">SEARCH("start_date",Sheet1!B25:B2169)</f>
        <v>#VALUE!</v>
      </c>
    </row>
    <row r="26" spans="2:2" x14ac:dyDescent="0.2">
      <c r="B26" t="e" cm="1" vm="1">
        <f t="array" aca="1" ref="B26" ca="1">SEARCH("start_date",Sheet1!B26:B2170)</f>
        <v>#VALUE!</v>
      </c>
    </row>
    <row r="27" spans="2:2" x14ac:dyDescent="0.2">
      <c r="B27" t="e" cm="1" vm="1">
        <f t="array" aca="1" ref="B27" ca="1">SEARCH("start_date",Sheet1!B27:B2171)</f>
        <v>#VALUE!</v>
      </c>
    </row>
    <row r="28" spans="2:2" x14ac:dyDescent="0.2">
      <c r="B28" t="e" cm="1" vm="1">
        <f t="array" aca="1" ref="B28" ca="1">SEARCH("start_date",Sheet1!B28:B2172)</f>
        <v>#VALUE!</v>
      </c>
    </row>
    <row r="29" spans="2:2" x14ac:dyDescent="0.2">
      <c r="B29" t="e" cm="1" vm="1">
        <f t="array" aca="1" ref="B29" ca="1">SEARCH("start_date",Sheet1!B29:B2173)</f>
        <v>#VALUE!</v>
      </c>
    </row>
    <row r="30" spans="2:2" x14ac:dyDescent="0.2">
      <c r="B30" t="e" cm="1" vm="1">
        <f t="array" aca="1" ref="B30" ca="1">SEARCH("start_date",Sheet1!B30:B2174)</f>
        <v>#VALUE!</v>
      </c>
    </row>
    <row r="31" spans="2:2" x14ac:dyDescent="0.2">
      <c r="B31" t="e" cm="1" vm="1">
        <f t="array" aca="1" ref="B31" ca="1">SEARCH("start_date",Sheet1!B31:B2175)</f>
        <v>#VALUE!</v>
      </c>
    </row>
    <row r="32" spans="2:2" x14ac:dyDescent="0.2">
      <c r="B32" t="e" cm="1" vm="1">
        <f t="array" aca="1" ref="B32" ca="1">SEARCH("start_date",Sheet1!B32:B2176)</f>
        <v>#VALUE!</v>
      </c>
    </row>
    <row r="33" spans="2:2" x14ac:dyDescent="0.2">
      <c r="B33" t="e" cm="1" vm="1">
        <f t="array" aca="1" ref="B33" ca="1">SEARCH("start_date",Sheet1!B33:B2177)</f>
        <v>#VALUE!</v>
      </c>
    </row>
    <row r="34" spans="2:2" x14ac:dyDescent="0.2">
      <c r="B34" t="e" cm="1" vm="1">
        <f t="array" aca="1" ref="B34" ca="1">SEARCH("start_date",Sheet1!B34:B2178)</f>
        <v>#VALUE!</v>
      </c>
    </row>
    <row r="35" spans="2:2" x14ac:dyDescent="0.2">
      <c r="B35" t="e" cm="1" vm="1">
        <f t="array" aca="1" ref="B35" ca="1">SEARCH("start_date",Sheet1!B35:B2179)</f>
        <v>#VALUE!</v>
      </c>
    </row>
    <row r="36" spans="2:2" x14ac:dyDescent="0.2">
      <c r="B36" t="e" cm="1" vm="1">
        <f t="array" aca="1" ref="B36" ca="1">SEARCH("start_date",Sheet1!B36:B2180)</f>
        <v>#VALUE!</v>
      </c>
    </row>
    <row r="37" spans="2:2" x14ac:dyDescent="0.2">
      <c r="B37" t="e" cm="1" vm="1">
        <f t="array" aca="1" ref="B37" ca="1">SEARCH("start_date",Sheet1!B37:B2181)</f>
        <v>#VALUE!</v>
      </c>
    </row>
    <row r="38" spans="2:2" x14ac:dyDescent="0.2">
      <c r="B38" t="e" cm="1" vm="1">
        <f t="array" aca="1" ref="B38" ca="1">SEARCH("start_date",Sheet1!B38:B2182)</f>
        <v>#VALUE!</v>
      </c>
    </row>
    <row r="39" spans="2:2" x14ac:dyDescent="0.2">
      <c r="B39" t="e" cm="1" vm="1">
        <f t="array" aca="1" ref="B39" ca="1">SEARCH("start_date",Sheet1!B39:B2183)</f>
        <v>#VALUE!</v>
      </c>
    </row>
    <row r="40" spans="2:2" x14ac:dyDescent="0.2">
      <c r="B40" t="e" cm="1" vm="1">
        <f t="array" aca="1" ref="B40" ca="1">SEARCH("start_date",Sheet1!B40:B2184)</f>
        <v>#VALUE!</v>
      </c>
    </row>
    <row r="41" spans="2:2" x14ac:dyDescent="0.2">
      <c r="B41" t="e" cm="1" vm="1">
        <f t="array" aca="1" ref="B41" ca="1">SEARCH("start_date",Sheet1!B41:B2185)</f>
        <v>#VALUE!</v>
      </c>
    </row>
    <row r="42" spans="2:2" x14ac:dyDescent="0.2">
      <c r="B42" t="e" cm="1" vm="1">
        <f t="array" aca="1" ref="B42" ca="1">SEARCH("start_date",Sheet1!B42:B2186)</f>
        <v>#VALUE!</v>
      </c>
    </row>
    <row r="43" spans="2:2" x14ac:dyDescent="0.2">
      <c r="B43" t="e" cm="1" vm="1">
        <f t="array" aca="1" ref="B43" ca="1">SEARCH("start_date",Sheet1!B43:B2187)</f>
        <v>#VALUE!</v>
      </c>
    </row>
    <row r="44" spans="2:2" x14ac:dyDescent="0.2">
      <c r="B44" t="e" cm="1" vm="1">
        <f t="array" aca="1" ref="B44" ca="1">SEARCH("start_date",Sheet1!B44:B2188)</f>
        <v>#VALUE!</v>
      </c>
    </row>
    <row r="45" spans="2:2" x14ac:dyDescent="0.2">
      <c r="B45" t="e" cm="1" vm="1">
        <f t="array" aca="1" ref="B45" ca="1">SEARCH("start_date",Sheet1!B45:B2189)</f>
        <v>#VALUE!</v>
      </c>
    </row>
    <row r="46" spans="2:2" x14ac:dyDescent="0.2">
      <c r="B46" t="e" cm="1" vm="1">
        <f t="array" aca="1" ref="B46" ca="1">SEARCH("start_date",Sheet1!B46:B2190)</f>
        <v>#VALUE!</v>
      </c>
    </row>
    <row r="47" spans="2:2" x14ac:dyDescent="0.2">
      <c r="B47" t="e" cm="1" vm="1">
        <f t="array" aca="1" ref="B47" ca="1">SEARCH("start_date",Sheet1!B47:B2191)</f>
        <v>#VALUE!</v>
      </c>
    </row>
    <row r="48" spans="2:2" x14ac:dyDescent="0.2">
      <c r="B48" t="e" cm="1" vm="1">
        <f t="array" aca="1" ref="B48" ca="1">SEARCH("start_date",Sheet1!B48:B2192)</f>
        <v>#VALUE!</v>
      </c>
    </row>
    <row r="49" spans="2:2" x14ac:dyDescent="0.2">
      <c r="B49" t="e" cm="1" vm="1">
        <f t="array" aca="1" ref="B49" ca="1">SEARCH("start_date",Sheet1!B49:B2193)</f>
        <v>#VALUE!</v>
      </c>
    </row>
    <row r="50" spans="2:2" x14ac:dyDescent="0.2">
      <c r="B50" t="e" cm="1" vm="1">
        <f t="array" aca="1" ref="B50" ca="1">SEARCH("start_date",Sheet1!B50:B2194)</f>
        <v>#VALUE!</v>
      </c>
    </row>
    <row r="51" spans="2:2" x14ac:dyDescent="0.2">
      <c r="B51" t="e" cm="1" vm="1">
        <f t="array" aca="1" ref="B51" ca="1">SEARCH("start_date",Sheet1!B51:B2195)</f>
        <v>#VALUE!</v>
      </c>
    </row>
    <row r="52" spans="2:2" x14ac:dyDescent="0.2">
      <c r="B52" t="e" cm="1" vm="1">
        <f t="array" aca="1" ref="B52" ca="1">SEARCH("start_date",Sheet1!B52:B2196)</f>
        <v>#VALUE!</v>
      </c>
    </row>
    <row r="53" spans="2:2" x14ac:dyDescent="0.2">
      <c r="B53" t="e" cm="1" vm="1">
        <f t="array" aca="1" ref="B53" ca="1">SEARCH("start_date",Sheet1!B53:B2197)</f>
        <v>#VALUE!</v>
      </c>
    </row>
    <row r="54" spans="2:2" x14ac:dyDescent="0.2">
      <c r="B54" t="e" cm="1" vm="1">
        <f t="array" aca="1" ref="B54" ca="1">SEARCH("start_date",Sheet1!B54:B2198)</f>
        <v>#VALUE!</v>
      </c>
    </row>
    <row r="55" spans="2:2" x14ac:dyDescent="0.2">
      <c r="B55" t="e" cm="1" vm="1">
        <f t="array" aca="1" ref="B55" ca="1">SEARCH("start_date",Sheet1!B55:B2199)</f>
        <v>#VALUE!</v>
      </c>
    </row>
    <row r="56" spans="2:2" x14ac:dyDescent="0.2">
      <c r="B56" t="e" cm="1" vm="1">
        <f t="array" aca="1" ref="B56" ca="1">SEARCH("start_date",Sheet1!B56:B2200)</f>
        <v>#VALUE!</v>
      </c>
    </row>
    <row r="57" spans="2:2" x14ac:dyDescent="0.2">
      <c r="B57" t="e" cm="1" vm="1">
        <f t="array" aca="1" ref="B57" ca="1">SEARCH("start_date",Sheet1!B57:B2201)</f>
        <v>#VALUE!</v>
      </c>
    </row>
    <row r="58" spans="2:2" x14ac:dyDescent="0.2">
      <c r="B58" t="e" cm="1" vm="1">
        <f t="array" aca="1" ref="B58" ca="1">SEARCH("start_date",Sheet1!B58:B2202)</f>
        <v>#VALUE!</v>
      </c>
    </row>
    <row r="59" spans="2:2" x14ac:dyDescent="0.2">
      <c r="B59" t="e" cm="1" vm="1">
        <f t="array" aca="1" ref="B59" ca="1">SEARCH("start_date",Sheet1!B59:B2203)</f>
        <v>#VALUE!</v>
      </c>
    </row>
    <row r="60" spans="2:2" x14ac:dyDescent="0.2">
      <c r="B60" t="e" cm="1" vm="1">
        <f t="array" aca="1" ref="B60" ca="1">SEARCH("start_date",Sheet1!B60:B2204)</f>
        <v>#VALUE!</v>
      </c>
    </row>
    <row r="61" spans="2:2" x14ac:dyDescent="0.2">
      <c r="B61" t="e" cm="1" vm="1">
        <f t="array" aca="1" ref="B61" ca="1">SEARCH("start_date",Sheet1!B61:B2205)</f>
        <v>#VALUE!</v>
      </c>
    </row>
    <row r="62" spans="2:2" x14ac:dyDescent="0.2">
      <c r="B62" t="e" cm="1" vm="1">
        <f t="array" aca="1" ref="B62" ca="1">SEARCH("start_date",Sheet1!B62:B2206)</f>
        <v>#VALUE!</v>
      </c>
    </row>
    <row r="63" spans="2:2" x14ac:dyDescent="0.2">
      <c r="B63" t="e" cm="1" vm="1">
        <f t="array" aca="1" ref="B63" ca="1">SEARCH("start_date",Sheet1!B63:B2207)</f>
        <v>#VALUE!</v>
      </c>
    </row>
    <row r="64" spans="2:2" x14ac:dyDescent="0.2">
      <c r="B64" t="e" cm="1" vm="1">
        <f t="array" aca="1" ref="B64" ca="1">SEARCH("start_date",Sheet1!B64:B2208)</f>
        <v>#VALUE!</v>
      </c>
    </row>
    <row r="65" spans="2:2" x14ac:dyDescent="0.2">
      <c r="B65" t="e" cm="1" vm="1">
        <f t="array" aca="1" ref="B65" ca="1">SEARCH("start_date",Sheet1!B65:B2209)</f>
        <v>#VALUE!</v>
      </c>
    </row>
    <row r="66" spans="2:2" x14ac:dyDescent="0.2">
      <c r="B66" t="e" cm="1" vm="1">
        <f t="array" aca="1" ref="B66" ca="1">SEARCH("start_date",Sheet1!B66:B2210)</f>
        <v>#VALUE!</v>
      </c>
    </row>
    <row r="67" spans="2:2" x14ac:dyDescent="0.2">
      <c r="B67" t="e" cm="1" vm="1">
        <f t="array" aca="1" ref="B67" ca="1">SEARCH("start_date",Sheet1!B67:B2211)</f>
        <v>#VALUE!</v>
      </c>
    </row>
    <row r="68" spans="2:2" x14ac:dyDescent="0.2">
      <c r="B68" t="e" cm="1" vm="1">
        <f t="array" aca="1" ref="B68" ca="1">SEARCH("start_date",Sheet1!B68:B2212)</f>
        <v>#VALUE!</v>
      </c>
    </row>
    <row r="69" spans="2:2" x14ac:dyDescent="0.2">
      <c r="B69" t="e" cm="1" vm="1">
        <f t="array" aca="1" ref="B69" ca="1">SEARCH("start_date",Sheet1!B69:B2213)</f>
        <v>#VALUE!</v>
      </c>
    </row>
    <row r="70" spans="2:2" x14ac:dyDescent="0.2">
      <c r="B70" t="e" cm="1" vm="1">
        <f t="array" aca="1" ref="B70" ca="1">SEARCH("start_date",Sheet1!B70:B2214)</f>
        <v>#VALUE!</v>
      </c>
    </row>
    <row r="71" spans="2:2" x14ac:dyDescent="0.2">
      <c r="B71" t="e" cm="1" vm="1">
        <f t="array" aca="1" ref="B71" ca="1">SEARCH("start_date",Sheet1!B71:B2215)</f>
        <v>#VALUE!</v>
      </c>
    </row>
    <row r="72" spans="2:2" x14ac:dyDescent="0.2">
      <c r="B72" t="e" cm="1" vm="1">
        <f t="array" aca="1" ref="B72" ca="1">SEARCH("start_date",Sheet1!B72:B2216)</f>
        <v>#VALUE!</v>
      </c>
    </row>
    <row r="73" spans="2:2" x14ac:dyDescent="0.2">
      <c r="B73" t="e" cm="1" vm="1">
        <f t="array" aca="1" ref="B73" ca="1">SEARCH("start_date",Sheet1!B73:B2217)</f>
        <v>#VALUE!</v>
      </c>
    </row>
    <row r="74" spans="2:2" x14ac:dyDescent="0.2">
      <c r="B74" t="e" cm="1" vm="1">
        <f t="array" aca="1" ref="B74" ca="1">SEARCH("start_date",Sheet1!B74:B2218)</f>
        <v>#VALUE!</v>
      </c>
    </row>
    <row r="75" spans="2:2" x14ac:dyDescent="0.2">
      <c r="B75" t="e" cm="1" vm="1">
        <f t="array" aca="1" ref="B75" ca="1">SEARCH("start_date",Sheet1!B75:B2219)</f>
        <v>#VALUE!</v>
      </c>
    </row>
    <row r="76" spans="2:2" x14ac:dyDescent="0.2">
      <c r="B76" t="e" cm="1" vm="1">
        <f t="array" aca="1" ref="B76" ca="1">SEARCH("start_date",Sheet1!B76:B2220)</f>
        <v>#VALUE!</v>
      </c>
    </row>
    <row r="77" spans="2:2" x14ac:dyDescent="0.2">
      <c r="B77" t="e" cm="1" vm="1">
        <f t="array" aca="1" ref="B77" ca="1">SEARCH("start_date",Sheet1!B77:B2221)</f>
        <v>#VALUE!</v>
      </c>
    </row>
    <row r="78" spans="2:2" x14ac:dyDescent="0.2">
      <c r="B78" t="e" cm="1" vm="1">
        <f t="array" aca="1" ref="B78" ca="1">SEARCH("start_date",Sheet1!B78:B2222)</f>
        <v>#VALUE!</v>
      </c>
    </row>
    <row r="79" spans="2:2" x14ac:dyDescent="0.2">
      <c r="B79" t="e" cm="1" vm="1">
        <f t="array" aca="1" ref="B79" ca="1">SEARCH("start_date",Sheet1!B79:B2223)</f>
        <v>#VALUE!</v>
      </c>
    </row>
    <row r="80" spans="2:2" x14ac:dyDescent="0.2">
      <c r="B80" t="e" cm="1" vm="1">
        <f t="array" aca="1" ref="B80" ca="1">SEARCH("start_date",Sheet1!B80:B2224)</f>
        <v>#VALUE!</v>
      </c>
    </row>
    <row r="81" spans="2:2" x14ac:dyDescent="0.2">
      <c r="B81" t="e" cm="1" vm="1">
        <f t="array" aca="1" ref="B81" ca="1">SEARCH("start_date",Sheet1!B81:B2225)</f>
        <v>#VALUE!</v>
      </c>
    </row>
    <row r="82" spans="2:2" x14ac:dyDescent="0.2">
      <c r="B82" t="e" cm="1" vm="1">
        <f t="array" aca="1" ref="B82" ca="1">SEARCH("start_date",Sheet1!B82:B2226)</f>
        <v>#VALUE!</v>
      </c>
    </row>
    <row r="83" spans="2:2" x14ac:dyDescent="0.2">
      <c r="B83" t="e" cm="1" vm="1">
        <f t="array" aca="1" ref="B83" ca="1">SEARCH("start_date",Sheet1!B83:B2227)</f>
        <v>#VALUE!</v>
      </c>
    </row>
    <row r="84" spans="2:2" x14ac:dyDescent="0.2">
      <c r="B84" t="e" cm="1" vm="1">
        <f t="array" aca="1" ref="B84" ca="1">SEARCH("start_date",Sheet1!B84:B2228)</f>
        <v>#VALUE!</v>
      </c>
    </row>
    <row r="85" spans="2:2" x14ac:dyDescent="0.2">
      <c r="B85" t="e" cm="1" vm="1">
        <f t="array" aca="1" ref="B85" ca="1">SEARCH("start_date",Sheet1!B85:B2229)</f>
        <v>#VALUE!</v>
      </c>
    </row>
    <row r="86" spans="2:2" x14ac:dyDescent="0.2">
      <c r="B86" t="e" cm="1" vm="1">
        <f t="array" aca="1" ref="B86" ca="1">SEARCH("start_date",Sheet1!B86:B2230)</f>
        <v>#VALUE!</v>
      </c>
    </row>
    <row r="87" spans="2:2" x14ac:dyDescent="0.2">
      <c r="B87" t="e" cm="1" vm="1">
        <f t="array" aca="1" ref="B87" ca="1">SEARCH("start_date",Sheet1!B87:B2231)</f>
        <v>#VALUE!</v>
      </c>
    </row>
    <row r="88" spans="2:2" x14ac:dyDescent="0.2">
      <c r="B88" t="e" cm="1" vm="1">
        <f t="array" aca="1" ref="B88" ca="1">SEARCH("start_date",Sheet1!B88:B2232)</f>
        <v>#VALUE!</v>
      </c>
    </row>
    <row r="89" spans="2:2" x14ac:dyDescent="0.2">
      <c r="B89" t="e" cm="1" vm="1">
        <f t="array" aca="1" ref="B89" ca="1">SEARCH("start_date",Sheet1!B89:B2233)</f>
        <v>#VALUE!</v>
      </c>
    </row>
    <row r="90" spans="2:2" x14ac:dyDescent="0.2">
      <c r="B90" t="e" cm="1" vm="1">
        <f t="array" aca="1" ref="B90" ca="1">SEARCH("start_date",Sheet1!B90:B2234)</f>
        <v>#VALUE!</v>
      </c>
    </row>
    <row r="91" spans="2:2" x14ac:dyDescent="0.2">
      <c r="B91" t="e" cm="1" vm="1">
        <f t="array" aca="1" ref="B91" ca="1">SEARCH("start_date",Sheet1!B91:B2235)</f>
        <v>#VALUE!</v>
      </c>
    </row>
    <row r="92" spans="2:2" x14ac:dyDescent="0.2">
      <c r="B92" t="e" cm="1" vm="1">
        <f t="array" aca="1" ref="B92" ca="1">SEARCH("start_date",Sheet1!B92:B2236)</f>
        <v>#VALUE!</v>
      </c>
    </row>
    <row r="93" spans="2:2" x14ac:dyDescent="0.2">
      <c r="B93" t="e" cm="1" vm="1">
        <f t="array" aca="1" ref="B93" ca="1">SEARCH("start_date",Sheet1!B93:B2237)</f>
        <v>#VALUE!</v>
      </c>
    </row>
    <row r="94" spans="2:2" x14ac:dyDescent="0.2">
      <c r="B94" t="e" cm="1" vm="1">
        <f t="array" aca="1" ref="B94" ca="1">SEARCH("start_date",Sheet1!B94:B2238)</f>
        <v>#VALUE!</v>
      </c>
    </row>
    <row r="95" spans="2:2" x14ac:dyDescent="0.2">
      <c r="B95" t="e" cm="1" vm="1">
        <f t="array" aca="1" ref="B95" ca="1">SEARCH("start_date",Sheet1!B95:B2239)</f>
        <v>#VALUE!</v>
      </c>
    </row>
    <row r="96" spans="2:2" x14ac:dyDescent="0.2">
      <c r="B96" t="e" cm="1" vm="1">
        <f t="array" aca="1" ref="B96" ca="1">SEARCH("start_date",Sheet1!B96:B2240)</f>
        <v>#VALUE!</v>
      </c>
    </row>
    <row r="97" spans="2:2" x14ac:dyDescent="0.2">
      <c r="B97" t="e" cm="1" vm="1">
        <f t="array" aca="1" ref="B97" ca="1">SEARCH("start_date",Sheet1!B97:B2241)</f>
        <v>#VALUE!</v>
      </c>
    </row>
    <row r="98" spans="2:2" x14ac:dyDescent="0.2">
      <c r="B98" t="e" cm="1" vm="1">
        <f t="array" aca="1" ref="B98" ca="1">SEARCH("start_date",Sheet1!B98:B2242)</f>
        <v>#VALUE!</v>
      </c>
    </row>
    <row r="99" spans="2:2" x14ac:dyDescent="0.2">
      <c r="B99" t="e" cm="1" vm="1">
        <f t="array" aca="1" ref="B99" ca="1">SEARCH("start_date",Sheet1!B99:B2243)</f>
        <v>#VALUE!</v>
      </c>
    </row>
    <row r="100" spans="2:2" x14ac:dyDescent="0.2">
      <c r="B100" t="e" cm="1" vm="1">
        <f t="array" aca="1" ref="B100" ca="1">SEARCH("start_date",Sheet1!B100:B2244)</f>
        <v>#VALUE!</v>
      </c>
    </row>
    <row r="101" spans="2:2" x14ac:dyDescent="0.2">
      <c r="B101" t="e" cm="1" vm="1">
        <f t="array" aca="1" ref="B101" ca="1">SEARCH("start_date",Sheet1!B101:B2245)</f>
        <v>#VALUE!</v>
      </c>
    </row>
    <row r="102" spans="2:2" x14ac:dyDescent="0.2">
      <c r="B102" t="e" cm="1" vm="1">
        <f t="array" aca="1" ref="B102" ca="1">SEARCH("start_date",Sheet1!B102:B2246)</f>
        <v>#VALUE!</v>
      </c>
    </row>
    <row r="103" spans="2:2" x14ac:dyDescent="0.2">
      <c r="B103" t="e" cm="1" vm="1">
        <f t="array" aca="1" ref="B103" ca="1">SEARCH("start_date",Sheet1!B103:B2247)</f>
        <v>#VALUE!</v>
      </c>
    </row>
    <row r="104" spans="2:2" x14ac:dyDescent="0.2">
      <c r="B104" t="e" cm="1" vm="1">
        <f t="array" aca="1" ref="B104" ca="1">SEARCH("start_date",Sheet1!B104:B2248)</f>
        <v>#VALUE!</v>
      </c>
    </row>
    <row r="105" spans="2:2" x14ac:dyDescent="0.2">
      <c r="B105" t="e" cm="1" vm="1">
        <f t="array" aca="1" ref="B105" ca="1">SEARCH("start_date",Sheet1!B105:B2249)</f>
        <v>#VALUE!</v>
      </c>
    </row>
    <row r="106" spans="2:2" x14ac:dyDescent="0.2">
      <c r="B106" t="e" cm="1" vm="1">
        <f t="array" aca="1" ref="B106" ca="1">SEARCH("start_date",Sheet1!B106:B2250)</f>
        <v>#VALUE!</v>
      </c>
    </row>
    <row r="107" spans="2:2" x14ac:dyDescent="0.2">
      <c r="B107" t="e" cm="1" vm="1">
        <f t="array" aca="1" ref="B107" ca="1">SEARCH("start_date",Sheet1!B107:B2251)</f>
        <v>#VALUE!</v>
      </c>
    </row>
    <row r="108" spans="2:2" x14ac:dyDescent="0.2">
      <c r="B108" t="e" cm="1" vm="1">
        <f t="array" aca="1" ref="B108" ca="1">SEARCH("start_date",Sheet1!B108:B2252)</f>
        <v>#VALUE!</v>
      </c>
    </row>
    <row r="109" spans="2:2" x14ac:dyDescent="0.2">
      <c r="B109" t="e" cm="1" vm="1">
        <f t="array" aca="1" ref="B109" ca="1">SEARCH("start_date",Sheet1!B109:B2253)</f>
        <v>#VALUE!</v>
      </c>
    </row>
    <row r="110" spans="2:2" x14ac:dyDescent="0.2">
      <c r="B110" t="e" cm="1" vm="1">
        <f t="array" aca="1" ref="B110" ca="1">SEARCH("start_date",Sheet1!B110:B2254)</f>
        <v>#VALUE!</v>
      </c>
    </row>
    <row r="111" spans="2:2" x14ac:dyDescent="0.2">
      <c r="B111" t="e" cm="1" vm="1">
        <f t="array" aca="1" ref="B111" ca="1">SEARCH("start_date",Sheet1!B111:B2255)</f>
        <v>#VALUE!</v>
      </c>
    </row>
    <row r="112" spans="2:2" x14ac:dyDescent="0.2">
      <c r="B112" t="e" cm="1" vm="1">
        <f t="array" aca="1" ref="B112" ca="1">SEARCH("start_date",Sheet1!B112:B2256)</f>
        <v>#VALUE!</v>
      </c>
    </row>
    <row r="113" spans="2:2" x14ac:dyDescent="0.2">
      <c r="B113" t="e" cm="1" vm="1">
        <f t="array" aca="1" ref="B113" ca="1">SEARCH("start_date",Sheet1!B113:B2257)</f>
        <v>#VALUE!</v>
      </c>
    </row>
    <row r="114" spans="2:2" x14ac:dyDescent="0.2">
      <c r="B114" t="e" cm="1" vm="1">
        <f t="array" aca="1" ref="B114" ca="1">SEARCH("start_date",Sheet1!B114:B2258)</f>
        <v>#VALUE!</v>
      </c>
    </row>
    <row r="115" spans="2:2" x14ac:dyDescent="0.2">
      <c r="B115" t="e" cm="1" vm="1">
        <f t="array" aca="1" ref="B115" ca="1">SEARCH("start_date",Sheet1!B115:B2259)</f>
        <v>#VALUE!</v>
      </c>
    </row>
    <row r="116" spans="2:2" x14ac:dyDescent="0.2">
      <c r="B116" t="e" cm="1" vm="1">
        <f t="array" aca="1" ref="B116" ca="1">SEARCH("start_date",Sheet1!B116:B2260)</f>
        <v>#VALUE!</v>
      </c>
    </row>
    <row r="117" spans="2:2" x14ac:dyDescent="0.2">
      <c r="B117" t="e" cm="1" vm="1">
        <f t="array" aca="1" ref="B117" ca="1">SEARCH("start_date",Sheet1!B117:B2261)</f>
        <v>#VALUE!</v>
      </c>
    </row>
    <row r="118" spans="2:2" x14ac:dyDescent="0.2">
      <c r="B118" t="e" cm="1" vm="1">
        <f t="array" aca="1" ref="B118" ca="1">SEARCH("start_date",Sheet1!B118:B2262)</f>
        <v>#VALUE!</v>
      </c>
    </row>
    <row r="119" spans="2:2" x14ac:dyDescent="0.2">
      <c r="B119" t="e" cm="1" vm="1">
        <f t="array" aca="1" ref="B119" ca="1">SEARCH("start_date",Sheet1!B119:B2263)</f>
        <v>#VALUE!</v>
      </c>
    </row>
    <row r="120" spans="2:2" x14ac:dyDescent="0.2">
      <c r="B120" t="e" cm="1" vm="1">
        <f t="array" aca="1" ref="B120" ca="1">SEARCH("start_date",Sheet1!B120:B2264)</f>
        <v>#VALUE!</v>
      </c>
    </row>
    <row r="121" spans="2:2" x14ac:dyDescent="0.2">
      <c r="B121" t="e" cm="1" vm="1">
        <f t="array" aca="1" ref="B121" ca="1">SEARCH("start_date",Sheet1!B121:B2265)</f>
        <v>#VALUE!</v>
      </c>
    </row>
    <row r="122" spans="2:2" x14ac:dyDescent="0.2">
      <c r="B122" t="e" cm="1" vm="1">
        <f t="array" aca="1" ref="B122" ca="1">SEARCH("start_date",Sheet1!B122:B2266)</f>
        <v>#VALUE!</v>
      </c>
    </row>
    <row r="123" spans="2:2" x14ac:dyDescent="0.2">
      <c r="B123" t="e" cm="1" vm="1">
        <f t="array" aca="1" ref="B123" ca="1">SEARCH("start_date",Sheet1!B123:B2267)</f>
        <v>#VALUE!</v>
      </c>
    </row>
    <row r="124" spans="2:2" x14ac:dyDescent="0.2">
      <c r="B124" t="e" cm="1" vm="1">
        <f t="array" aca="1" ref="B124" ca="1">SEARCH("start_date",Sheet1!B124:B2268)</f>
        <v>#VALUE!</v>
      </c>
    </row>
    <row r="125" spans="2:2" x14ac:dyDescent="0.2">
      <c r="B125" t="e" cm="1" vm="1">
        <f t="array" aca="1" ref="B125" ca="1">SEARCH("start_date",Sheet1!B125:B2269)</f>
        <v>#VALUE!</v>
      </c>
    </row>
    <row r="126" spans="2:2" x14ac:dyDescent="0.2">
      <c r="B126" t="e" cm="1" vm="1">
        <f t="array" aca="1" ref="B126" ca="1">SEARCH("start_date",Sheet1!B126:B2270)</f>
        <v>#VALUE!</v>
      </c>
    </row>
    <row r="127" spans="2:2" x14ac:dyDescent="0.2">
      <c r="B127" t="e" cm="1" vm="1">
        <f t="array" aca="1" ref="B127" ca="1">SEARCH("start_date",Sheet1!B127:B2271)</f>
        <v>#VALUE!</v>
      </c>
    </row>
    <row r="128" spans="2:2" x14ac:dyDescent="0.2">
      <c r="B128" t="e" cm="1" vm="1">
        <f t="array" aca="1" ref="B128" ca="1">SEARCH("start_date",Sheet1!B128:B2272)</f>
        <v>#VALUE!</v>
      </c>
    </row>
    <row r="129" spans="2:2" x14ac:dyDescent="0.2">
      <c r="B129" t="e" cm="1" vm="1">
        <f t="array" aca="1" ref="B129" ca="1">SEARCH("start_date",Sheet1!B129:B2273)</f>
        <v>#VALUE!</v>
      </c>
    </row>
    <row r="130" spans="2:2" x14ac:dyDescent="0.2">
      <c r="B130" t="e" cm="1" vm="1">
        <f t="array" aca="1" ref="B130" ca="1">SEARCH("start_date",Sheet1!B130:B2274)</f>
        <v>#VALUE!</v>
      </c>
    </row>
    <row r="131" spans="2:2" x14ac:dyDescent="0.2">
      <c r="B131" t="e" cm="1" vm="1">
        <f t="array" aca="1" ref="B131" ca="1">SEARCH("start_date",Sheet1!B131:B2275)</f>
        <v>#VALUE!</v>
      </c>
    </row>
    <row r="132" spans="2:2" x14ac:dyDescent="0.2">
      <c r="B132" t="e" cm="1" vm="1">
        <f t="array" aca="1" ref="B132" ca="1">SEARCH("start_date",Sheet1!B132:B2276)</f>
        <v>#VALUE!</v>
      </c>
    </row>
    <row r="133" spans="2:2" x14ac:dyDescent="0.2">
      <c r="B133" t="e" cm="1" vm="1">
        <f t="array" aca="1" ref="B133" ca="1">SEARCH("start_date",Sheet1!B133:B2277)</f>
        <v>#VALUE!</v>
      </c>
    </row>
    <row r="134" spans="2:2" x14ac:dyDescent="0.2">
      <c r="B134" t="e" cm="1" vm="1">
        <f t="array" aca="1" ref="B134" ca="1">SEARCH("start_date",Sheet1!B134:B2278)</f>
        <v>#VALUE!</v>
      </c>
    </row>
    <row r="135" spans="2:2" x14ac:dyDescent="0.2">
      <c r="B135" t="e" cm="1" vm="1">
        <f t="array" aca="1" ref="B135" ca="1">SEARCH("start_date",Sheet1!B135:B2279)</f>
        <v>#VALUE!</v>
      </c>
    </row>
    <row r="136" spans="2:2" x14ac:dyDescent="0.2">
      <c r="B136" t="e" cm="1" vm="1">
        <f t="array" aca="1" ref="B136" ca="1">SEARCH("start_date",Sheet1!B136:B2280)</f>
        <v>#VALUE!</v>
      </c>
    </row>
    <row r="137" spans="2:2" x14ac:dyDescent="0.2">
      <c r="B137" t="e" cm="1" vm="1">
        <f t="array" aca="1" ref="B137" ca="1">SEARCH("start_date",Sheet1!B137:B2281)</f>
        <v>#VALUE!</v>
      </c>
    </row>
    <row r="138" spans="2:2" x14ac:dyDescent="0.2">
      <c r="B138" t="e" cm="1" vm="1">
        <f t="array" aca="1" ref="B138" ca="1">SEARCH("start_date",Sheet1!B138:B2282)</f>
        <v>#VALUE!</v>
      </c>
    </row>
    <row r="139" spans="2:2" x14ac:dyDescent="0.2">
      <c r="B139" t="e" cm="1" vm="1">
        <f t="array" aca="1" ref="B139" ca="1">SEARCH("start_date",Sheet1!B139:B2283)</f>
        <v>#VALUE!</v>
      </c>
    </row>
    <row r="140" spans="2:2" x14ac:dyDescent="0.2">
      <c r="B140" t="e" cm="1" vm="1">
        <f t="array" aca="1" ref="B140" ca="1">SEARCH("start_date",Sheet1!B140:B2284)</f>
        <v>#VALUE!</v>
      </c>
    </row>
    <row r="141" spans="2:2" x14ac:dyDescent="0.2">
      <c r="B141" t="e" cm="1" vm="1">
        <f t="array" aca="1" ref="B141" ca="1">SEARCH("start_date",Sheet1!B141:B2285)</f>
        <v>#VALUE!</v>
      </c>
    </row>
    <row r="142" spans="2:2" x14ac:dyDescent="0.2">
      <c r="B142" t="e" cm="1" vm="1">
        <f t="array" aca="1" ref="B142" ca="1">SEARCH("start_date",Sheet1!B142:B2286)</f>
        <v>#VALUE!</v>
      </c>
    </row>
    <row r="143" spans="2:2" x14ac:dyDescent="0.2">
      <c r="B143" t="e" cm="1" vm="1">
        <f t="array" aca="1" ref="B143" ca="1">SEARCH("start_date",Sheet1!B143:B2287)</f>
        <v>#VALUE!</v>
      </c>
    </row>
    <row r="144" spans="2:2" x14ac:dyDescent="0.2">
      <c r="B144" t="e" cm="1" vm="1">
        <f t="array" aca="1" ref="B144" ca="1">SEARCH("start_date",Sheet1!B144:B2288)</f>
        <v>#VALUE!</v>
      </c>
    </row>
    <row r="145" spans="2:2" x14ac:dyDescent="0.2">
      <c r="B145" t="e" cm="1" vm="1">
        <f t="array" aca="1" ref="B145" ca="1">SEARCH("start_date",Sheet1!B145:B2289)</f>
        <v>#VALUE!</v>
      </c>
    </row>
    <row r="146" spans="2:2" x14ac:dyDescent="0.2">
      <c r="B146" t="e" cm="1" vm="1">
        <f t="array" aca="1" ref="B146" ca="1">SEARCH("start_date",Sheet1!B146:B2290)</f>
        <v>#VALUE!</v>
      </c>
    </row>
    <row r="147" spans="2:2" x14ac:dyDescent="0.2">
      <c r="B147" t="e" cm="1" vm="1">
        <f t="array" aca="1" ref="B147" ca="1">SEARCH("start_date",Sheet1!B147:B2291)</f>
        <v>#VALUE!</v>
      </c>
    </row>
    <row r="148" spans="2:2" x14ac:dyDescent="0.2">
      <c r="B148" t="e" cm="1" vm="1">
        <f t="array" aca="1" ref="B148" ca="1">SEARCH("start_date",Sheet1!B148:B2292)</f>
        <v>#VALUE!</v>
      </c>
    </row>
    <row r="149" spans="2:2" x14ac:dyDescent="0.2">
      <c r="B149" t="e" cm="1" vm="1">
        <f t="array" aca="1" ref="B149" ca="1">SEARCH("start_date",Sheet1!B149:B2293)</f>
        <v>#VALUE!</v>
      </c>
    </row>
    <row r="150" spans="2:2" x14ac:dyDescent="0.2">
      <c r="B150" t="e" cm="1" vm="1">
        <f t="array" aca="1" ref="B150" ca="1">SEARCH("start_date",Sheet1!B150:B2294)</f>
        <v>#VALUE!</v>
      </c>
    </row>
    <row r="151" spans="2:2" x14ac:dyDescent="0.2">
      <c r="B151" t="e" cm="1" vm="1">
        <f t="array" aca="1" ref="B151" ca="1">SEARCH("start_date",Sheet1!B151:B2295)</f>
        <v>#VALUE!</v>
      </c>
    </row>
    <row r="152" spans="2:2" x14ac:dyDescent="0.2">
      <c r="B152" t="e" cm="1" vm="1">
        <f t="array" aca="1" ref="B152" ca="1">SEARCH("start_date",Sheet1!B152:B2296)</f>
        <v>#VALUE!</v>
      </c>
    </row>
    <row r="153" spans="2:2" x14ac:dyDescent="0.2">
      <c r="B153" t="e" cm="1" vm="1">
        <f t="array" aca="1" ref="B153" ca="1">SEARCH("start_date",Sheet1!B153:B2297)</f>
        <v>#VALUE!</v>
      </c>
    </row>
    <row r="154" spans="2:2" x14ac:dyDescent="0.2">
      <c r="B154" t="e" cm="1" vm="1">
        <f t="array" aca="1" ref="B154" ca="1">SEARCH("start_date",Sheet1!B154:B2298)</f>
        <v>#VALUE!</v>
      </c>
    </row>
    <row r="155" spans="2:2" x14ac:dyDescent="0.2">
      <c r="B155" t="e" cm="1" vm="1">
        <f t="array" aca="1" ref="B155" ca="1">SEARCH("start_date",Sheet1!B155:B2299)</f>
        <v>#VALUE!</v>
      </c>
    </row>
    <row r="156" spans="2:2" x14ac:dyDescent="0.2">
      <c r="B156" t="e" cm="1" vm="1">
        <f t="array" aca="1" ref="B156" ca="1">SEARCH("start_date",Sheet1!B156:B2300)</f>
        <v>#VALUE!</v>
      </c>
    </row>
    <row r="157" spans="2:2" x14ac:dyDescent="0.2">
      <c r="B157" t="e" cm="1" vm="1">
        <f t="array" aca="1" ref="B157" ca="1">SEARCH("start_date",Sheet1!B157:B2301)</f>
        <v>#VALUE!</v>
      </c>
    </row>
    <row r="158" spans="2:2" x14ac:dyDescent="0.2">
      <c r="B158" t="e" cm="1" vm="1">
        <f t="array" aca="1" ref="B158" ca="1">SEARCH("start_date",Sheet1!B158:B2302)</f>
        <v>#VALUE!</v>
      </c>
    </row>
    <row r="159" spans="2:2" x14ac:dyDescent="0.2">
      <c r="B159" t="e" cm="1" vm="1">
        <f t="array" aca="1" ref="B159" ca="1">SEARCH("start_date",Sheet1!B159:B2303)</f>
        <v>#VALUE!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2020-06-17T17:33:16Z</dcterms:created>
  <dcterms:modified xsi:type="dcterms:W3CDTF">2020-06-17T19:26:55Z</dcterms:modified>
</cp:coreProperties>
</file>