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ki\Documents\Лабы\"/>
    </mc:Choice>
  </mc:AlternateContent>
  <bookViews>
    <workbookView xWindow="0" yWindow="0" windowWidth="20490" windowHeight="7530"/>
  </bookViews>
  <sheets>
    <sheet name="Лист1" sheetId="1" r:id="rId1"/>
    <sheet name="Лист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7" i="1"/>
  <c r="B38" i="1"/>
  <c r="B30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J37" i="1"/>
  <c r="K37" i="1"/>
  <c r="L37" i="1"/>
  <c r="M37" i="1"/>
  <c r="M38" i="1" s="1"/>
  <c r="N37" i="1"/>
  <c r="O37" i="1"/>
  <c r="P37" i="1"/>
  <c r="Q37" i="1"/>
  <c r="R37" i="1"/>
  <c r="S37" i="1"/>
  <c r="T37" i="1"/>
  <c r="U37" i="1"/>
  <c r="I37" i="1"/>
  <c r="J38" i="1"/>
  <c r="K38" i="1"/>
  <c r="L38" i="1"/>
  <c r="N38" i="1"/>
  <c r="O38" i="1"/>
  <c r="P38" i="1"/>
  <c r="Q38" i="1"/>
  <c r="R38" i="1"/>
  <c r="S38" i="1"/>
  <c r="T38" i="1"/>
  <c r="U38" i="1"/>
  <c r="AJ54" i="1"/>
  <c r="AK54" i="1"/>
  <c r="AL54" i="1"/>
  <c r="AM54" i="1"/>
  <c r="AN54" i="1"/>
  <c r="AO54" i="1"/>
  <c r="AP54" i="1"/>
  <c r="AJ53" i="1"/>
  <c r="AK53" i="1"/>
  <c r="AL53" i="1"/>
  <c r="AM53" i="1"/>
  <c r="AN53" i="1"/>
  <c r="AO53" i="1"/>
  <c r="AP53" i="1"/>
  <c r="AJ52" i="1"/>
  <c r="AK52" i="1"/>
  <c r="AL52" i="1"/>
  <c r="AM52" i="1"/>
  <c r="AN52" i="1"/>
  <c r="AO52" i="1"/>
  <c r="AP52" i="1"/>
  <c r="AJ50" i="1"/>
  <c r="AK50" i="1"/>
  <c r="AL50" i="1"/>
  <c r="AM50" i="1"/>
  <c r="AN50" i="1"/>
  <c r="AO50" i="1"/>
  <c r="AP50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B54" i="1"/>
  <c r="H52" i="1"/>
  <c r="H53" i="1" s="1"/>
  <c r="C53" i="1"/>
  <c r="D53" i="1"/>
  <c r="E53" i="1"/>
  <c r="F53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B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C52" i="1"/>
  <c r="D52" i="1"/>
  <c r="E52" i="1"/>
  <c r="F52" i="1"/>
  <c r="G52" i="1"/>
  <c r="B52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P50" i="1"/>
  <c r="L50" i="1"/>
  <c r="M50" i="1"/>
  <c r="N50" i="1"/>
  <c r="O50" i="1"/>
  <c r="K50" i="1"/>
  <c r="I50" i="1"/>
  <c r="J50" i="1"/>
  <c r="H50" i="1"/>
  <c r="C50" i="1"/>
  <c r="D50" i="1"/>
  <c r="E50" i="1"/>
  <c r="F50" i="1"/>
  <c r="G50" i="1"/>
  <c r="B50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6" i="1"/>
  <c r="O44" i="1"/>
  <c r="M43" i="1"/>
  <c r="M44" i="1" s="1"/>
  <c r="N43" i="1"/>
  <c r="N44" i="1" s="1"/>
  <c r="O43" i="1"/>
  <c r="P43" i="1"/>
  <c r="P44" i="1" s="1"/>
  <c r="Q43" i="1"/>
  <c r="Q44" i="1" s="1"/>
  <c r="R43" i="1"/>
  <c r="R44" i="1" s="1"/>
  <c r="S43" i="1"/>
  <c r="S44" i="1" s="1"/>
  <c r="T43" i="1"/>
  <c r="T44" i="1" s="1"/>
  <c r="U43" i="1"/>
  <c r="U44" i="1" s="1"/>
  <c r="L43" i="1"/>
  <c r="L44" i="1" s="1"/>
  <c r="J43" i="1"/>
  <c r="J44" i="1" s="1"/>
  <c r="K43" i="1"/>
  <c r="K44" i="1" s="1"/>
  <c r="I43" i="1"/>
  <c r="I44" i="1" s="1"/>
  <c r="H43" i="1"/>
  <c r="H44" i="1" s="1"/>
  <c r="G43" i="1"/>
  <c r="G44" i="1" s="1"/>
  <c r="F43" i="1"/>
  <c r="F44" i="1" s="1"/>
  <c r="E43" i="1"/>
  <c r="E44" i="1" s="1"/>
  <c r="C43" i="1"/>
  <c r="C44" i="1" s="1"/>
  <c r="D43" i="1"/>
  <c r="D44" i="1" s="1"/>
  <c r="B43" i="1"/>
  <c r="B44" i="1" s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39" i="1"/>
  <c r="C37" i="1"/>
  <c r="D37" i="1"/>
  <c r="E37" i="1"/>
  <c r="F37" i="1"/>
  <c r="G37" i="1"/>
  <c r="H37" i="1"/>
  <c r="B3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  <c r="I38" i="1" l="1"/>
  <c r="E38" i="1"/>
  <c r="F38" i="1"/>
  <c r="H38" i="1"/>
  <c r="D38" i="1"/>
  <c r="G38" i="1"/>
  <c r="C38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29" i="1"/>
  <c r="C13" i="1"/>
  <c r="C14" i="1" s="1"/>
  <c r="D13" i="1"/>
  <c r="D14" i="1" s="1"/>
  <c r="E13" i="1"/>
  <c r="E14" i="1" s="1"/>
  <c r="F13" i="1"/>
  <c r="F14" i="1" s="1"/>
  <c r="G13" i="1"/>
  <c r="G14" i="1" s="1"/>
  <c r="H13" i="1"/>
  <c r="H14" i="1" s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P13" i="1"/>
  <c r="P14" i="1" s="1"/>
  <c r="Q13" i="1"/>
  <c r="Q14" i="1" s="1"/>
  <c r="R13" i="1"/>
  <c r="R14" i="1" s="1"/>
  <c r="S13" i="1"/>
  <c r="S14" i="1" s="1"/>
  <c r="T13" i="1"/>
  <c r="T14" i="1" s="1"/>
  <c r="B13" i="1"/>
  <c r="B14" i="1" s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0" i="1"/>
  <c r="C25" i="1"/>
  <c r="D25" i="1"/>
  <c r="E25" i="1"/>
  <c r="F25" i="1"/>
  <c r="G25" i="1"/>
  <c r="H25" i="1"/>
  <c r="I25" i="1"/>
  <c r="B25" i="1"/>
  <c r="C23" i="1"/>
  <c r="D23" i="1"/>
  <c r="E23" i="1"/>
  <c r="F23" i="1"/>
  <c r="G23" i="1"/>
  <c r="H23" i="1"/>
  <c r="I23" i="1"/>
  <c r="B23" i="1"/>
  <c r="D20" i="1"/>
  <c r="E20" i="1"/>
  <c r="F20" i="1"/>
  <c r="G20" i="1"/>
  <c r="H20" i="1"/>
  <c r="I20" i="1"/>
  <c r="J20" i="1"/>
  <c r="C20" i="1"/>
  <c r="B20" i="1"/>
  <c r="C18" i="1"/>
  <c r="D18" i="1"/>
  <c r="E18" i="1"/>
  <c r="F18" i="1"/>
  <c r="G18" i="1"/>
  <c r="H18" i="1"/>
  <c r="I18" i="1"/>
  <c r="J18" i="1"/>
  <c r="B18" i="1"/>
  <c r="D3" i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<sst xmlns="http://schemas.openxmlformats.org/spreadsheetml/2006/main" count="48" uniqueCount="27">
  <si>
    <t>T, div</t>
  </si>
  <si>
    <t>T/div</t>
  </si>
  <si>
    <t>T,c</t>
  </si>
  <si>
    <t>f, Hz</t>
  </si>
  <si>
    <t>df, Hz</t>
  </si>
  <si>
    <t>df/f</t>
  </si>
  <si>
    <t>f зг</t>
  </si>
  <si>
    <t>f Hz</t>
  </si>
  <si>
    <t>2U div</t>
  </si>
  <si>
    <t>lg f</t>
  </si>
  <si>
    <t>K=U/U0</t>
  </si>
  <si>
    <t>2y0 div</t>
  </si>
  <si>
    <t>2Ay div</t>
  </si>
  <si>
    <t>arcsin (y0/Ay)</t>
  </si>
  <si>
    <t>dф</t>
  </si>
  <si>
    <t>U, v</t>
  </si>
  <si>
    <t>2U, v</t>
  </si>
  <si>
    <t>ослабление</t>
  </si>
  <si>
    <t>f, Hx</t>
  </si>
  <si>
    <t>y0</t>
  </si>
  <si>
    <t>Ay</t>
  </si>
  <si>
    <t>ф</t>
  </si>
  <si>
    <t>у0 +</t>
  </si>
  <si>
    <t>Ay +</t>
  </si>
  <si>
    <t>U, v +</t>
  </si>
  <si>
    <t>y0+</t>
  </si>
  <si>
    <t>Ay+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</si>
</sst>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 интегрирующей</a:t>
            </a:r>
            <a:r>
              <a:rPr lang="ru-RU" baseline="0"/>
              <a:t> цепочки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ИНТ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Лист1!$B$31:$T$31</c:f>
              <c:numCache>
                <c:formatCode>0.00</c:formatCode>
                <c:ptCount val="19"/>
                <c:pt idx="0">
                  <c:v>0.47712125471966244</c:v>
                </c:pt>
                <c:pt idx="1">
                  <c:v>1</c:v>
                </c:pt>
                <c:pt idx="2">
                  <c:v>1.6989700043360187</c:v>
                </c:pt>
                <c:pt idx="3">
                  <c:v>2</c:v>
                </c:pt>
                <c:pt idx="4">
                  <c:v>2.4771212547196626</c:v>
                </c:pt>
                <c:pt idx="5">
                  <c:v>3</c:v>
                </c:pt>
                <c:pt idx="6">
                  <c:v>3.3424226808222062</c:v>
                </c:pt>
                <c:pt idx="7">
                  <c:v>3.5314789170422549</c:v>
                </c:pt>
                <c:pt idx="8">
                  <c:v>3.6532125137753435</c:v>
                </c:pt>
                <c:pt idx="9">
                  <c:v>3.716003343634799</c:v>
                </c:pt>
                <c:pt idx="10">
                  <c:v>3.8750612633917001</c:v>
                </c:pt>
                <c:pt idx="11">
                  <c:v>3.9777236052888476</c:v>
                </c:pt>
                <c:pt idx="12">
                  <c:v>4.0530784434834199</c:v>
                </c:pt>
                <c:pt idx="13">
                  <c:v>4.1643528557844371</c:v>
                </c:pt>
                <c:pt idx="14">
                  <c:v>4.3053513694466234</c:v>
                </c:pt>
                <c:pt idx="15">
                  <c:v>4.4653828514484184</c:v>
                </c:pt>
                <c:pt idx="16">
                  <c:v>4.7185016888672742</c:v>
                </c:pt>
                <c:pt idx="17">
                  <c:v>5</c:v>
                </c:pt>
                <c:pt idx="18">
                  <c:v>5.5185139398778871</c:v>
                </c:pt>
              </c:numCache>
            </c:numRef>
          </c:xVal>
          <c:yVal>
            <c:numRef>
              <c:f>Лист1!$B$32:$T$32</c:f>
              <c:numCache>
                <c:formatCode>0.00</c:formatCode>
                <c:ptCount val="19"/>
                <c:pt idx="0">
                  <c:v>0.66115702479338845</c:v>
                </c:pt>
                <c:pt idx="1">
                  <c:v>0.90909090909090917</c:v>
                </c:pt>
                <c:pt idx="2">
                  <c:v>0.90909090909090917</c:v>
                </c:pt>
                <c:pt idx="3">
                  <c:v>1</c:v>
                </c:pt>
                <c:pt idx="4">
                  <c:v>1</c:v>
                </c:pt>
                <c:pt idx="5">
                  <c:v>0.99173553719008267</c:v>
                </c:pt>
                <c:pt idx="6">
                  <c:v>0.90909090909090917</c:v>
                </c:pt>
                <c:pt idx="7">
                  <c:v>0.82644628099173556</c:v>
                </c:pt>
                <c:pt idx="8">
                  <c:v>0.74380165289256206</c:v>
                </c:pt>
                <c:pt idx="9">
                  <c:v>0.66942148760330589</c:v>
                </c:pt>
                <c:pt idx="10">
                  <c:v>0.57851239669421484</c:v>
                </c:pt>
                <c:pt idx="11">
                  <c:v>0.49586776859504134</c:v>
                </c:pt>
                <c:pt idx="12">
                  <c:v>0.41322314049586778</c:v>
                </c:pt>
                <c:pt idx="13">
                  <c:v>0.33057851239669422</c:v>
                </c:pt>
                <c:pt idx="14">
                  <c:v>0.24793388429752067</c:v>
                </c:pt>
                <c:pt idx="15">
                  <c:v>0.16528925619834711</c:v>
                </c:pt>
                <c:pt idx="16">
                  <c:v>4.1322314049586778E-2</c:v>
                </c:pt>
                <c:pt idx="17">
                  <c:v>4.1322314049586778E-2</c:v>
                </c:pt>
                <c:pt idx="18">
                  <c:v>1.6528925619834713E-3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B8-4F85-A04D-E804A123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11952"/>
        <c:axId val="436312608"/>
      </c:scatterChart>
      <c:valAx>
        <c:axId val="4363119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lg 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12608"/>
        <c:crosses val="autoZero"/>
        <c:crossBetween val="midCat"/>
      </c:valAx>
      <c:valAx>
        <c:axId val="4363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  <a:r>
              <a:rPr lang="ru-RU" baseline="0"/>
              <a:t> интегрирующей цепочки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Лист1!$B$39:$U$39</c:f>
              <c:numCache>
                <c:formatCode>0.00</c:formatCode>
                <c:ptCount val="20"/>
                <c:pt idx="0">
                  <c:v>1</c:v>
                </c:pt>
                <c:pt idx="1">
                  <c:v>1.4771212547196624</c:v>
                </c:pt>
                <c:pt idx="2">
                  <c:v>1.7781512503836436</c:v>
                </c:pt>
                <c:pt idx="3">
                  <c:v>2</c:v>
                </c:pt>
                <c:pt idx="4">
                  <c:v>2.3010299956639813</c:v>
                </c:pt>
                <c:pt idx="5">
                  <c:v>2.4771212547196626</c:v>
                </c:pt>
                <c:pt idx="6">
                  <c:v>2.6989700043360187</c:v>
                </c:pt>
                <c:pt idx="7">
                  <c:v>3</c:v>
                </c:pt>
                <c:pt idx="8">
                  <c:v>3.3010299956639813</c:v>
                </c:pt>
                <c:pt idx="9">
                  <c:v>3.4771212547196626</c:v>
                </c:pt>
                <c:pt idx="10">
                  <c:v>3.6020599913279625</c:v>
                </c:pt>
                <c:pt idx="11">
                  <c:v>3.6989700043360187</c:v>
                </c:pt>
                <c:pt idx="12">
                  <c:v>3.7781512503836434</c:v>
                </c:pt>
                <c:pt idx="13">
                  <c:v>3.8450980400142569</c:v>
                </c:pt>
                <c:pt idx="14">
                  <c:v>3.9030899869919438</c:v>
                </c:pt>
                <c:pt idx="15">
                  <c:v>4</c:v>
                </c:pt>
                <c:pt idx="16">
                  <c:v>4.3010299956639813</c:v>
                </c:pt>
                <c:pt idx="17">
                  <c:v>4.4771212547196626</c:v>
                </c:pt>
                <c:pt idx="18">
                  <c:v>4.6020599913279625</c:v>
                </c:pt>
                <c:pt idx="19">
                  <c:v>4.6989700043360187</c:v>
                </c:pt>
              </c:numCache>
            </c:numRef>
          </c:xVal>
          <c:yVal>
            <c:numRef>
              <c:f>Лист1!$B$38:$U$38</c:f>
              <c:numCache>
                <c:formatCode>0.00</c:formatCode>
                <c:ptCount val="20"/>
                <c:pt idx="0">
                  <c:v>2.414027560212692E-2</c:v>
                </c:pt>
                <c:pt idx="1">
                  <c:v>1.6667438368071504E-2</c:v>
                </c:pt>
                <c:pt idx="2">
                  <c:v>3.3333395062037038E-3</c:v>
                </c:pt>
                <c:pt idx="3">
                  <c:v>5.0000208335677114E-3</c:v>
                </c:pt>
                <c:pt idx="4">
                  <c:v>3.0004501823476939E-2</c:v>
                </c:pt>
                <c:pt idx="5">
                  <c:v>5.3358649702308969E-2</c:v>
                </c:pt>
                <c:pt idx="6">
                  <c:v>9.3469373461092742E-2</c:v>
                </c:pt>
                <c:pt idx="7">
                  <c:v>0.20135792079033077</c:v>
                </c:pt>
                <c:pt idx="8">
                  <c:v>0.36520722129036681</c:v>
                </c:pt>
                <c:pt idx="9">
                  <c:v>0.52359877559829893</c:v>
                </c:pt>
                <c:pt idx="10">
                  <c:v>0.62282658541200275</c:v>
                </c:pt>
                <c:pt idx="11">
                  <c:v>0.79560295348453536</c:v>
                </c:pt>
                <c:pt idx="12">
                  <c:v>0.84806207898148123</c:v>
                </c:pt>
                <c:pt idx="13">
                  <c:v>1.0949140771344803</c:v>
                </c:pt>
                <c:pt idx="14">
                  <c:v>1.0654358165107389</c:v>
                </c:pt>
                <c:pt idx="15">
                  <c:v>1.0296968008377509</c:v>
                </c:pt>
                <c:pt idx="16">
                  <c:v>1.5707963267948966</c:v>
                </c:pt>
                <c:pt idx="17">
                  <c:v>1.5707963267948966</c:v>
                </c:pt>
                <c:pt idx="18">
                  <c:v>1.5707963267948966</c:v>
                </c:pt>
                <c:pt idx="19">
                  <c:v>1.5707963267948966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2-4F13-B1F9-A00604EC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47576"/>
        <c:axId val="431247904"/>
      </c:scatterChart>
      <c:valAx>
        <c:axId val="43124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                                                                                                                  lg 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7904"/>
        <c:crosses val="autoZero"/>
        <c:crossBetween val="midCat"/>
      </c:valAx>
      <c:valAx>
        <c:axId val="4312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                                                      delta</a:t>
                </a:r>
                <a:r>
                  <a:rPr lang="en-GB" baseline="0"/>
                  <a:t> </a:t>
                </a:r>
                <a:r>
                  <a:rPr lang="ru-RU" baseline="0"/>
                  <a:t>ф, рад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  <a:r>
              <a:rPr lang="ru-RU" baseline="0"/>
              <a:t> дифференцирующей цепочки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Лист1!$B$46:$U$46</c:f>
              <c:numCache>
                <c:formatCode>0.00</c:formatCode>
                <c:ptCount val="20"/>
                <c:pt idx="0">
                  <c:v>1</c:v>
                </c:pt>
                <c:pt idx="1">
                  <c:v>1.4771212547196624</c:v>
                </c:pt>
                <c:pt idx="2">
                  <c:v>2</c:v>
                </c:pt>
                <c:pt idx="3">
                  <c:v>2.4771212547196626</c:v>
                </c:pt>
                <c:pt idx="4">
                  <c:v>2.6989700043360187</c:v>
                </c:pt>
                <c:pt idx="5">
                  <c:v>2.8750612633917001</c:v>
                </c:pt>
                <c:pt idx="6">
                  <c:v>3</c:v>
                </c:pt>
                <c:pt idx="7">
                  <c:v>3.3010299956639813</c:v>
                </c:pt>
                <c:pt idx="8">
                  <c:v>3.4771212547196626</c:v>
                </c:pt>
                <c:pt idx="9">
                  <c:v>3.6020599913279625</c:v>
                </c:pt>
                <c:pt idx="10">
                  <c:v>3.6989700043360187</c:v>
                </c:pt>
                <c:pt idx="11">
                  <c:v>3.8808135922807914</c:v>
                </c:pt>
                <c:pt idx="12">
                  <c:v>4</c:v>
                </c:pt>
                <c:pt idx="13">
                  <c:v>4.1760912590556813</c:v>
                </c:pt>
                <c:pt idx="14">
                  <c:v>4.4771212547196626</c:v>
                </c:pt>
                <c:pt idx="15">
                  <c:v>4.6989700043360187</c:v>
                </c:pt>
                <c:pt idx="16">
                  <c:v>4.9030899869919438</c:v>
                </c:pt>
                <c:pt idx="17">
                  <c:v>5.1760912590556813</c:v>
                </c:pt>
                <c:pt idx="18">
                  <c:v>5.3010299956639813</c:v>
                </c:pt>
                <c:pt idx="19">
                  <c:v>5.3979400086720375</c:v>
                </c:pt>
              </c:numCache>
            </c:numRef>
          </c:xVal>
          <c:yVal>
            <c:numRef>
              <c:f>Лист1!$B$47:$U$47</c:f>
              <c:numCache>
                <c:formatCode>0.00</c:formatCode>
                <c:ptCount val="20"/>
                <c:pt idx="0">
                  <c:v>1</c:v>
                </c:pt>
                <c:pt idx="1">
                  <c:v>1.25</c:v>
                </c:pt>
                <c:pt idx="2">
                  <c:v>3</c:v>
                </c:pt>
                <c:pt idx="3">
                  <c:v>9</c:v>
                </c:pt>
                <c:pt idx="4">
                  <c:v>9.5</c:v>
                </c:pt>
                <c:pt idx="5">
                  <c:v>21.25</c:v>
                </c:pt>
                <c:pt idx="6">
                  <c:v>27.500000000000004</c:v>
                </c:pt>
                <c:pt idx="7">
                  <c:v>52.500000000000007</c:v>
                </c:pt>
                <c:pt idx="8">
                  <c:v>72.5</c:v>
                </c:pt>
                <c:pt idx="9">
                  <c:v>90.000000000000014</c:v>
                </c:pt>
                <c:pt idx="10">
                  <c:v>100</c:v>
                </c:pt>
                <c:pt idx="11">
                  <c:v>120</c:v>
                </c:pt>
                <c:pt idx="12">
                  <c:v>130</c:v>
                </c:pt>
                <c:pt idx="13">
                  <c:v>139.99999999999997</c:v>
                </c:pt>
                <c:pt idx="14">
                  <c:v>142.5</c:v>
                </c:pt>
                <c:pt idx="15">
                  <c:v>145</c:v>
                </c:pt>
                <c:pt idx="16">
                  <c:v>147.50000000000003</c:v>
                </c:pt>
                <c:pt idx="17">
                  <c:v>145</c:v>
                </c:pt>
                <c:pt idx="18">
                  <c:v>145</c:v>
                </c:pt>
                <c:pt idx="19">
                  <c:v>139.99999999999997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6-4118-A307-D1929F62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94904"/>
        <c:axId val="425188016"/>
      </c:scatterChart>
      <c:valAx>
        <c:axId val="425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                                                                                                         lg 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88016"/>
        <c:crosses val="autoZero"/>
        <c:crossBetween val="midCat"/>
      </c:valAx>
      <c:valAx>
        <c:axId val="4251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                                                        K=U/U0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 дифференцирующей цепочки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Лист1!$B$54:$AI$54</c:f>
              <c:numCache>
                <c:formatCode>0.00</c:formatCode>
                <c:ptCount val="34"/>
                <c:pt idx="0">
                  <c:v>1.6989700043360187</c:v>
                </c:pt>
                <c:pt idx="1">
                  <c:v>2.1760912590556813</c:v>
                </c:pt>
                <c:pt idx="2">
                  <c:v>2.3979400086720375</c:v>
                </c:pt>
                <c:pt idx="3">
                  <c:v>2.5440680443502757</c:v>
                </c:pt>
                <c:pt idx="4">
                  <c:v>2.6532125137753435</c:v>
                </c:pt>
                <c:pt idx="5">
                  <c:v>2.7708520116421442</c:v>
                </c:pt>
                <c:pt idx="6">
                  <c:v>2.9294189257142929</c:v>
                </c:pt>
                <c:pt idx="7">
                  <c:v>3</c:v>
                </c:pt>
                <c:pt idx="8">
                  <c:v>3.1760912590556813</c:v>
                </c:pt>
                <c:pt idx="9">
                  <c:v>3.3010299956639813</c:v>
                </c:pt>
                <c:pt idx="10">
                  <c:v>3.3979400086720375</c:v>
                </c:pt>
                <c:pt idx="11">
                  <c:v>3.4771212547196626</c:v>
                </c:pt>
                <c:pt idx="12">
                  <c:v>3.5440680443502757</c:v>
                </c:pt>
                <c:pt idx="13">
                  <c:v>3.6020599913279625</c:v>
                </c:pt>
                <c:pt idx="14">
                  <c:v>3.6989700043360187</c:v>
                </c:pt>
                <c:pt idx="15">
                  <c:v>3.8129133566428557</c:v>
                </c:pt>
                <c:pt idx="16">
                  <c:v>3.8750612633917001</c:v>
                </c:pt>
                <c:pt idx="17">
                  <c:v>4</c:v>
                </c:pt>
                <c:pt idx="18">
                  <c:v>4.1139433523068369</c:v>
                </c:pt>
                <c:pt idx="19">
                  <c:v>4.1760912590556813</c:v>
                </c:pt>
                <c:pt idx="20">
                  <c:v>4.2671717284030137</c:v>
                </c:pt>
                <c:pt idx="21">
                  <c:v>4.3802112417116064</c:v>
                </c:pt>
                <c:pt idx="22">
                  <c:v>4.4771212547196626</c:v>
                </c:pt>
                <c:pt idx="23">
                  <c:v>4.6020599913279625</c:v>
                </c:pt>
                <c:pt idx="24">
                  <c:v>4.6989700043360187</c:v>
                </c:pt>
                <c:pt idx="25">
                  <c:v>4.8750612633917001</c:v>
                </c:pt>
                <c:pt idx="26">
                  <c:v>5</c:v>
                </c:pt>
                <c:pt idx="27">
                  <c:v>5.3483048630481607</c:v>
                </c:pt>
                <c:pt idx="28">
                  <c:v>5.5340261060561353</c:v>
                </c:pt>
                <c:pt idx="29">
                  <c:v>5.6020599913279625</c:v>
                </c:pt>
                <c:pt idx="30">
                  <c:v>5.653212513775344</c:v>
                </c:pt>
                <c:pt idx="31">
                  <c:v>5.6989700043360187</c:v>
                </c:pt>
                <c:pt idx="32">
                  <c:v>5.7867514221455609</c:v>
                </c:pt>
                <c:pt idx="33">
                  <c:v>5.8674674878590514</c:v>
                </c:pt>
              </c:numCache>
            </c:numRef>
          </c:xVal>
          <c:yVal>
            <c:numRef>
              <c:f>Лист1!$B$53:$AI$53</c:f>
              <c:numCache>
                <c:formatCode>0.00</c:formatCode>
                <c:ptCount val="34"/>
                <c:pt idx="0">
                  <c:v>1.5707963267948966</c:v>
                </c:pt>
                <c:pt idx="1">
                  <c:v>1.5707963267948966</c:v>
                </c:pt>
                <c:pt idx="2">
                  <c:v>1.5707963267948966</c:v>
                </c:pt>
                <c:pt idx="3">
                  <c:v>1.5707963267948966</c:v>
                </c:pt>
                <c:pt idx="4">
                  <c:v>1.5707963267948966</c:v>
                </c:pt>
                <c:pt idx="5">
                  <c:v>1.5707963267948966</c:v>
                </c:pt>
                <c:pt idx="6">
                  <c:v>1.5707963267948966</c:v>
                </c:pt>
                <c:pt idx="7">
                  <c:v>1.2811093327977769</c:v>
                </c:pt>
                <c:pt idx="8">
                  <c:v>1.2260951469962509</c:v>
                </c:pt>
                <c:pt idx="9">
                  <c:v>1.141096660643472</c:v>
                </c:pt>
                <c:pt idx="10">
                  <c:v>1.0856685786039257</c:v>
                </c:pt>
                <c:pt idx="11">
                  <c:v>1.0484815049888478</c:v>
                </c:pt>
                <c:pt idx="12">
                  <c:v>1.0042319961738182</c:v>
                </c:pt>
                <c:pt idx="13">
                  <c:v>0.93661248597085545</c:v>
                </c:pt>
                <c:pt idx="14">
                  <c:v>0.84806207898148123</c:v>
                </c:pt>
                <c:pt idx="15">
                  <c:v>0.71044860855322034</c:v>
                </c:pt>
                <c:pt idx="16">
                  <c:v>0.62282658541200275</c:v>
                </c:pt>
                <c:pt idx="17">
                  <c:v>0.47972863767575263</c:v>
                </c:pt>
                <c:pt idx="18">
                  <c:v>0.41961338356984407</c:v>
                </c:pt>
                <c:pt idx="19">
                  <c:v>0.32723773035914117</c:v>
                </c:pt>
                <c:pt idx="20">
                  <c:v>0.27948645711840203</c:v>
                </c:pt>
                <c:pt idx="21">
                  <c:v>0.24378693846833557</c:v>
                </c:pt>
                <c:pt idx="22">
                  <c:v>0.20840180659174745</c:v>
                </c:pt>
                <c:pt idx="23">
                  <c:v>0.13837217738510713</c:v>
                </c:pt>
                <c:pt idx="24">
                  <c:v>0.13373158940994154</c:v>
                </c:pt>
                <c:pt idx="25">
                  <c:v>0.10016742116155977</c:v>
                </c:pt>
                <c:pt idx="26">
                  <c:v>0.10016742116155977</c:v>
                </c:pt>
                <c:pt idx="27">
                  <c:v>0.13373158940994154</c:v>
                </c:pt>
                <c:pt idx="28">
                  <c:v>0.16744807921968935</c:v>
                </c:pt>
                <c:pt idx="29">
                  <c:v>0.20135792079033077</c:v>
                </c:pt>
                <c:pt idx="30">
                  <c:v>0.23550423672079973</c:v>
                </c:pt>
                <c:pt idx="31">
                  <c:v>0.26993279583340346</c:v>
                </c:pt>
                <c:pt idx="32">
                  <c:v>0.30469265401539752</c:v>
                </c:pt>
                <c:pt idx="33">
                  <c:v>0.33983690945412193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C-4A49-9C8B-7F08000B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6904"/>
        <c:axId val="457944936"/>
      </c:scatterChart>
      <c:valAx>
        <c:axId val="4579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                                                                                                               lg</a:t>
                </a:r>
                <a:r>
                  <a:rPr lang="en-GB" baseline="0"/>
                  <a:t> 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4936"/>
        <c:crosses val="autoZero"/>
        <c:crossBetween val="midCat"/>
      </c:valAx>
      <c:valAx>
        <c:axId val="4579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                                             delta </a:t>
                </a:r>
                <a:r>
                  <a:rPr lang="ru-RU" sz="1000" b="0" i="0" baseline="0">
                    <a:effectLst/>
                  </a:rPr>
                  <a:t>ф, рад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АЧХ дифференцирующей цепочки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Лист1!$B$31:$T$31</c:f>
              <c:numCache>
                <c:formatCode>0.00</c:formatCode>
                <c:ptCount val="19"/>
                <c:pt idx="0">
                  <c:v>0.47712125471966244</c:v>
                </c:pt>
                <c:pt idx="1">
                  <c:v>1</c:v>
                </c:pt>
                <c:pt idx="2">
                  <c:v>1.6989700043360187</c:v>
                </c:pt>
                <c:pt idx="3">
                  <c:v>2</c:v>
                </c:pt>
                <c:pt idx="4">
                  <c:v>2.4771212547196626</c:v>
                </c:pt>
                <c:pt idx="5">
                  <c:v>3</c:v>
                </c:pt>
                <c:pt idx="6">
                  <c:v>3.3424226808222062</c:v>
                </c:pt>
                <c:pt idx="7">
                  <c:v>3.5314789170422549</c:v>
                </c:pt>
                <c:pt idx="8">
                  <c:v>3.6532125137753435</c:v>
                </c:pt>
                <c:pt idx="9">
                  <c:v>3.716003343634799</c:v>
                </c:pt>
                <c:pt idx="10">
                  <c:v>3.8750612633917001</c:v>
                </c:pt>
                <c:pt idx="11">
                  <c:v>3.9777236052888476</c:v>
                </c:pt>
                <c:pt idx="12">
                  <c:v>4.0530784434834199</c:v>
                </c:pt>
                <c:pt idx="13">
                  <c:v>4.1643528557844371</c:v>
                </c:pt>
                <c:pt idx="14">
                  <c:v>4.3053513694466234</c:v>
                </c:pt>
                <c:pt idx="15">
                  <c:v>4.4653828514484184</c:v>
                </c:pt>
                <c:pt idx="16">
                  <c:v>4.7185016888672742</c:v>
                </c:pt>
                <c:pt idx="17">
                  <c:v>5</c:v>
                </c:pt>
                <c:pt idx="18">
                  <c:v>5.5185139398778871</c:v>
                </c:pt>
              </c:numCache>
            </c:numRef>
          </c:xVal>
          <c:yVal>
            <c:numRef>
              <c:f>Лист1!$B$30:$T$30</c:f>
              <c:numCache>
                <c:formatCode>0.00</c:formatCode>
                <c:ptCount val="19"/>
                <c:pt idx="0">
                  <c:v>24.082399653118497</c:v>
                </c:pt>
                <c:pt idx="1">
                  <c:v>26.848453616444125</c:v>
                </c:pt>
                <c:pt idx="2">
                  <c:v>26.848453616444125</c:v>
                </c:pt>
                <c:pt idx="3">
                  <c:v>27.676307319608625</c:v>
                </c:pt>
                <c:pt idx="4">
                  <c:v>27.676307319608625</c:v>
                </c:pt>
                <c:pt idx="5">
                  <c:v>27.60422483423212</c:v>
                </c:pt>
                <c:pt idx="6">
                  <c:v>26.848453616444125</c:v>
                </c:pt>
                <c:pt idx="7">
                  <c:v>26.020599913279625</c:v>
                </c:pt>
                <c:pt idx="8">
                  <c:v>25.105450102066122</c:v>
                </c:pt>
                <c:pt idx="9">
                  <c:v>24.190300290852619</c:v>
                </c:pt>
                <c:pt idx="10">
                  <c:v>22.92256071356476</c:v>
                </c:pt>
                <c:pt idx="11">
                  <c:v>21.583624920952495</c:v>
                </c:pt>
                <c:pt idx="12">
                  <c:v>20</c:v>
                </c:pt>
                <c:pt idx="13">
                  <c:v>18.061799739838872</c:v>
                </c:pt>
                <c:pt idx="14">
                  <c:v>15.56302500767287</c:v>
                </c:pt>
                <c:pt idx="15">
                  <c:v>12.041199826559248</c:v>
                </c:pt>
                <c:pt idx="16">
                  <c:v>0</c:v>
                </c:pt>
                <c:pt idx="17">
                  <c:v>0</c:v>
                </c:pt>
                <c:pt idx="18">
                  <c:v>27.95880017344075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8-4796-BBC2-AD9F2953B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31624"/>
        <c:axId val="468429328"/>
      </c:scatterChart>
      <c:valAx>
        <c:axId val="46843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9328"/>
        <c:crosses val="autoZero"/>
        <c:crossBetween val="midCat"/>
      </c:valAx>
      <c:valAx>
        <c:axId val="468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                                             K=20lg(2U/2U0)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АЧХ интегрирующей цепочки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Лист1!$B$46:$U$46</c:f>
              <c:numCache>
                <c:formatCode>0.00</c:formatCode>
                <c:ptCount val="20"/>
                <c:pt idx="0">
                  <c:v>1</c:v>
                </c:pt>
                <c:pt idx="1">
                  <c:v>1.4771212547196624</c:v>
                </c:pt>
                <c:pt idx="2">
                  <c:v>2</c:v>
                </c:pt>
                <c:pt idx="3">
                  <c:v>2.4771212547196626</c:v>
                </c:pt>
                <c:pt idx="4">
                  <c:v>2.6989700043360187</c:v>
                </c:pt>
                <c:pt idx="5">
                  <c:v>2.8750612633917001</c:v>
                </c:pt>
                <c:pt idx="6">
                  <c:v>3</c:v>
                </c:pt>
                <c:pt idx="7">
                  <c:v>3.3010299956639813</c:v>
                </c:pt>
                <c:pt idx="8">
                  <c:v>3.4771212547196626</c:v>
                </c:pt>
                <c:pt idx="9">
                  <c:v>3.6020599913279625</c:v>
                </c:pt>
                <c:pt idx="10">
                  <c:v>3.6989700043360187</c:v>
                </c:pt>
                <c:pt idx="11">
                  <c:v>3.8808135922807914</c:v>
                </c:pt>
                <c:pt idx="12">
                  <c:v>4</c:v>
                </c:pt>
                <c:pt idx="13">
                  <c:v>4.1760912590556813</c:v>
                </c:pt>
                <c:pt idx="14">
                  <c:v>4.4771212547196626</c:v>
                </c:pt>
                <c:pt idx="15">
                  <c:v>4.6989700043360187</c:v>
                </c:pt>
                <c:pt idx="16">
                  <c:v>4.9030899869919438</c:v>
                </c:pt>
                <c:pt idx="17">
                  <c:v>5.1760912590556813</c:v>
                </c:pt>
                <c:pt idx="18">
                  <c:v>5.3010299956639813</c:v>
                </c:pt>
                <c:pt idx="19">
                  <c:v>5.3979400086720375</c:v>
                </c:pt>
              </c:numCache>
            </c:numRef>
          </c:xVal>
          <c:yVal>
            <c:numRef>
              <c:f>Лист1!$B$45:$U$45</c:f>
              <c:numCache>
                <c:formatCode>0.00</c:formatCode>
                <c:ptCount val="20"/>
                <c:pt idx="0">
                  <c:v>0</c:v>
                </c:pt>
                <c:pt idx="1">
                  <c:v>1.9382002601611283</c:v>
                </c:pt>
                <c:pt idx="2">
                  <c:v>9.5424250943932485</c:v>
                </c:pt>
                <c:pt idx="3">
                  <c:v>19.084850188786497</c:v>
                </c:pt>
                <c:pt idx="4">
                  <c:v>19.554472105776956</c:v>
                </c:pt>
                <c:pt idx="5">
                  <c:v>26.547178687726607</c:v>
                </c:pt>
                <c:pt idx="6">
                  <c:v>28.786653876605254</c:v>
                </c:pt>
                <c:pt idx="7">
                  <c:v>34.40318606811914</c:v>
                </c:pt>
                <c:pt idx="8">
                  <c:v>37.206760131419877</c:v>
                </c:pt>
                <c:pt idx="9">
                  <c:v>39.084850188786497</c:v>
                </c:pt>
                <c:pt idx="10">
                  <c:v>40</c:v>
                </c:pt>
                <c:pt idx="11">
                  <c:v>41.583624920952495</c:v>
                </c:pt>
                <c:pt idx="12">
                  <c:v>42.278867046136739</c:v>
                </c:pt>
                <c:pt idx="13">
                  <c:v>42.922560713564756</c:v>
                </c:pt>
                <c:pt idx="14">
                  <c:v>43.076297286890579</c:v>
                </c:pt>
                <c:pt idx="15">
                  <c:v>43.227360044699495</c:v>
                </c:pt>
                <c:pt idx="16">
                  <c:v>43.375840406283636</c:v>
                </c:pt>
                <c:pt idx="17">
                  <c:v>43.227360044699495</c:v>
                </c:pt>
                <c:pt idx="18">
                  <c:v>43.227360044699495</c:v>
                </c:pt>
                <c:pt idx="19">
                  <c:v>42.922560713564756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8-4287-A2A0-7BEE8CDF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07176"/>
        <c:axId val="433400288"/>
      </c:scatterChart>
      <c:valAx>
        <c:axId val="43340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0288"/>
        <c:crosses val="autoZero"/>
        <c:crossBetween val="midCat"/>
      </c:valAx>
      <c:valAx>
        <c:axId val="4334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                                           K=20lg(2U/2U0)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`</a:t>
            </a:r>
            <a:r>
              <a:rPr lang="ru-RU"/>
              <a:t>АЧХ</a:t>
            </a:r>
            <a:r>
              <a:rPr lang="ru-RU" baseline="0"/>
              <a:t> дифференцирующей цепочки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Лист1!$B$46:$U$46</c:f>
              <c:numCache>
                <c:formatCode>0.00</c:formatCode>
                <c:ptCount val="20"/>
                <c:pt idx="0">
                  <c:v>1</c:v>
                </c:pt>
                <c:pt idx="1">
                  <c:v>1.4771212547196624</c:v>
                </c:pt>
                <c:pt idx="2">
                  <c:v>2</c:v>
                </c:pt>
                <c:pt idx="3">
                  <c:v>2.4771212547196626</c:v>
                </c:pt>
                <c:pt idx="4">
                  <c:v>2.6989700043360187</c:v>
                </c:pt>
                <c:pt idx="5">
                  <c:v>2.8750612633917001</c:v>
                </c:pt>
                <c:pt idx="6">
                  <c:v>3</c:v>
                </c:pt>
                <c:pt idx="7">
                  <c:v>3.3010299956639813</c:v>
                </c:pt>
                <c:pt idx="8">
                  <c:v>3.4771212547196626</c:v>
                </c:pt>
                <c:pt idx="9">
                  <c:v>3.6020599913279625</c:v>
                </c:pt>
                <c:pt idx="10">
                  <c:v>3.6989700043360187</c:v>
                </c:pt>
                <c:pt idx="11">
                  <c:v>3.8808135922807914</c:v>
                </c:pt>
                <c:pt idx="12">
                  <c:v>4</c:v>
                </c:pt>
                <c:pt idx="13">
                  <c:v>4.1760912590556813</c:v>
                </c:pt>
                <c:pt idx="14">
                  <c:v>4.4771212547196626</c:v>
                </c:pt>
                <c:pt idx="15">
                  <c:v>4.6989700043360187</c:v>
                </c:pt>
                <c:pt idx="16">
                  <c:v>4.9030899869919438</c:v>
                </c:pt>
                <c:pt idx="17">
                  <c:v>5.1760912590556813</c:v>
                </c:pt>
                <c:pt idx="18">
                  <c:v>5.3010299956639813</c:v>
                </c:pt>
                <c:pt idx="19">
                  <c:v>5.3979400086720375</c:v>
                </c:pt>
              </c:numCache>
            </c:numRef>
          </c:xVal>
          <c:yVal>
            <c:numRef>
              <c:f>Лист1!$B$47:$U$47</c:f>
              <c:numCache>
                <c:formatCode>0.00</c:formatCode>
                <c:ptCount val="20"/>
                <c:pt idx="0">
                  <c:v>1</c:v>
                </c:pt>
                <c:pt idx="1">
                  <c:v>1.25</c:v>
                </c:pt>
                <c:pt idx="2">
                  <c:v>3</c:v>
                </c:pt>
                <c:pt idx="3">
                  <c:v>9</c:v>
                </c:pt>
                <c:pt idx="4">
                  <c:v>9.5</c:v>
                </c:pt>
                <c:pt idx="5">
                  <c:v>21.25</c:v>
                </c:pt>
                <c:pt idx="6">
                  <c:v>27.500000000000004</c:v>
                </c:pt>
                <c:pt idx="7">
                  <c:v>52.500000000000007</c:v>
                </c:pt>
                <c:pt idx="8">
                  <c:v>72.5</c:v>
                </c:pt>
                <c:pt idx="9">
                  <c:v>90.000000000000014</c:v>
                </c:pt>
                <c:pt idx="10">
                  <c:v>100</c:v>
                </c:pt>
                <c:pt idx="11">
                  <c:v>120</c:v>
                </c:pt>
                <c:pt idx="12">
                  <c:v>130</c:v>
                </c:pt>
                <c:pt idx="13">
                  <c:v>139.99999999999997</c:v>
                </c:pt>
                <c:pt idx="14">
                  <c:v>142.5</c:v>
                </c:pt>
                <c:pt idx="15">
                  <c:v>145</c:v>
                </c:pt>
                <c:pt idx="16">
                  <c:v>147.50000000000003</c:v>
                </c:pt>
                <c:pt idx="17">
                  <c:v>145</c:v>
                </c:pt>
                <c:pt idx="18">
                  <c:v>145</c:v>
                </c:pt>
                <c:pt idx="19">
                  <c:v>139.99999999999997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0-4F5E-A723-F4C9FF6B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94904"/>
        <c:axId val="425188016"/>
      </c:scatterChart>
      <c:valAx>
        <c:axId val="425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88016"/>
        <c:crosses val="autoZero"/>
        <c:crossBetween val="midCat"/>
      </c:valAx>
      <c:valAx>
        <c:axId val="4251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 дифференцирующей цепочки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Лист1!$B$54:$AI$54</c:f>
              <c:numCache>
                <c:formatCode>0.00</c:formatCode>
                <c:ptCount val="34"/>
                <c:pt idx="0">
                  <c:v>1.6989700043360187</c:v>
                </c:pt>
                <c:pt idx="1">
                  <c:v>2.1760912590556813</c:v>
                </c:pt>
                <c:pt idx="2">
                  <c:v>2.3979400086720375</c:v>
                </c:pt>
                <c:pt idx="3">
                  <c:v>2.5440680443502757</c:v>
                </c:pt>
                <c:pt idx="4">
                  <c:v>2.6532125137753435</c:v>
                </c:pt>
                <c:pt idx="5">
                  <c:v>2.7708520116421442</c:v>
                </c:pt>
                <c:pt idx="6">
                  <c:v>2.9294189257142929</c:v>
                </c:pt>
                <c:pt idx="7">
                  <c:v>3</c:v>
                </c:pt>
                <c:pt idx="8">
                  <c:v>3.1760912590556813</c:v>
                </c:pt>
                <c:pt idx="9">
                  <c:v>3.3010299956639813</c:v>
                </c:pt>
                <c:pt idx="10">
                  <c:v>3.3979400086720375</c:v>
                </c:pt>
                <c:pt idx="11">
                  <c:v>3.4771212547196626</c:v>
                </c:pt>
                <c:pt idx="12">
                  <c:v>3.5440680443502757</c:v>
                </c:pt>
                <c:pt idx="13">
                  <c:v>3.6020599913279625</c:v>
                </c:pt>
                <c:pt idx="14">
                  <c:v>3.6989700043360187</c:v>
                </c:pt>
                <c:pt idx="15">
                  <c:v>3.8129133566428557</c:v>
                </c:pt>
                <c:pt idx="16">
                  <c:v>3.8750612633917001</c:v>
                </c:pt>
                <c:pt idx="17">
                  <c:v>4</c:v>
                </c:pt>
                <c:pt idx="18">
                  <c:v>4.1139433523068369</c:v>
                </c:pt>
                <c:pt idx="19">
                  <c:v>4.1760912590556813</c:v>
                </c:pt>
                <c:pt idx="20">
                  <c:v>4.2671717284030137</c:v>
                </c:pt>
                <c:pt idx="21">
                  <c:v>4.3802112417116064</c:v>
                </c:pt>
                <c:pt idx="22">
                  <c:v>4.4771212547196626</c:v>
                </c:pt>
                <c:pt idx="23">
                  <c:v>4.6020599913279625</c:v>
                </c:pt>
                <c:pt idx="24">
                  <c:v>4.6989700043360187</c:v>
                </c:pt>
                <c:pt idx="25">
                  <c:v>4.8750612633917001</c:v>
                </c:pt>
                <c:pt idx="26">
                  <c:v>5</c:v>
                </c:pt>
                <c:pt idx="27">
                  <c:v>5.3483048630481607</c:v>
                </c:pt>
                <c:pt idx="28">
                  <c:v>5.5340261060561353</c:v>
                </c:pt>
                <c:pt idx="29">
                  <c:v>5.6020599913279625</c:v>
                </c:pt>
                <c:pt idx="30">
                  <c:v>5.653212513775344</c:v>
                </c:pt>
                <c:pt idx="31">
                  <c:v>5.6989700043360187</c:v>
                </c:pt>
                <c:pt idx="32">
                  <c:v>5.7867514221455609</c:v>
                </c:pt>
                <c:pt idx="33">
                  <c:v>5.8674674878590514</c:v>
                </c:pt>
              </c:numCache>
            </c:numRef>
          </c:xVal>
          <c:yVal>
            <c:numRef>
              <c:f>Лист1!$B$53:$AI$53</c:f>
              <c:numCache>
                <c:formatCode>0.00</c:formatCode>
                <c:ptCount val="34"/>
                <c:pt idx="0">
                  <c:v>1.5707963267948966</c:v>
                </c:pt>
                <c:pt idx="1">
                  <c:v>1.5707963267948966</c:v>
                </c:pt>
                <c:pt idx="2">
                  <c:v>1.5707963267948966</c:v>
                </c:pt>
                <c:pt idx="3">
                  <c:v>1.5707963267948966</c:v>
                </c:pt>
                <c:pt idx="4">
                  <c:v>1.5707963267948966</c:v>
                </c:pt>
                <c:pt idx="5">
                  <c:v>1.5707963267948966</c:v>
                </c:pt>
                <c:pt idx="6">
                  <c:v>1.5707963267948966</c:v>
                </c:pt>
                <c:pt idx="7">
                  <c:v>1.2811093327977769</c:v>
                </c:pt>
                <c:pt idx="8">
                  <c:v>1.2260951469962509</c:v>
                </c:pt>
                <c:pt idx="9">
                  <c:v>1.141096660643472</c:v>
                </c:pt>
                <c:pt idx="10">
                  <c:v>1.0856685786039257</c:v>
                </c:pt>
                <c:pt idx="11">
                  <c:v>1.0484815049888478</c:v>
                </c:pt>
                <c:pt idx="12">
                  <c:v>1.0042319961738182</c:v>
                </c:pt>
                <c:pt idx="13">
                  <c:v>0.93661248597085545</c:v>
                </c:pt>
                <c:pt idx="14">
                  <c:v>0.84806207898148123</c:v>
                </c:pt>
                <c:pt idx="15">
                  <c:v>0.71044860855322034</c:v>
                </c:pt>
                <c:pt idx="16">
                  <c:v>0.62282658541200275</c:v>
                </c:pt>
                <c:pt idx="17">
                  <c:v>0.47972863767575263</c:v>
                </c:pt>
                <c:pt idx="18">
                  <c:v>0.41961338356984407</c:v>
                </c:pt>
                <c:pt idx="19">
                  <c:v>0.32723773035914117</c:v>
                </c:pt>
                <c:pt idx="20">
                  <c:v>0.27948645711840203</c:v>
                </c:pt>
                <c:pt idx="21">
                  <c:v>0.24378693846833557</c:v>
                </c:pt>
                <c:pt idx="22">
                  <c:v>0.20840180659174745</c:v>
                </c:pt>
                <c:pt idx="23">
                  <c:v>0.13837217738510713</c:v>
                </c:pt>
                <c:pt idx="24">
                  <c:v>0.13373158940994154</c:v>
                </c:pt>
                <c:pt idx="25">
                  <c:v>0.10016742116155977</c:v>
                </c:pt>
                <c:pt idx="26">
                  <c:v>0.10016742116155977</c:v>
                </c:pt>
                <c:pt idx="27">
                  <c:v>0.13373158940994154</c:v>
                </c:pt>
                <c:pt idx="28">
                  <c:v>0.16744807921968935</c:v>
                </c:pt>
                <c:pt idx="29">
                  <c:v>0.20135792079033077</c:v>
                </c:pt>
                <c:pt idx="30">
                  <c:v>0.23550423672079973</c:v>
                </c:pt>
                <c:pt idx="31">
                  <c:v>0.26993279583340346</c:v>
                </c:pt>
                <c:pt idx="32">
                  <c:v>0.30469265401539752</c:v>
                </c:pt>
                <c:pt idx="33">
                  <c:v>0.33983690945412193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DE-4DBC-85A9-F335BC2F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6904"/>
        <c:axId val="457944936"/>
      </c:scatterChart>
      <c:valAx>
        <c:axId val="4579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4936"/>
        <c:crosses val="autoZero"/>
        <c:crossBetween val="midCat"/>
      </c:valAx>
      <c:valAx>
        <c:axId val="4579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  <a:r>
              <a:rPr lang="ru-RU" baseline="0"/>
              <a:t> интегрирующей цепочки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Лист1!$B$39:$U$39</c:f>
              <c:numCache>
                <c:formatCode>0.00</c:formatCode>
                <c:ptCount val="20"/>
                <c:pt idx="0">
                  <c:v>1</c:v>
                </c:pt>
                <c:pt idx="1">
                  <c:v>1.4771212547196624</c:v>
                </c:pt>
                <c:pt idx="2">
                  <c:v>1.7781512503836436</c:v>
                </c:pt>
                <c:pt idx="3">
                  <c:v>2</c:v>
                </c:pt>
                <c:pt idx="4">
                  <c:v>2.3010299956639813</c:v>
                </c:pt>
                <c:pt idx="5">
                  <c:v>2.4771212547196626</c:v>
                </c:pt>
                <c:pt idx="6">
                  <c:v>2.6989700043360187</c:v>
                </c:pt>
                <c:pt idx="7">
                  <c:v>3</c:v>
                </c:pt>
                <c:pt idx="8">
                  <c:v>3.3010299956639813</c:v>
                </c:pt>
                <c:pt idx="9">
                  <c:v>3.4771212547196626</c:v>
                </c:pt>
                <c:pt idx="10">
                  <c:v>3.6020599913279625</c:v>
                </c:pt>
                <c:pt idx="11">
                  <c:v>3.6989700043360187</c:v>
                </c:pt>
                <c:pt idx="12">
                  <c:v>3.7781512503836434</c:v>
                </c:pt>
                <c:pt idx="13">
                  <c:v>3.8450980400142569</c:v>
                </c:pt>
                <c:pt idx="14">
                  <c:v>3.9030899869919438</c:v>
                </c:pt>
                <c:pt idx="15">
                  <c:v>4</c:v>
                </c:pt>
                <c:pt idx="16">
                  <c:v>4.3010299956639813</c:v>
                </c:pt>
                <c:pt idx="17">
                  <c:v>4.4771212547196626</c:v>
                </c:pt>
                <c:pt idx="18">
                  <c:v>4.6020599913279625</c:v>
                </c:pt>
                <c:pt idx="19">
                  <c:v>4.6989700043360187</c:v>
                </c:pt>
              </c:numCache>
            </c:numRef>
          </c:xVal>
          <c:yVal>
            <c:numRef>
              <c:f>Лист1!$B$38:$U$38</c:f>
              <c:numCache>
                <c:formatCode>0.00</c:formatCode>
                <c:ptCount val="20"/>
                <c:pt idx="0">
                  <c:v>2.414027560212692E-2</c:v>
                </c:pt>
                <c:pt idx="1">
                  <c:v>1.6667438368071504E-2</c:v>
                </c:pt>
                <c:pt idx="2">
                  <c:v>3.3333395062037038E-3</c:v>
                </c:pt>
                <c:pt idx="3">
                  <c:v>5.0000208335677114E-3</c:v>
                </c:pt>
                <c:pt idx="4">
                  <c:v>3.0004501823476939E-2</c:v>
                </c:pt>
                <c:pt idx="5">
                  <c:v>5.3358649702308969E-2</c:v>
                </c:pt>
                <c:pt idx="6">
                  <c:v>9.3469373461092742E-2</c:v>
                </c:pt>
                <c:pt idx="7">
                  <c:v>0.20135792079033077</c:v>
                </c:pt>
                <c:pt idx="8">
                  <c:v>0.36520722129036681</c:v>
                </c:pt>
                <c:pt idx="9">
                  <c:v>0.52359877559829893</c:v>
                </c:pt>
                <c:pt idx="10">
                  <c:v>0.62282658541200275</c:v>
                </c:pt>
                <c:pt idx="11">
                  <c:v>0.79560295348453536</c:v>
                </c:pt>
                <c:pt idx="12">
                  <c:v>0.84806207898148123</c:v>
                </c:pt>
                <c:pt idx="13">
                  <c:v>1.0949140771344803</c:v>
                </c:pt>
                <c:pt idx="14">
                  <c:v>1.0654358165107389</c:v>
                </c:pt>
                <c:pt idx="15">
                  <c:v>1.0296968008377509</c:v>
                </c:pt>
                <c:pt idx="16">
                  <c:v>1.5707963267948966</c:v>
                </c:pt>
                <c:pt idx="17">
                  <c:v>1.5707963267948966</c:v>
                </c:pt>
                <c:pt idx="18">
                  <c:v>1.5707963267948966</c:v>
                </c:pt>
                <c:pt idx="19">
                  <c:v>1.5707963267948966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3-4791-AA90-04F17948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47576"/>
        <c:axId val="431247904"/>
      </c:scatterChart>
      <c:valAx>
        <c:axId val="43124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7904"/>
        <c:crosses val="autoZero"/>
        <c:crossBetween val="midCat"/>
      </c:valAx>
      <c:valAx>
        <c:axId val="4312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 дифференцирующей цепочки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Лист1!$B$46:$U$46</c:f>
              <c:numCache>
                <c:formatCode>0.00</c:formatCode>
                <c:ptCount val="20"/>
                <c:pt idx="0">
                  <c:v>1</c:v>
                </c:pt>
                <c:pt idx="1">
                  <c:v>1.4771212547196624</c:v>
                </c:pt>
                <c:pt idx="2">
                  <c:v>2</c:v>
                </c:pt>
                <c:pt idx="3">
                  <c:v>2.4771212547196626</c:v>
                </c:pt>
                <c:pt idx="4">
                  <c:v>2.6989700043360187</c:v>
                </c:pt>
                <c:pt idx="5">
                  <c:v>2.8750612633917001</c:v>
                </c:pt>
                <c:pt idx="6">
                  <c:v>3</c:v>
                </c:pt>
                <c:pt idx="7">
                  <c:v>3.3010299956639813</c:v>
                </c:pt>
                <c:pt idx="8">
                  <c:v>3.4771212547196626</c:v>
                </c:pt>
                <c:pt idx="9">
                  <c:v>3.6020599913279625</c:v>
                </c:pt>
                <c:pt idx="10">
                  <c:v>3.6989700043360187</c:v>
                </c:pt>
                <c:pt idx="11">
                  <c:v>3.8808135922807914</c:v>
                </c:pt>
                <c:pt idx="12">
                  <c:v>4</c:v>
                </c:pt>
                <c:pt idx="13">
                  <c:v>4.1760912590556813</c:v>
                </c:pt>
                <c:pt idx="14">
                  <c:v>4.4771212547196626</c:v>
                </c:pt>
                <c:pt idx="15">
                  <c:v>4.6989700043360187</c:v>
                </c:pt>
                <c:pt idx="16">
                  <c:v>4.9030899869919438</c:v>
                </c:pt>
                <c:pt idx="17">
                  <c:v>5.1760912590556813</c:v>
                </c:pt>
                <c:pt idx="18">
                  <c:v>5.3010299956639813</c:v>
                </c:pt>
                <c:pt idx="19">
                  <c:v>5.3979400086720375</c:v>
                </c:pt>
              </c:numCache>
            </c:numRef>
          </c:xVal>
          <c:yVal>
            <c:numRef>
              <c:f>Лист1!$B$45:$U$45</c:f>
              <c:numCache>
                <c:formatCode>0.00</c:formatCode>
                <c:ptCount val="20"/>
                <c:pt idx="0">
                  <c:v>0</c:v>
                </c:pt>
                <c:pt idx="1">
                  <c:v>1.9382002601611283</c:v>
                </c:pt>
                <c:pt idx="2">
                  <c:v>9.5424250943932485</c:v>
                </c:pt>
                <c:pt idx="3">
                  <c:v>19.084850188786497</c:v>
                </c:pt>
                <c:pt idx="4">
                  <c:v>19.554472105776956</c:v>
                </c:pt>
                <c:pt idx="5">
                  <c:v>26.547178687726607</c:v>
                </c:pt>
                <c:pt idx="6">
                  <c:v>28.786653876605254</c:v>
                </c:pt>
                <c:pt idx="7">
                  <c:v>34.40318606811914</c:v>
                </c:pt>
                <c:pt idx="8">
                  <c:v>37.206760131419877</c:v>
                </c:pt>
                <c:pt idx="9">
                  <c:v>39.084850188786497</c:v>
                </c:pt>
                <c:pt idx="10">
                  <c:v>40</c:v>
                </c:pt>
                <c:pt idx="11">
                  <c:v>41.583624920952495</c:v>
                </c:pt>
                <c:pt idx="12">
                  <c:v>42.278867046136739</c:v>
                </c:pt>
                <c:pt idx="13">
                  <c:v>42.922560713564756</c:v>
                </c:pt>
                <c:pt idx="14">
                  <c:v>43.076297286890579</c:v>
                </c:pt>
                <c:pt idx="15">
                  <c:v>43.227360044699495</c:v>
                </c:pt>
                <c:pt idx="16">
                  <c:v>43.375840406283636</c:v>
                </c:pt>
                <c:pt idx="17">
                  <c:v>43.227360044699495</c:v>
                </c:pt>
                <c:pt idx="18">
                  <c:v>43.227360044699495</c:v>
                </c:pt>
                <c:pt idx="19">
                  <c:v>42.922560713564756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F-4631-A97B-69C20BD9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59608"/>
        <c:axId val="555752392"/>
      </c:scatterChart>
      <c:valAx>
        <c:axId val="55575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52392"/>
        <c:crosses val="autoZero"/>
        <c:crossBetween val="midCat"/>
      </c:valAx>
      <c:valAx>
        <c:axId val="5557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5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Лист1!$B$31:$T$31</c:f>
              <c:numCache>
                <c:formatCode>0.00</c:formatCode>
                <c:ptCount val="19"/>
                <c:pt idx="0">
                  <c:v>0.47712125471966244</c:v>
                </c:pt>
                <c:pt idx="1">
                  <c:v>1</c:v>
                </c:pt>
                <c:pt idx="2">
                  <c:v>1.6989700043360187</c:v>
                </c:pt>
                <c:pt idx="3">
                  <c:v>2</c:v>
                </c:pt>
                <c:pt idx="4">
                  <c:v>2.4771212547196626</c:v>
                </c:pt>
                <c:pt idx="5">
                  <c:v>3</c:v>
                </c:pt>
                <c:pt idx="6">
                  <c:v>3.3424226808222062</c:v>
                </c:pt>
                <c:pt idx="7">
                  <c:v>3.5314789170422549</c:v>
                </c:pt>
                <c:pt idx="8">
                  <c:v>3.6532125137753435</c:v>
                </c:pt>
                <c:pt idx="9">
                  <c:v>3.716003343634799</c:v>
                </c:pt>
                <c:pt idx="10">
                  <c:v>3.8750612633917001</c:v>
                </c:pt>
                <c:pt idx="11">
                  <c:v>3.9777236052888476</c:v>
                </c:pt>
                <c:pt idx="12">
                  <c:v>4.0530784434834199</c:v>
                </c:pt>
                <c:pt idx="13">
                  <c:v>4.1643528557844371</c:v>
                </c:pt>
                <c:pt idx="14">
                  <c:v>4.3053513694466234</c:v>
                </c:pt>
                <c:pt idx="15">
                  <c:v>4.4653828514484184</c:v>
                </c:pt>
                <c:pt idx="16">
                  <c:v>4.7185016888672742</c:v>
                </c:pt>
                <c:pt idx="17">
                  <c:v>5</c:v>
                </c:pt>
                <c:pt idx="18">
                  <c:v>5.5185139398778871</c:v>
                </c:pt>
              </c:numCache>
            </c:numRef>
          </c:xVal>
          <c:yVal>
            <c:numRef>
              <c:f>Лист1!$B$30:$T$30</c:f>
              <c:numCache>
                <c:formatCode>0.00</c:formatCode>
                <c:ptCount val="19"/>
                <c:pt idx="0">
                  <c:v>24.082399653118497</c:v>
                </c:pt>
                <c:pt idx="1">
                  <c:v>26.848453616444125</c:v>
                </c:pt>
                <c:pt idx="2">
                  <c:v>26.848453616444125</c:v>
                </c:pt>
                <c:pt idx="3">
                  <c:v>27.676307319608625</c:v>
                </c:pt>
                <c:pt idx="4">
                  <c:v>27.676307319608625</c:v>
                </c:pt>
                <c:pt idx="5">
                  <c:v>27.60422483423212</c:v>
                </c:pt>
                <c:pt idx="6">
                  <c:v>26.848453616444125</c:v>
                </c:pt>
                <c:pt idx="7">
                  <c:v>26.020599913279625</c:v>
                </c:pt>
                <c:pt idx="8">
                  <c:v>25.105450102066122</c:v>
                </c:pt>
                <c:pt idx="9">
                  <c:v>24.190300290852619</c:v>
                </c:pt>
                <c:pt idx="10">
                  <c:v>22.92256071356476</c:v>
                </c:pt>
                <c:pt idx="11">
                  <c:v>21.583624920952495</c:v>
                </c:pt>
                <c:pt idx="12">
                  <c:v>20</c:v>
                </c:pt>
                <c:pt idx="13">
                  <c:v>18.061799739838872</c:v>
                </c:pt>
                <c:pt idx="14">
                  <c:v>15.56302500767287</c:v>
                </c:pt>
                <c:pt idx="15">
                  <c:v>12.041199826559248</c:v>
                </c:pt>
                <c:pt idx="16">
                  <c:v>0</c:v>
                </c:pt>
                <c:pt idx="17">
                  <c:v>0</c:v>
                </c:pt>
                <c:pt idx="18">
                  <c:v>27.95880017344075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0-4511-8DA1-E81AF70D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01600"/>
        <c:axId val="433405208"/>
      </c:scatterChart>
      <c:valAx>
        <c:axId val="4334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5208"/>
        <c:crosses val="autoZero"/>
        <c:crossBetween val="midCat"/>
      </c:valAx>
      <c:valAx>
        <c:axId val="4334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Лист1!$B$31:$T$31</c:f>
              <c:numCache>
                <c:formatCode>0.00</c:formatCode>
                <c:ptCount val="19"/>
                <c:pt idx="0">
                  <c:v>0.47712125471966244</c:v>
                </c:pt>
                <c:pt idx="1">
                  <c:v>1</c:v>
                </c:pt>
                <c:pt idx="2">
                  <c:v>1.6989700043360187</c:v>
                </c:pt>
                <c:pt idx="3">
                  <c:v>2</c:v>
                </c:pt>
                <c:pt idx="4">
                  <c:v>2.4771212547196626</c:v>
                </c:pt>
                <c:pt idx="5">
                  <c:v>3</c:v>
                </c:pt>
                <c:pt idx="6">
                  <c:v>3.3424226808222062</c:v>
                </c:pt>
                <c:pt idx="7">
                  <c:v>3.5314789170422549</c:v>
                </c:pt>
                <c:pt idx="8">
                  <c:v>3.6532125137753435</c:v>
                </c:pt>
                <c:pt idx="9">
                  <c:v>3.716003343634799</c:v>
                </c:pt>
                <c:pt idx="10">
                  <c:v>3.8750612633917001</c:v>
                </c:pt>
                <c:pt idx="11">
                  <c:v>3.9777236052888476</c:v>
                </c:pt>
                <c:pt idx="12">
                  <c:v>4.0530784434834199</c:v>
                </c:pt>
                <c:pt idx="13">
                  <c:v>4.1643528557844371</c:v>
                </c:pt>
                <c:pt idx="14">
                  <c:v>4.3053513694466234</c:v>
                </c:pt>
                <c:pt idx="15">
                  <c:v>4.4653828514484184</c:v>
                </c:pt>
                <c:pt idx="16">
                  <c:v>4.7185016888672742</c:v>
                </c:pt>
                <c:pt idx="17">
                  <c:v>5</c:v>
                </c:pt>
                <c:pt idx="18">
                  <c:v>5.5185139398778871</c:v>
                </c:pt>
              </c:numCache>
            </c:numRef>
          </c:xVal>
          <c:yVal>
            <c:numRef>
              <c:f>Лист1!$B$30:$T$30</c:f>
              <c:numCache>
                <c:formatCode>0.00</c:formatCode>
                <c:ptCount val="19"/>
                <c:pt idx="0">
                  <c:v>24.082399653118497</c:v>
                </c:pt>
                <c:pt idx="1">
                  <c:v>26.848453616444125</c:v>
                </c:pt>
                <c:pt idx="2">
                  <c:v>26.848453616444125</c:v>
                </c:pt>
                <c:pt idx="3">
                  <c:v>27.676307319608625</c:v>
                </c:pt>
                <c:pt idx="4">
                  <c:v>27.676307319608625</c:v>
                </c:pt>
                <c:pt idx="5">
                  <c:v>27.60422483423212</c:v>
                </c:pt>
                <c:pt idx="6">
                  <c:v>26.848453616444125</c:v>
                </c:pt>
                <c:pt idx="7">
                  <c:v>26.020599913279625</c:v>
                </c:pt>
                <c:pt idx="8">
                  <c:v>25.105450102066122</c:v>
                </c:pt>
                <c:pt idx="9">
                  <c:v>24.190300290852619</c:v>
                </c:pt>
                <c:pt idx="10">
                  <c:v>22.92256071356476</c:v>
                </c:pt>
                <c:pt idx="11">
                  <c:v>21.583624920952495</c:v>
                </c:pt>
                <c:pt idx="12">
                  <c:v>20</c:v>
                </c:pt>
                <c:pt idx="13">
                  <c:v>18.061799739838872</c:v>
                </c:pt>
                <c:pt idx="14">
                  <c:v>15.56302500767287</c:v>
                </c:pt>
                <c:pt idx="15">
                  <c:v>12.041199826559248</c:v>
                </c:pt>
                <c:pt idx="16">
                  <c:v>0</c:v>
                </c:pt>
                <c:pt idx="17">
                  <c:v>0</c:v>
                </c:pt>
                <c:pt idx="18">
                  <c:v>27.95880017344075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9-4A48-965E-D7C0C7E8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31624"/>
        <c:axId val="468429328"/>
      </c:scatterChart>
      <c:valAx>
        <c:axId val="46843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9328"/>
        <c:crosses val="autoZero"/>
        <c:crossBetween val="midCat"/>
      </c:valAx>
      <c:valAx>
        <c:axId val="468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Лист1!$B$46:$U$46</c:f>
              <c:numCache>
                <c:formatCode>0.00</c:formatCode>
                <c:ptCount val="20"/>
                <c:pt idx="0">
                  <c:v>1</c:v>
                </c:pt>
                <c:pt idx="1">
                  <c:v>1.4771212547196624</c:v>
                </c:pt>
                <c:pt idx="2">
                  <c:v>2</c:v>
                </c:pt>
                <c:pt idx="3">
                  <c:v>2.4771212547196626</c:v>
                </c:pt>
                <c:pt idx="4">
                  <c:v>2.6989700043360187</c:v>
                </c:pt>
                <c:pt idx="5">
                  <c:v>2.8750612633917001</c:v>
                </c:pt>
                <c:pt idx="6">
                  <c:v>3</c:v>
                </c:pt>
                <c:pt idx="7">
                  <c:v>3.3010299956639813</c:v>
                </c:pt>
                <c:pt idx="8">
                  <c:v>3.4771212547196626</c:v>
                </c:pt>
                <c:pt idx="9">
                  <c:v>3.6020599913279625</c:v>
                </c:pt>
                <c:pt idx="10">
                  <c:v>3.6989700043360187</c:v>
                </c:pt>
                <c:pt idx="11">
                  <c:v>3.8808135922807914</c:v>
                </c:pt>
                <c:pt idx="12">
                  <c:v>4</c:v>
                </c:pt>
                <c:pt idx="13">
                  <c:v>4.1760912590556813</c:v>
                </c:pt>
                <c:pt idx="14">
                  <c:v>4.4771212547196626</c:v>
                </c:pt>
                <c:pt idx="15">
                  <c:v>4.6989700043360187</c:v>
                </c:pt>
                <c:pt idx="16">
                  <c:v>4.9030899869919438</c:v>
                </c:pt>
                <c:pt idx="17">
                  <c:v>5.1760912590556813</c:v>
                </c:pt>
                <c:pt idx="18">
                  <c:v>5.3010299956639813</c:v>
                </c:pt>
                <c:pt idx="19">
                  <c:v>5.3979400086720375</c:v>
                </c:pt>
              </c:numCache>
            </c:numRef>
          </c:xVal>
          <c:yVal>
            <c:numRef>
              <c:f>Лист1!$B$45:$U$45</c:f>
              <c:numCache>
                <c:formatCode>0.00</c:formatCode>
                <c:ptCount val="20"/>
                <c:pt idx="0">
                  <c:v>0</c:v>
                </c:pt>
                <c:pt idx="1">
                  <c:v>1.9382002601611283</c:v>
                </c:pt>
                <c:pt idx="2">
                  <c:v>9.5424250943932485</c:v>
                </c:pt>
                <c:pt idx="3">
                  <c:v>19.084850188786497</c:v>
                </c:pt>
                <c:pt idx="4">
                  <c:v>19.554472105776956</c:v>
                </c:pt>
                <c:pt idx="5">
                  <c:v>26.547178687726607</c:v>
                </c:pt>
                <c:pt idx="6">
                  <c:v>28.786653876605254</c:v>
                </c:pt>
                <c:pt idx="7">
                  <c:v>34.40318606811914</c:v>
                </c:pt>
                <c:pt idx="8">
                  <c:v>37.206760131419877</c:v>
                </c:pt>
                <c:pt idx="9">
                  <c:v>39.084850188786497</c:v>
                </c:pt>
                <c:pt idx="10">
                  <c:v>40</c:v>
                </c:pt>
                <c:pt idx="11">
                  <c:v>41.583624920952495</c:v>
                </c:pt>
                <c:pt idx="12">
                  <c:v>42.278867046136739</c:v>
                </c:pt>
                <c:pt idx="13">
                  <c:v>42.922560713564756</c:v>
                </c:pt>
                <c:pt idx="14">
                  <c:v>43.076297286890579</c:v>
                </c:pt>
                <c:pt idx="15">
                  <c:v>43.227360044699495</c:v>
                </c:pt>
                <c:pt idx="16">
                  <c:v>43.375840406283636</c:v>
                </c:pt>
                <c:pt idx="17">
                  <c:v>43.227360044699495</c:v>
                </c:pt>
                <c:pt idx="18">
                  <c:v>43.227360044699495</c:v>
                </c:pt>
                <c:pt idx="19">
                  <c:v>42.922560713564756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0-4089-92D7-35FDC28E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07176"/>
        <c:axId val="433400288"/>
      </c:scatterChart>
      <c:valAx>
        <c:axId val="43340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0288"/>
        <c:crosses val="autoZero"/>
        <c:crossBetween val="midCat"/>
      </c:valAx>
      <c:valAx>
        <c:axId val="4334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0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 интегрирующей</a:t>
            </a:r>
            <a:r>
              <a:rPr lang="ru-RU" baseline="0"/>
              <a:t> цепочки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АЧХ ИНТ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Лист1!$B$31:$T$31</c:f>
              <c:numCache>
                <c:formatCode>0.00</c:formatCode>
                <c:ptCount val="19"/>
                <c:pt idx="0">
                  <c:v>0.47712125471966244</c:v>
                </c:pt>
                <c:pt idx="1">
                  <c:v>1</c:v>
                </c:pt>
                <c:pt idx="2">
                  <c:v>1.6989700043360187</c:v>
                </c:pt>
                <c:pt idx="3">
                  <c:v>2</c:v>
                </c:pt>
                <c:pt idx="4">
                  <c:v>2.4771212547196626</c:v>
                </c:pt>
                <c:pt idx="5">
                  <c:v>3</c:v>
                </c:pt>
                <c:pt idx="6">
                  <c:v>3.3424226808222062</c:v>
                </c:pt>
                <c:pt idx="7">
                  <c:v>3.5314789170422549</c:v>
                </c:pt>
                <c:pt idx="8">
                  <c:v>3.6532125137753435</c:v>
                </c:pt>
                <c:pt idx="9">
                  <c:v>3.716003343634799</c:v>
                </c:pt>
                <c:pt idx="10">
                  <c:v>3.8750612633917001</c:v>
                </c:pt>
                <c:pt idx="11">
                  <c:v>3.9777236052888476</c:v>
                </c:pt>
                <c:pt idx="12">
                  <c:v>4.0530784434834199</c:v>
                </c:pt>
                <c:pt idx="13">
                  <c:v>4.1643528557844371</c:v>
                </c:pt>
                <c:pt idx="14">
                  <c:v>4.3053513694466234</c:v>
                </c:pt>
                <c:pt idx="15">
                  <c:v>4.4653828514484184</c:v>
                </c:pt>
                <c:pt idx="16">
                  <c:v>4.7185016888672742</c:v>
                </c:pt>
                <c:pt idx="17">
                  <c:v>5</c:v>
                </c:pt>
                <c:pt idx="18">
                  <c:v>5.5185139398778871</c:v>
                </c:pt>
              </c:numCache>
            </c:numRef>
          </c:xVal>
          <c:yVal>
            <c:numRef>
              <c:f>Лист1!$B$32:$T$32</c:f>
              <c:numCache>
                <c:formatCode>0.00</c:formatCode>
                <c:ptCount val="19"/>
                <c:pt idx="0">
                  <c:v>0.66115702479338845</c:v>
                </c:pt>
                <c:pt idx="1">
                  <c:v>0.90909090909090917</c:v>
                </c:pt>
                <c:pt idx="2">
                  <c:v>0.90909090909090917</c:v>
                </c:pt>
                <c:pt idx="3">
                  <c:v>1</c:v>
                </c:pt>
                <c:pt idx="4">
                  <c:v>1</c:v>
                </c:pt>
                <c:pt idx="5">
                  <c:v>0.99173553719008267</c:v>
                </c:pt>
                <c:pt idx="6">
                  <c:v>0.90909090909090917</c:v>
                </c:pt>
                <c:pt idx="7">
                  <c:v>0.82644628099173556</c:v>
                </c:pt>
                <c:pt idx="8">
                  <c:v>0.74380165289256206</c:v>
                </c:pt>
                <c:pt idx="9">
                  <c:v>0.66942148760330589</c:v>
                </c:pt>
                <c:pt idx="10">
                  <c:v>0.57851239669421484</c:v>
                </c:pt>
                <c:pt idx="11">
                  <c:v>0.49586776859504134</c:v>
                </c:pt>
                <c:pt idx="12">
                  <c:v>0.41322314049586778</c:v>
                </c:pt>
                <c:pt idx="13">
                  <c:v>0.33057851239669422</c:v>
                </c:pt>
                <c:pt idx="14">
                  <c:v>0.24793388429752067</c:v>
                </c:pt>
                <c:pt idx="15">
                  <c:v>0.16528925619834711</c:v>
                </c:pt>
                <c:pt idx="16">
                  <c:v>4.1322314049586778E-2</c:v>
                </c:pt>
                <c:pt idx="17">
                  <c:v>4.1322314049586778E-2</c:v>
                </c:pt>
                <c:pt idx="18">
                  <c:v>1.6528925619834713E-3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5-4F8D-B306-803B92EA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11952"/>
        <c:axId val="436312608"/>
      </c:scatterChart>
      <c:valAx>
        <c:axId val="4363119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                                                                                                               lg f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12608"/>
        <c:crosses val="autoZero"/>
        <c:crossBetween val="midCat"/>
      </c:valAx>
      <c:valAx>
        <c:axId val="4363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                                                         K=U/U0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16609</xdr:colOff>
      <xdr:row>6</xdr:row>
      <xdr:rowOff>80872</xdr:rowOff>
    </xdr:from>
    <xdr:to>
      <xdr:col>32</xdr:col>
      <xdr:colOff>306869</xdr:colOff>
      <xdr:row>23</xdr:row>
      <xdr:rowOff>46655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C3E524C-118F-44FA-8FBA-CAA662AA2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582762</xdr:colOff>
      <xdr:row>24</xdr:row>
      <xdr:rowOff>64964</xdr:rowOff>
    </xdr:from>
    <xdr:to>
      <xdr:col>32</xdr:col>
      <xdr:colOff>248734</xdr:colOff>
      <xdr:row>39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93BB72-C39C-4D0F-A9BB-38970AECB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605806</xdr:colOff>
      <xdr:row>24</xdr:row>
      <xdr:rowOff>28370</xdr:rowOff>
    </xdr:from>
    <xdr:to>
      <xdr:col>40</xdr:col>
      <xdr:colOff>317830</xdr:colOff>
      <xdr:row>39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322C5D-8739-4E82-95F1-61FDDF26D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595923</xdr:colOff>
      <xdr:row>6</xdr:row>
      <xdr:rowOff>71888</xdr:rowOff>
    </xdr:from>
    <xdr:to>
      <xdr:col>40</xdr:col>
      <xdr:colOff>287748</xdr:colOff>
      <xdr:row>23</xdr:row>
      <xdr:rowOff>17972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3177FB3-4AF5-43AF-B5B4-D186E122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222808</xdr:colOff>
      <xdr:row>12</xdr:row>
      <xdr:rowOff>169190</xdr:rowOff>
    </xdr:from>
    <xdr:to>
      <xdr:col>53</xdr:col>
      <xdr:colOff>80242</xdr:colOff>
      <xdr:row>37</xdr:row>
      <xdr:rowOff>9444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912CC53-1D12-46D4-99C9-0FD4B464F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218784</xdr:colOff>
      <xdr:row>54</xdr:row>
      <xdr:rowOff>130419</xdr:rowOff>
    </xdr:from>
    <xdr:to>
      <xdr:col>55</xdr:col>
      <xdr:colOff>540317</xdr:colOff>
      <xdr:row>69</xdr:row>
      <xdr:rowOff>54458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E072700-4383-466A-9E7F-573C591DC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473449</xdr:colOff>
      <xdr:row>56</xdr:row>
      <xdr:rowOff>15128</xdr:rowOff>
    </xdr:from>
    <xdr:to>
      <xdr:col>15</xdr:col>
      <xdr:colOff>114861</xdr:colOff>
      <xdr:row>70</xdr:row>
      <xdr:rowOff>12887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C75AE36-BE1D-46C6-ABDF-1A248DFC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435154</xdr:colOff>
      <xdr:row>55</xdr:row>
      <xdr:rowOff>118218</xdr:rowOff>
    </xdr:from>
    <xdr:to>
      <xdr:col>7</xdr:col>
      <xdr:colOff>354883</xdr:colOff>
      <xdr:row>70</xdr:row>
      <xdr:rowOff>3918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5D33E062-723B-4D80-A926-E0DA00D8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315834</xdr:colOff>
      <xdr:row>18</xdr:row>
      <xdr:rowOff>54509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A21252-064F-490E-B05C-2710BBF7F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336860</xdr:colOff>
      <xdr:row>1</xdr:row>
      <xdr:rowOff>0</xdr:rowOff>
    </xdr:from>
    <xdr:to>
      <xdr:col>17</xdr:col>
      <xdr:colOff>63488</xdr:colOff>
      <xdr:row>18</xdr:row>
      <xdr:rowOff>34810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B06DF5-21E2-4C5F-934E-DB283886A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329044</xdr:colOff>
      <xdr:row>36</xdr:row>
      <xdr:rowOff>28993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8C5E65D-B2A0-44EC-B38E-FF12E33D7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348477</xdr:colOff>
      <xdr:row>20</xdr:row>
      <xdr:rowOff>0</xdr:rowOff>
    </xdr:from>
    <xdr:to>
      <xdr:col>17</xdr:col>
      <xdr:colOff>119549</xdr:colOff>
      <xdr:row>36</xdr:row>
      <xdr:rowOff>52887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1A2B975-4D4E-4347-86EA-A77AA305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278741</xdr:colOff>
      <xdr:row>20</xdr:row>
      <xdr:rowOff>8525</xdr:rowOff>
    </xdr:from>
    <xdr:to>
      <xdr:col>26</xdr:col>
      <xdr:colOff>197068</xdr:colOff>
      <xdr:row>35</xdr:row>
      <xdr:rowOff>175173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46B9C3-9232-40B5-8C64-E82449AC7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224707</xdr:colOff>
      <xdr:row>1</xdr:row>
      <xdr:rowOff>5341</xdr:rowOff>
    </xdr:from>
    <xdr:to>
      <xdr:col>26</xdr:col>
      <xdr:colOff>197069</xdr:colOff>
      <xdr:row>18</xdr:row>
      <xdr:rowOff>54742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8E0F715-8D61-4481-A59F-6FDB39D0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"/>
  <sheetViews>
    <sheetView tabSelected="1" topLeftCell="A5" zoomScale="93" zoomScaleNormal="93" workbookViewId="0">
      <selection activeCell="R19" sqref="R19"/>
    </sheetView>
  </sheetViews>
  <sheetFormatPr defaultRowHeight="15" x14ac:dyDescent="0.25"/>
  <cols>
    <col min="1" max="1" width="12.85546875" customWidth="1"/>
    <col min="3" max="3" width="11" bestFit="1" customWidth="1"/>
    <col min="4" max="4" width="14.140625" customWidth="1"/>
    <col min="5" max="5" width="14.85546875" customWidth="1"/>
    <col min="6" max="6" width="11.5703125" bestFit="1" customWidth="1"/>
  </cols>
  <sheetData>
    <row r="1" spans="1:20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0" x14ac:dyDescent="0.25">
      <c r="A2">
        <v>100</v>
      </c>
      <c r="B2">
        <v>4.75</v>
      </c>
      <c r="C2">
        <v>2E-3</v>
      </c>
      <c r="D2">
        <f>B2*C2</f>
        <v>9.4999999999999998E-3</v>
      </c>
      <c r="E2" s="2">
        <f>1/D2</f>
        <v>105.26315789473685</v>
      </c>
      <c r="F2" s="2">
        <f>E2-A2</f>
        <v>5.2631578947368496</v>
      </c>
      <c r="G2" s="1">
        <f>F2/A2</f>
        <v>5.2631578947368494E-2</v>
      </c>
    </row>
    <row r="3" spans="1:20" x14ac:dyDescent="0.25">
      <c r="A3">
        <v>1000</v>
      </c>
      <c r="B3">
        <v>4.9000000000000004</v>
      </c>
      <c r="C3">
        <v>2.0000000000000001E-4</v>
      </c>
      <c r="D3">
        <f t="shared" ref="D3:D6" si="0">B3*C3</f>
        <v>9.8000000000000019E-4</v>
      </c>
      <c r="E3" s="2">
        <f t="shared" ref="E3:E5" si="1">1/D3</f>
        <v>1020.4081632653059</v>
      </c>
      <c r="F3" s="2">
        <f>E3-A3</f>
        <v>20.408163265305916</v>
      </c>
      <c r="G3" s="1">
        <f>F3/A3</f>
        <v>2.0408163265305916E-2</v>
      </c>
    </row>
    <row r="4" spans="1:20" x14ac:dyDescent="0.25">
      <c r="A4">
        <v>10000</v>
      </c>
      <c r="B4">
        <v>4.5999999999999996</v>
      </c>
      <c r="C4">
        <v>2.0000000000000002E-5</v>
      </c>
      <c r="D4">
        <f t="shared" si="0"/>
        <v>9.2E-5</v>
      </c>
      <c r="E4" s="2">
        <f t="shared" si="1"/>
        <v>10869.565217391304</v>
      </c>
      <c r="F4" s="2">
        <f>E4-A4</f>
        <v>869.56521739130403</v>
      </c>
      <c r="G4" s="1">
        <f>F4/A4</f>
        <v>8.6956521739130405E-2</v>
      </c>
    </row>
    <row r="5" spans="1:20" x14ac:dyDescent="0.25">
      <c r="A5">
        <v>100000</v>
      </c>
      <c r="B5">
        <v>4.4000000000000004</v>
      </c>
      <c r="C5">
        <v>1.9999999999999999E-6</v>
      </c>
      <c r="D5">
        <f t="shared" si="0"/>
        <v>8.8000000000000004E-6</v>
      </c>
      <c r="E5" s="2">
        <f t="shared" si="1"/>
        <v>113636.36363636363</v>
      </c>
      <c r="F5" s="2">
        <f>E5-A5</f>
        <v>13636.363636363632</v>
      </c>
      <c r="G5" s="1">
        <f>F5/A5</f>
        <v>0.13636363636363633</v>
      </c>
    </row>
    <row r="6" spans="1:20" x14ac:dyDescent="0.25">
      <c r="A6">
        <v>1000000</v>
      </c>
      <c r="B6">
        <v>4.5999999999999996</v>
      </c>
      <c r="C6">
        <v>1.9999999999999999E-7</v>
      </c>
      <c r="D6">
        <f t="shared" si="0"/>
        <v>9.1999999999999987E-7</v>
      </c>
      <c r="E6" s="2">
        <f>1/D6</f>
        <v>1086956.5217391306</v>
      </c>
      <c r="F6" s="2">
        <f>E6-A6</f>
        <v>86956.521739130607</v>
      </c>
      <c r="G6" s="1">
        <f>F6/A6</f>
        <v>8.6956521739130613E-2</v>
      </c>
    </row>
    <row r="9" spans="1:20" x14ac:dyDescent="0.25">
      <c r="A9" t="s">
        <v>7</v>
      </c>
      <c r="B9">
        <v>10</v>
      </c>
      <c r="C9">
        <v>100</v>
      </c>
      <c r="D9">
        <v>1000</v>
      </c>
      <c r="E9">
        <v>10000</v>
      </c>
      <c r="F9">
        <v>100000</v>
      </c>
      <c r="G9">
        <v>200000</v>
      </c>
      <c r="H9">
        <v>300000</v>
      </c>
      <c r="I9">
        <v>500000</v>
      </c>
      <c r="J9">
        <v>750000</v>
      </c>
      <c r="K9">
        <v>1000000</v>
      </c>
      <c r="L9">
        <v>1200000</v>
      </c>
      <c r="M9">
        <v>1400000</v>
      </c>
      <c r="N9">
        <v>1600000</v>
      </c>
      <c r="O9">
        <v>1800000</v>
      </c>
      <c r="P9">
        <v>2000000</v>
      </c>
      <c r="Q9">
        <v>2200000</v>
      </c>
      <c r="R9">
        <v>2600000</v>
      </c>
      <c r="S9">
        <v>3000000</v>
      </c>
      <c r="T9">
        <v>3400000</v>
      </c>
    </row>
    <row r="10" spans="1:20" x14ac:dyDescent="0.25">
      <c r="A10" t="s">
        <v>9</v>
      </c>
      <c r="B10" s="2">
        <f>LOG10(B9)</f>
        <v>1</v>
      </c>
      <c r="C10" s="2">
        <f t="shared" ref="C10:J10" si="2">LOG10(C9)</f>
        <v>2</v>
      </c>
      <c r="D10" s="2">
        <f t="shared" si="2"/>
        <v>3</v>
      </c>
      <c r="E10" s="2">
        <f t="shared" si="2"/>
        <v>4</v>
      </c>
      <c r="F10" s="2">
        <f t="shared" si="2"/>
        <v>5</v>
      </c>
      <c r="G10" s="2">
        <f t="shared" si="2"/>
        <v>5.3010299956639813</v>
      </c>
      <c r="H10" s="2">
        <f t="shared" si="2"/>
        <v>5.4771212547196626</v>
      </c>
      <c r="I10" s="2">
        <f t="shared" si="2"/>
        <v>5.6989700043360187</v>
      </c>
      <c r="J10" s="2">
        <f t="shared" si="2"/>
        <v>5.8750612633917001</v>
      </c>
      <c r="K10" s="2">
        <f t="shared" ref="K10:T10" si="3">LOG10(K9)</f>
        <v>6</v>
      </c>
      <c r="L10" s="2">
        <f t="shared" si="3"/>
        <v>6.0791812460476251</v>
      </c>
      <c r="M10" s="2">
        <f t="shared" si="3"/>
        <v>6.1461280356782382</v>
      </c>
      <c r="N10" s="2">
        <f t="shared" si="3"/>
        <v>6.204119982655925</v>
      </c>
      <c r="O10" s="2">
        <f t="shared" si="3"/>
        <v>6.2552725051033065</v>
      </c>
      <c r="P10" s="2">
        <f t="shared" si="3"/>
        <v>6.3010299956639813</v>
      </c>
      <c r="Q10" s="2">
        <f t="shared" si="3"/>
        <v>6.3424226808222066</v>
      </c>
      <c r="R10" s="2">
        <f t="shared" si="3"/>
        <v>6.4149733479708182</v>
      </c>
      <c r="S10" s="2">
        <f t="shared" si="3"/>
        <v>6.4771212547196626</v>
      </c>
      <c r="T10" s="2">
        <f t="shared" si="3"/>
        <v>6.5314789170422554</v>
      </c>
    </row>
    <row r="11" spans="1:20" x14ac:dyDescent="0.25">
      <c r="A11" t="s">
        <v>11</v>
      </c>
      <c r="B11">
        <v>1.4E-2</v>
      </c>
      <c r="C11">
        <v>1.7999999999999999E-2</v>
      </c>
      <c r="D11">
        <v>0.02</v>
      </c>
      <c r="E11">
        <v>0.06</v>
      </c>
      <c r="F11">
        <v>0.37</v>
      </c>
      <c r="G11">
        <v>0.76</v>
      </c>
      <c r="H11">
        <v>1.2</v>
      </c>
      <c r="I11">
        <v>1.95</v>
      </c>
      <c r="J11">
        <v>2.8</v>
      </c>
      <c r="K11">
        <v>3.9</v>
      </c>
      <c r="L11">
        <v>4.4000000000000004</v>
      </c>
      <c r="M11">
        <v>5</v>
      </c>
      <c r="N11">
        <v>5.7</v>
      </c>
      <c r="O11">
        <v>6.4</v>
      </c>
      <c r="P11">
        <v>6.4</v>
      </c>
      <c r="Q11">
        <v>6</v>
      </c>
      <c r="R11">
        <v>4.5999999999999996</v>
      </c>
      <c r="S11">
        <v>2.8</v>
      </c>
      <c r="T11">
        <v>1</v>
      </c>
    </row>
    <row r="12" spans="1:20" x14ac:dyDescent="0.25">
      <c r="A12" t="s">
        <v>12</v>
      </c>
      <c r="B12">
        <v>6.2</v>
      </c>
      <c r="C12">
        <v>6.7</v>
      </c>
      <c r="D12">
        <v>6.7</v>
      </c>
      <c r="E12">
        <v>6.8</v>
      </c>
      <c r="F12">
        <v>6.8</v>
      </c>
      <c r="G12">
        <v>6.8</v>
      </c>
      <c r="H12">
        <v>6.7</v>
      </c>
      <c r="I12">
        <v>6.8</v>
      </c>
      <c r="J12">
        <v>6.4</v>
      </c>
      <c r="K12">
        <v>6.4</v>
      </c>
      <c r="L12">
        <v>6.4</v>
      </c>
      <c r="M12">
        <v>6.4</v>
      </c>
      <c r="N12">
        <v>6.4</v>
      </c>
      <c r="O12">
        <v>6.4</v>
      </c>
      <c r="P12">
        <v>6.4</v>
      </c>
      <c r="Q12">
        <v>6.4</v>
      </c>
      <c r="R12">
        <v>6.4</v>
      </c>
      <c r="S12">
        <v>6.4</v>
      </c>
      <c r="T12">
        <v>6.4</v>
      </c>
    </row>
    <row r="13" spans="1:20" x14ac:dyDescent="0.25">
      <c r="A13" t="s">
        <v>13</v>
      </c>
      <c r="B13" s="1">
        <f>ASIN(B11/B12)</f>
        <v>2.2580664350574952E-3</v>
      </c>
      <c r="C13" s="1">
        <f t="shared" ref="C13:J13" si="4">ASIN(C11/C12)</f>
        <v>2.6865703959701058E-3</v>
      </c>
      <c r="D13" s="1">
        <f t="shared" si="4"/>
        <v>2.9850790600528649E-3</v>
      </c>
      <c r="E13" s="1">
        <f t="shared" si="4"/>
        <v>8.8236439079397259E-3</v>
      </c>
      <c r="F13" s="1">
        <f t="shared" si="4"/>
        <v>5.4438649482004671E-2</v>
      </c>
      <c r="G13" s="1">
        <f t="shared" si="4"/>
        <v>0.11199870562130101</v>
      </c>
      <c r="H13" s="1">
        <f t="shared" si="4"/>
        <v>0.18007613476165998</v>
      </c>
      <c r="I13" s="1">
        <f t="shared" si="4"/>
        <v>0.29084799257115679</v>
      </c>
      <c r="J13" s="1">
        <f t="shared" si="4"/>
        <v>0.45281659474492547</v>
      </c>
      <c r="K13" s="1">
        <f t="shared" ref="K13:T13" si="5">ASIN(K11/K12)</f>
        <v>0.65527208850094221</v>
      </c>
      <c r="L13" s="1">
        <f t="shared" si="5"/>
        <v>0.758040765426236</v>
      </c>
      <c r="M13" s="1">
        <f t="shared" si="5"/>
        <v>0.89666582012758145</v>
      </c>
      <c r="N13" s="1">
        <f t="shared" si="5"/>
        <v>1.0987177413176119</v>
      </c>
      <c r="O13" s="1">
        <f t="shared" si="5"/>
        <v>1.5707963267948966</v>
      </c>
      <c r="P13" s="1">
        <f t="shared" si="5"/>
        <v>1.5707963267948966</v>
      </c>
      <c r="Q13" s="1">
        <f t="shared" si="5"/>
        <v>1.2153751251046732</v>
      </c>
      <c r="R13" s="1">
        <f t="shared" si="5"/>
        <v>0.80200277780361828</v>
      </c>
      <c r="S13" s="1">
        <f t="shared" si="5"/>
        <v>0.45281659474492547</v>
      </c>
      <c r="T13" s="1">
        <f t="shared" si="5"/>
        <v>0.15689287102046121</v>
      </c>
    </row>
    <row r="14" spans="1:20" x14ac:dyDescent="0.25">
      <c r="A14" t="s">
        <v>14</v>
      </c>
      <c r="B14" s="1">
        <f>3.14159-B13</f>
        <v>3.1393319335649426</v>
      </c>
      <c r="C14" s="1">
        <f t="shared" ref="C14:J14" si="6">3.14159-C13</f>
        <v>3.1389034296040297</v>
      </c>
      <c r="D14" s="1">
        <f>3.14159-D13</f>
        <v>3.1386049209399469</v>
      </c>
      <c r="E14" s="1">
        <f t="shared" si="6"/>
        <v>3.13276635609206</v>
      </c>
      <c r="F14" s="1">
        <f t="shared" si="6"/>
        <v>3.0871513505179951</v>
      </c>
      <c r="G14" s="1">
        <f t="shared" si="6"/>
        <v>3.0295912943786987</v>
      </c>
      <c r="H14" s="1">
        <f t="shared" si="6"/>
        <v>2.9615138652383397</v>
      </c>
      <c r="I14" s="1">
        <f t="shared" si="6"/>
        <v>2.8507420074288432</v>
      </c>
      <c r="J14" s="1">
        <f t="shared" si="6"/>
        <v>2.6887734052550742</v>
      </c>
      <c r="K14" s="1">
        <f t="shared" ref="K14:T14" si="7">3.14159-K13</f>
        <v>2.4863179114990577</v>
      </c>
      <c r="L14" s="1">
        <f t="shared" si="7"/>
        <v>2.3835492345737639</v>
      </c>
      <c r="M14" s="1">
        <f t="shared" si="7"/>
        <v>2.2449241798724184</v>
      </c>
      <c r="N14" s="1">
        <f t="shared" si="7"/>
        <v>2.042872258682388</v>
      </c>
      <c r="O14" s="1">
        <f t="shared" si="7"/>
        <v>1.5707936732051033</v>
      </c>
      <c r="P14" s="1">
        <f t="shared" si="7"/>
        <v>1.5707936732051033</v>
      </c>
      <c r="Q14" s="1">
        <f t="shared" si="7"/>
        <v>1.9262148748953267</v>
      </c>
      <c r="R14" s="1">
        <f t="shared" si="7"/>
        <v>2.3395872221963816</v>
      </c>
      <c r="S14" s="1">
        <f t="shared" si="7"/>
        <v>2.6887734052550742</v>
      </c>
      <c r="T14" s="1">
        <f t="shared" si="7"/>
        <v>2.9846971289795388</v>
      </c>
    </row>
    <row r="17" spans="1:20" x14ac:dyDescent="0.25">
      <c r="A17" t="s">
        <v>7</v>
      </c>
      <c r="B17">
        <v>10</v>
      </c>
      <c r="C17">
        <v>1000</v>
      </c>
      <c r="D17">
        <v>114000</v>
      </c>
      <c r="E17">
        <v>953000</v>
      </c>
      <c r="F17">
        <v>2700000</v>
      </c>
      <c r="G17">
        <v>3300000</v>
      </c>
      <c r="H17">
        <v>3970000</v>
      </c>
      <c r="I17">
        <v>4900000</v>
      </c>
      <c r="J17">
        <v>5200000</v>
      </c>
    </row>
    <row r="18" spans="1:20" x14ac:dyDescent="0.25">
      <c r="A18" t="s">
        <v>9</v>
      </c>
      <c r="B18" s="2">
        <f t="shared" ref="B18:J18" si="8">LOG10(B17)</f>
        <v>1</v>
      </c>
      <c r="C18" s="2">
        <f t="shared" si="8"/>
        <v>3</v>
      </c>
      <c r="D18" s="2">
        <f t="shared" si="8"/>
        <v>5.0569048513364727</v>
      </c>
      <c r="E18" s="2">
        <f t="shared" si="8"/>
        <v>5.9790929006383262</v>
      </c>
      <c r="F18" s="2">
        <f t="shared" si="8"/>
        <v>6.4313637641589869</v>
      </c>
      <c r="G18" s="2">
        <f t="shared" si="8"/>
        <v>6.5185139398778871</v>
      </c>
      <c r="H18" s="2">
        <f t="shared" si="8"/>
        <v>6.5987905067631152</v>
      </c>
      <c r="I18" s="2">
        <f t="shared" si="8"/>
        <v>6.6901960800285138</v>
      </c>
      <c r="J18" s="2">
        <f t="shared" si="8"/>
        <v>6.7160033436347994</v>
      </c>
    </row>
    <row r="19" spans="1:20" x14ac:dyDescent="0.25">
      <c r="A19" t="s">
        <v>8</v>
      </c>
      <c r="B19">
        <v>2.2000000000000002</v>
      </c>
      <c r="C19">
        <v>2.2000000000000002</v>
      </c>
      <c r="D19">
        <v>2.2000000000000002</v>
      </c>
      <c r="E19">
        <v>2.1800000000000002</v>
      </c>
      <c r="F19">
        <v>2.15</v>
      </c>
      <c r="G19">
        <v>2.12</v>
      </c>
      <c r="H19">
        <v>2.1</v>
      </c>
      <c r="I19">
        <v>2.0699999999999998</v>
      </c>
      <c r="J19">
        <v>2.0499999999999998</v>
      </c>
    </row>
    <row r="20" spans="1:20" x14ac:dyDescent="0.25">
      <c r="A20" t="s">
        <v>10</v>
      </c>
      <c r="B20" s="2">
        <f t="shared" ref="B20:J20" si="9">B19/$C$19</f>
        <v>1</v>
      </c>
      <c r="C20" s="2">
        <f t="shared" si="9"/>
        <v>1</v>
      </c>
      <c r="D20" s="2">
        <f t="shared" si="9"/>
        <v>1</v>
      </c>
      <c r="E20" s="2">
        <f t="shared" si="9"/>
        <v>0.99090909090909085</v>
      </c>
      <c r="F20" s="2">
        <f t="shared" si="9"/>
        <v>0.97727272727272718</v>
      </c>
      <c r="G20" s="2">
        <f t="shared" si="9"/>
        <v>0.96363636363636362</v>
      </c>
      <c r="H20" s="2">
        <f t="shared" si="9"/>
        <v>0.95454545454545447</v>
      </c>
      <c r="I20" s="2">
        <f t="shared" si="9"/>
        <v>0.94090909090909081</v>
      </c>
      <c r="J20" s="2">
        <f t="shared" si="9"/>
        <v>0.93181818181818166</v>
      </c>
    </row>
    <row r="22" spans="1:20" x14ac:dyDescent="0.25">
      <c r="A22" t="s">
        <v>7</v>
      </c>
      <c r="B22">
        <v>10</v>
      </c>
      <c r="C22">
        <v>1000</v>
      </c>
      <c r="D22">
        <v>106000</v>
      </c>
      <c r="E22">
        <v>917000</v>
      </c>
      <c r="F22">
        <v>1600000</v>
      </c>
      <c r="G22">
        <v>3400000</v>
      </c>
      <c r="H22">
        <v>4060000</v>
      </c>
      <c r="I22">
        <v>5130000</v>
      </c>
    </row>
    <row r="23" spans="1:20" x14ac:dyDescent="0.25">
      <c r="A23" t="s">
        <v>9</v>
      </c>
      <c r="B23" s="2">
        <f t="shared" ref="B23:I23" si="10">LOG10(B22)</f>
        <v>1</v>
      </c>
      <c r="C23" s="2">
        <f t="shared" si="10"/>
        <v>3</v>
      </c>
      <c r="D23" s="2">
        <f t="shared" si="10"/>
        <v>5.0253058652647704</v>
      </c>
      <c r="E23" s="2">
        <f t="shared" si="10"/>
        <v>5.9623693356700214</v>
      </c>
      <c r="F23" s="2">
        <f t="shared" si="10"/>
        <v>6.204119982655925</v>
      </c>
      <c r="G23" s="2">
        <f t="shared" si="10"/>
        <v>6.5314789170422554</v>
      </c>
      <c r="H23" s="2">
        <f t="shared" si="10"/>
        <v>6.6085260335771938</v>
      </c>
      <c r="I23" s="2">
        <f t="shared" si="10"/>
        <v>6.7101173651118167</v>
      </c>
    </row>
    <row r="24" spans="1:20" x14ac:dyDescent="0.25">
      <c r="A24" t="s">
        <v>8</v>
      </c>
      <c r="B24">
        <v>2.2000000000000002</v>
      </c>
      <c r="C24">
        <v>2.2000000000000002</v>
      </c>
      <c r="D24">
        <v>2.2000000000000002</v>
      </c>
      <c r="E24">
        <v>2.17</v>
      </c>
      <c r="F24">
        <v>2.14</v>
      </c>
      <c r="G24">
        <v>2.1</v>
      </c>
      <c r="H24">
        <v>2.0699999999999998</v>
      </c>
      <c r="I24">
        <v>2.04</v>
      </c>
    </row>
    <row r="25" spans="1:20" x14ac:dyDescent="0.25">
      <c r="A25" t="s">
        <v>10</v>
      </c>
      <c r="B25" s="2">
        <f t="shared" ref="B25:I25" si="11">B24/$C$24</f>
        <v>1</v>
      </c>
      <c r="C25" s="2">
        <f t="shared" si="11"/>
        <v>1</v>
      </c>
      <c r="D25" s="2">
        <f t="shared" si="11"/>
        <v>1</v>
      </c>
      <c r="E25" s="2">
        <f t="shared" si="11"/>
        <v>0.98636363636363622</v>
      </c>
      <c r="F25" s="2">
        <f t="shared" si="11"/>
        <v>0.97272727272727266</v>
      </c>
      <c r="G25" s="2">
        <f t="shared" si="11"/>
        <v>0.95454545454545447</v>
      </c>
      <c r="H25" s="2">
        <f t="shared" si="11"/>
        <v>0.94090909090909081</v>
      </c>
      <c r="I25" s="2">
        <f t="shared" si="11"/>
        <v>0.92727272727272725</v>
      </c>
    </row>
    <row r="27" spans="1:20" x14ac:dyDescent="0.25">
      <c r="A27" t="s">
        <v>3</v>
      </c>
      <c r="B27">
        <v>3</v>
      </c>
      <c r="C27">
        <v>10</v>
      </c>
      <c r="D27">
        <v>50</v>
      </c>
      <c r="E27">
        <v>100</v>
      </c>
      <c r="F27">
        <v>300</v>
      </c>
      <c r="G27">
        <v>1000</v>
      </c>
      <c r="H27">
        <v>2200</v>
      </c>
      <c r="I27">
        <v>3400</v>
      </c>
      <c r="J27">
        <v>4500</v>
      </c>
      <c r="K27">
        <v>5200</v>
      </c>
      <c r="L27">
        <v>7500</v>
      </c>
      <c r="M27">
        <v>9500</v>
      </c>
      <c r="N27">
        <v>11300</v>
      </c>
      <c r="O27">
        <v>14600</v>
      </c>
      <c r="P27">
        <v>20200</v>
      </c>
      <c r="Q27">
        <v>29200</v>
      </c>
      <c r="R27">
        <v>52300</v>
      </c>
      <c r="S27">
        <v>100000</v>
      </c>
      <c r="T27">
        <v>330000</v>
      </c>
    </row>
    <row r="28" spans="1:20" x14ac:dyDescent="0.25">
      <c r="A28" t="s">
        <v>15</v>
      </c>
      <c r="B28" s="2">
        <v>0.4</v>
      </c>
      <c r="C28" s="2">
        <v>0.55000000000000004</v>
      </c>
      <c r="D28" s="2">
        <v>0.55000000000000004</v>
      </c>
      <c r="E28" s="2">
        <v>0.60499999999999998</v>
      </c>
      <c r="F28" s="2">
        <v>0.60499999999999998</v>
      </c>
      <c r="G28" s="2">
        <v>0.6</v>
      </c>
      <c r="H28" s="2">
        <v>0.55000000000000004</v>
      </c>
      <c r="I28" s="2">
        <v>0.5</v>
      </c>
      <c r="J28" s="2">
        <v>0.45</v>
      </c>
      <c r="K28" s="2">
        <v>0.40500000000000003</v>
      </c>
      <c r="L28" s="2">
        <v>0.35</v>
      </c>
      <c r="M28" s="2">
        <v>0.3</v>
      </c>
      <c r="N28" s="2">
        <v>0.25</v>
      </c>
      <c r="O28" s="2">
        <v>0.2</v>
      </c>
      <c r="P28" s="2">
        <v>0.15</v>
      </c>
      <c r="Q28" s="2">
        <v>0.1</v>
      </c>
      <c r="R28" s="2">
        <v>2.5000000000000001E-2</v>
      </c>
      <c r="S28" s="2">
        <v>2.5000000000000001E-2</v>
      </c>
      <c r="T28" s="2">
        <v>1E-3</v>
      </c>
    </row>
    <row r="29" spans="1:20" x14ac:dyDescent="0.25">
      <c r="A29" t="s">
        <v>16</v>
      </c>
      <c r="B29" s="2">
        <f>2*B28</f>
        <v>0.8</v>
      </c>
      <c r="C29" s="2">
        <f t="shared" ref="C29:T29" si="12">2*C28</f>
        <v>1.1000000000000001</v>
      </c>
      <c r="D29" s="2">
        <f t="shared" si="12"/>
        <v>1.1000000000000001</v>
      </c>
      <c r="E29" s="2">
        <f t="shared" si="12"/>
        <v>1.21</v>
      </c>
      <c r="F29" s="2">
        <f t="shared" si="12"/>
        <v>1.21</v>
      </c>
      <c r="G29" s="2">
        <f t="shared" si="12"/>
        <v>1.2</v>
      </c>
      <c r="H29" s="2">
        <f t="shared" si="12"/>
        <v>1.1000000000000001</v>
      </c>
      <c r="I29" s="2">
        <f t="shared" si="12"/>
        <v>1</v>
      </c>
      <c r="J29" s="2">
        <f t="shared" si="12"/>
        <v>0.9</v>
      </c>
      <c r="K29" s="2">
        <f t="shared" si="12"/>
        <v>0.81</v>
      </c>
      <c r="L29" s="2">
        <f t="shared" si="12"/>
        <v>0.7</v>
      </c>
      <c r="M29" s="2">
        <f t="shared" si="12"/>
        <v>0.6</v>
      </c>
      <c r="N29" s="2">
        <f t="shared" si="12"/>
        <v>0.5</v>
      </c>
      <c r="O29" s="2">
        <f t="shared" si="12"/>
        <v>0.4</v>
      </c>
      <c r="P29" s="2">
        <f t="shared" si="12"/>
        <v>0.3</v>
      </c>
      <c r="Q29" s="2">
        <f t="shared" si="12"/>
        <v>0.2</v>
      </c>
      <c r="R29" s="2">
        <f t="shared" si="12"/>
        <v>0.05</v>
      </c>
      <c r="S29" s="2">
        <f t="shared" si="12"/>
        <v>0.05</v>
      </c>
      <c r="T29" s="2">
        <f t="shared" si="12"/>
        <v>2E-3</v>
      </c>
    </row>
    <row r="30" spans="1:20" x14ac:dyDescent="0.25">
      <c r="A30" t="s">
        <v>17</v>
      </c>
      <c r="B30" s="2">
        <f>ABS(20*LOG10(B28/$S$28))</f>
        <v>24.082399653118497</v>
      </c>
      <c r="C30" s="2">
        <f t="shared" ref="C30:T30" si="13">ABS(20*LOG10(C28/$S$28))</f>
        <v>26.848453616444125</v>
      </c>
      <c r="D30" s="2">
        <f t="shared" si="13"/>
        <v>26.848453616444125</v>
      </c>
      <c r="E30" s="2">
        <f t="shared" si="13"/>
        <v>27.676307319608625</v>
      </c>
      <c r="F30" s="2">
        <f t="shared" si="13"/>
        <v>27.676307319608625</v>
      </c>
      <c r="G30" s="2">
        <f t="shared" si="13"/>
        <v>27.60422483423212</v>
      </c>
      <c r="H30" s="2">
        <f t="shared" si="13"/>
        <v>26.848453616444125</v>
      </c>
      <c r="I30" s="2">
        <f t="shared" si="13"/>
        <v>26.020599913279625</v>
      </c>
      <c r="J30" s="2">
        <f t="shared" si="13"/>
        <v>25.105450102066122</v>
      </c>
      <c r="K30" s="2">
        <f t="shared" si="13"/>
        <v>24.190300290852619</v>
      </c>
      <c r="L30" s="2">
        <f t="shared" si="13"/>
        <v>22.92256071356476</v>
      </c>
      <c r="M30" s="2">
        <f t="shared" si="13"/>
        <v>21.583624920952495</v>
      </c>
      <c r="N30" s="2">
        <f t="shared" si="13"/>
        <v>20</v>
      </c>
      <c r="O30" s="2">
        <f t="shared" si="13"/>
        <v>18.061799739838872</v>
      </c>
      <c r="P30" s="2">
        <f t="shared" si="13"/>
        <v>15.56302500767287</v>
      </c>
      <c r="Q30" s="2">
        <f t="shared" si="13"/>
        <v>12.041199826559248</v>
      </c>
      <c r="R30" s="2">
        <f t="shared" si="13"/>
        <v>0</v>
      </c>
      <c r="S30" s="2">
        <f t="shared" si="13"/>
        <v>0</v>
      </c>
      <c r="T30" s="2">
        <f t="shared" si="13"/>
        <v>27.95880017344075</v>
      </c>
    </row>
    <row r="31" spans="1:20" x14ac:dyDescent="0.25">
      <c r="A31" t="s">
        <v>9</v>
      </c>
      <c r="B31" s="2">
        <f>LOG10(B27)</f>
        <v>0.47712125471966244</v>
      </c>
      <c r="C31" s="2">
        <f t="shared" ref="C31:T31" si="14">LOG10(C27)</f>
        <v>1</v>
      </c>
      <c r="D31" s="2">
        <f t="shared" si="14"/>
        <v>1.6989700043360187</v>
      </c>
      <c r="E31" s="2">
        <f t="shared" si="14"/>
        <v>2</v>
      </c>
      <c r="F31" s="2">
        <f t="shared" si="14"/>
        <v>2.4771212547196626</v>
      </c>
      <c r="G31" s="2">
        <f t="shared" si="14"/>
        <v>3</v>
      </c>
      <c r="H31" s="2">
        <f t="shared" si="14"/>
        <v>3.3424226808222062</v>
      </c>
      <c r="I31" s="2">
        <f t="shared" si="14"/>
        <v>3.5314789170422549</v>
      </c>
      <c r="J31" s="2">
        <f t="shared" si="14"/>
        <v>3.6532125137753435</v>
      </c>
      <c r="K31" s="2">
        <f t="shared" si="14"/>
        <v>3.716003343634799</v>
      </c>
      <c r="L31" s="2">
        <f t="shared" si="14"/>
        <v>3.8750612633917001</v>
      </c>
      <c r="M31" s="2">
        <f t="shared" si="14"/>
        <v>3.9777236052888476</v>
      </c>
      <c r="N31" s="2">
        <f t="shared" si="14"/>
        <v>4.0530784434834199</v>
      </c>
      <c r="O31" s="2">
        <f t="shared" si="14"/>
        <v>4.1643528557844371</v>
      </c>
      <c r="P31" s="2">
        <f t="shared" si="14"/>
        <v>4.3053513694466234</v>
      </c>
      <c r="Q31" s="2">
        <f t="shared" si="14"/>
        <v>4.4653828514484184</v>
      </c>
      <c r="R31" s="2">
        <f t="shared" si="14"/>
        <v>4.7185016888672742</v>
      </c>
      <c r="S31" s="2">
        <f t="shared" si="14"/>
        <v>5</v>
      </c>
      <c r="T31" s="2">
        <f t="shared" si="14"/>
        <v>5.5185139398778871</v>
      </c>
    </row>
    <row r="32" spans="1:20" ht="15.75" thickBot="1" x14ac:dyDescent="0.3">
      <c r="A32" s="3" t="s">
        <v>10</v>
      </c>
      <c r="B32" s="4">
        <f>B29/$E$29</f>
        <v>0.66115702479338845</v>
      </c>
      <c r="C32" s="4">
        <f t="shared" ref="C32:T32" si="15">C29/$E$29</f>
        <v>0.90909090909090917</v>
      </c>
      <c r="D32" s="4">
        <f t="shared" si="15"/>
        <v>0.90909090909090917</v>
      </c>
      <c r="E32" s="4">
        <f t="shared" si="15"/>
        <v>1</v>
      </c>
      <c r="F32" s="4">
        <f t="shared" si="15"/>
        <v>1</v>
      </c>
      <c r="G32" s="4">
        <f t="shared" si="15"/>
        <v>0.99173553719008267</v>
      </c>
      <c r="H32" s="4">
        <f t="shared" si="15"/>
        <v>0.90909090909090917</v>
      </c>
      <c r="I32" s="4">
        <f t="shared" si="15"/>
        <v>0.82644628099173556</v>
      </c>
      <c r="J32" s="4">
        <f t="shared" si="15"/>
        <v>0.74380165289256206</v>
      </c>
      <c r="K32" s="4">
        <f t="shared" si="15"/>
        <v>0.66942148760330589</v>
      </c>
      <c r="L32" s="4">
        <f t="shared" si="15"/>
        <v>0.57851239669421484</v>
      </c>
      <c r="M32" s="4">
        <f t="shared" si="15"/>
        <v>0.49586776859504134</v>
      </c>
      <c r="N32" s="4">
        <f t="shared" si="15"/>
        <v>0.41322314049586778</v>
      </c>
      <c r="O32" s="4">
        <f t="shared" si="15"/>
        <v>0.33057851239669422</v>
      </c>
      <c r="P32" s="4">
        <f t="shared" si="15"/>
        <v>0.24793388429752067</v>
      </c>
      <c r="Q32" s="4">
        <f t="shared" si="15"/>
        <v>0.16528925619834711</v>
      </c>
      <c r="R32" s="4">
        <f t="shared" si="15"/>
        <v>4.1322314049586778E-2</v>
      </c>
      <c r="S32" s="4">
        <f t="shared" si="15"/>
        <v>4.1322314049586778E-2</v>
      </c>
      <c r="T32" s="4">
        <f t="shared" si="15"/>
        <v>1.6528925619834713E-3</v>
      </c>
    </row>
    <row r="33" spans="1:42" x14ac:dyDescent="0.25">
      <c r="A33" t="s">
        <v>18</v>
      </c>
      <c r="B33">
        <v>10</v>
      </c>
      <c r="C33">
        <v>30</v>
      </c>
      <c r="D33">
        <v>60</v>
      </c>
      <c r="E33">
        <v>100</v>
      </c>
      <c r="F33">
        <v>200</v>
      </c>
      <c r="G33">
        <v>300</v>
      </c>
      <c r="H33">
        <v>500</v>
      </c>
      <c r="I33">
        <v>1000</v>
      </c>
      <c r="J33">
        <v>2000</v>
      </c>
      <c r="K33">
        <v>3000</v>
      </c>
      <c r="L33">
        <v>4000</v>
      </c>
      <c r="M33">
        <v>5000</v>
      </c>
      <c r="N33">
        <v>6000</v>
      </c>
      <c r="O33">
        <v>7000</v>
      </c>
      <c r="P33">
        <v>8000</v>
      </c>
      <c r="Q33">
        <v>10000</v>
      </c>
      <c r="R33">
        <v>20000</v>
      </c>
      <c r="S33">
        <v>30000</v>
      </c>
      <c r="T33">
        <v>40000</v>
      </c>
      <c r="U33">
        <v>50000</v>
      </c>
    </row>
    <row r="34" spans="1:42" x14ac:dyDescent="0.25">
      <c r="A34" t="s">
        <v>19</v>
      </c>
      <c r="B34">
        <v>2.9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2.8</v>
      </c>
      <c r="K34">
        <v>2.6</v>
      </c>
      <c r="L34">
        <v>2.4</v>
      </c>
      <c r="M34">
        <v>2.1</v>
      </c>
      <c r="N34">
        <v>2</v>
      </c>
      <c r="O34">
        <v>1.8</v>
      </c>
      <c r="P34">
        <v>1.6</v>
      </c>
      <c r="Q34">
        <v>1.4</v>
      </c>
      <c r="R34">
        <v>0.8</v>
      </c>
      <c r="S34">
        <v>0.5</v>
      </c>
      <c r="T34">
        <v>0.4</v>
      </c>
      <c r="U34">
        <v>0.3</v>
      </c>
    </row>
    <row r="35" spans="1:42" x14ac:dyDescent="0.25">
      <c r="A35" t="s">
        <v>22</v>
      </c>
      <c r="B35" s="5">
        <f>B34*0.2</f>
        <v>0.57999999999999996</v>
      </c>
      <c r="C35" s="5">
        <f t="shared" ref="C35:U35" si="16">C34*0.2</f>
        <v>0.60000000000000009</v>
      </c>
      <c r="D35" s="5">
        <f t="shared" si="16"/>
        <v>0.60000000000000009</v>
      </c>
      <c r="E35" s="5">
        <f t="shared" si="16"/>
        <v>0.60000000000000009</v>
      </c>
      <c r="F35" s="5">
        <f t="shared" si="16"/>
        <v>0.60000000000000009</v>
      </c>
      <c r="G35" s="5">
        <f t="shared" si="16"/>
        <v>0.60000000000000009</v>
      </c>
      <c r="H35" s="5">
        <f t="shared" si="16"/>
        <v>0.60000000000000009</v>
      </c>
      <c r="I35" s="5">
        <f t="shared" si="16"/>
        <v>0.60000000000000009</v>
      </c>
      <c r="J35" s="5">
        <f t="shared" si="16"/>
        <v>0.55999999999999994</v>
      </c>
      <c r="K35" s="5">
        <f t="shared" si="16"/>
        <v>0.52</v>
      </c>
      <c r="L35" s="5">
        <f t="shared" si="16"/>
        <v>0.48</v>
      </c>
      <c r="M35" s="5">
        <f t="shared" si="16"/>
        <v>0.42000000000000004</v>
      </c>
      <c r="N35" s="5">
        <f t="shared" si="16"/>
        <v>0.4</v>
      </c>
      <c r="O35" s="5">
        <f t="shared" si="16"/>
        <v>0.36000000000000004</v>
      </c>
      <c r="P35" s="5">
        <f t="shared" si="16"/>
        <v>0.32000000000000006</v>
      </c>
      <c r="Q35" s="5">
        <f t="shared" si="16"/>
        <v>0.27999999999999997</v>
      </c>
      <c r="R35" s="5">
        <f t="shared" si="16"/>
        <v>0.16000000000000003</v>
      </c>
      <c r="S35" s="5">
        <f t="shared" si="16"/>
        <v>0.1</v>
      </c>
      <c r="T35" s="5">
        <f t="shared" si="16"/>
        <v>8.0000000000000016E-2</v>
      </c>
      <c r="U35" s="5">
        <f t="shared" si="16"/>
        <v>0.06</v>
      </c>
    </row>
    <row r="36" spans="1:42" x14ac:dyDescent="0.25">
      <c r="A36" t="s">
        <v>20</v>
      </c>
      <c r="B36">
        <v>0.7</v>
      </c>
      <c r="C36">
        <v>0.5</v>
      </c>
      <c r="D36">
        <v>0.1</v>
      </c>
      <c r="E36">
        <v>0.15</v>
      </c>
      <c r="F36">
        <v>0.9</v>
      </c>
      <c r="G36">
        <v>1.6</v>
      </c>
      <c r="H36">
        <v>2.8</v>
      </c>
      <c r="I36">
        <v>0.6</v>
      </c>
      <c r="J36">
        <v>1</v>
      </c>
      <c r="K36">
        <v>1.3</v>
      </c>
      <c r="L36">
        <v>1.4</v>
      </c>
      <c r="M36">
        <v>1.5</v>
      </c>
      <c r="N36">
        <v>1.5</v>
      </c>
      <c r="O36">
        <v>1.6</v>
      </c>
      <c r="P36">
        <v>1.4</v>
      </c>
      <c r="Q36">
        <v>1.2</v>
      </c>
      <c r="R36">
        <v>0.8</v>
      </c>
      <c r="S36">
        <v>0.5</v>
      </c>
      <c r="T36">
        <v>0.4</v>
      </c>
      <c r="U36">
        <v>0.3</v>
      </c>
    </row>
    <row r="37" spans="1:42" x14ac:dyDescent="0.25">
      <c r="A37" t="s">
        <v>23</v>
      </c>
      <c r="B37" s="5">
        <f>B36*0.02</f>
        <v>1.3999999999999999E-2</v>
      </c>
      <c r="C37" s="5">
        <f t="shared" ref="C37:U37" si="17">C36*0.02</f>
        <v>0.01</v>
      </c>
      <c r="D37" s="5">
        <f t="shared" si="17"/>
        <v>2E-3</v>
      </c>
      <c r="E37" s="5">
        <f t="shared" si="17"/>
        <v>3.0000000000000001E-3</v>
      </c>
      <c r="F37" s="5">
        <f t="shared" si="17"/>
        <v>1.8000000000000002E-2</v>
      </c>
      <c r="G37" s="5">
        <f t="shared" si="17"/>
        <v>3.2000000000000001E-2</v>
      </c>
      <c r="H37" s="5">
        <f t="shared" si="17"/>
        <v>5.5999999999999994E-2</v>
      </c>
      <c r="I37" s="5">
        <f>I36*0.2</f>
        <v>0.12</v>
      </c>
      <c r="J37" s="5">
        <f t="shared" ref="J37:U37" si="18">J36*0.2</f>
        <v>0.2</v>
      </c>
      <c r="K37" s="5">
        <f t="shared" si="18"/>
        <v>0.26</v>
      </c>
      <c r="L37" s="5">
        <f t="shared" si="18"/>
        <v>0.27999999999999997</v>
      </c>
      <c r="M37" s="5">
        <f t="shared" si="18"/>
        <v>0.30000000000000004</v>
      </c>
      <c r="N37" s="5">
        <f t="shared" si="18"/>
        <v>0.30000000000000004</v>
      </c>
      <c r="O37" s="5">
        <f t="shared" si="18"/>
        <v>0.32000000000000006</v>
      </c>
      <c r="P37" s="5">
        <f t="shared" si="18"/>
        <v>0.27999999999999997</v>
      </c>
      <c r="Q37" s="5">
        <f t="shared" si="18"/>
        <v>0.24</v>
      </c>
      <c r="R37" s="5">
        <f t="shared" si="18"/>
        <v>0.16000000000000003</v>
      </c>
      <c r="S37" s="5">
        <f t="shared" si="18"/>
        <v>0.1</v>
      </c>
      <c r="T37" s="5">
        <f t="shared" si="18"/>
        <v>8.0000000000000016E-2</v>
      </c>
      <c r="U37" s="5">
        <f t="shared" si="18"/>
        <v>0.06</v>
      </c>
    </row>
    <row r="38" spans="1:42" x14ac:dyDescent="0.25">
      <c r="A38" t="s">
        <v>21</v>
      </c>
      <c r="B38" s="2">
        <f>ASIN(B37/B35)</f>
        <v>2.414027560212692E-2</v>
      </c>
      <c r="C38" s="2">
        <f t="shared" ref="C38:U38" si="19">ASIN(C37/C35)</f>
        <v>1.6667438368071504E-2</v>
      </c>
      <c r="D38" s="2">
        <f t="shared" si="19"/>
        <v>3.3333395062037038E-3</v>
      </c>
      <c r="E38" s="2">
        <f t="shared" si="19"/>
        <v>5.0000208335677114E-3</v>
      </c>
      <c r="F38" s="2">
        <f t="shared" si="19"/>
        <v>3.0004501823476939E-2</v>
      </c>
      <c r="G38" s="2">
        <f t="shared" si="19"/>
        <v>5.3358649702308969E-2</v>
      </c>
      <c r="H38" s="2">
        <f t="shared" si="19"/>
        <v>9.3469373461092742E-2</v>
      </c>
      <c r="I38" s="2">
        <f t="shared" si="19"/>
        <v>0.20135792079033077</v>
      </c>
      <c r="J38" s="2">
        <f t="shared" ref="J38" si="20">ASIN(J37/J35)</f>
        <v>0.36520722129036681</v>
      </c>
      <c r="K38" s="2">
        <f t="shared" ref="K38" si="21">ASIN(K37/K35)</f>
        <v>0.52359877559829893</v>
      </c>
      <c r="L38" s="2">
        <f t="shared" ref="L38" si="22">ASIN(L37/L35)</f>
        <v>0.62282658541200275</v>
      </c>
      <c r="M38" s="2">
        <f t="shared" ref="M38" si="23">ASIN(M37/M35)</f>
        <v>0.79560295348453536</v>
      </c>
      <c r="N38" s="2">
        <f t="shared" ref="N38" si="24">ASIN(N37/N35)</f>
        <v>0.84806207898148123</v>
      </c>
      <c r="O38" s="2">
        <f t="shared" ref="O38" si="25">ASIN(O37/O35)</f>
        <v>1.0949140771344803</v>
      </c>
      <c r="P38" s="2">
        <f t="shared" ref="P38" si="26">ASIN(P37/P35)</f>
        <v>1.0654358165107389</v>
      </c>
      <c r="Q38" s="2">
        <f t="shared" ref="Q38" si="27">ASIN(Q37/Q35)</f>
        <v>1.0296968008377509</v>
      </c>
      <c r="R38" s="2">
        <f t="shared" ref="R38" si="28">ASIN(R37/R35)</f>
        <v>1.5707963267948966</v>
      </c>
      <c r="S38" s="2">
        <f t="shared" ref="S38" si="29">ASIN(S37/S35)</f>
        <v>1.5707963267948966</v>
      </c>
      <c r="T38" s="2">
        <f t="shared" ref="T38" si="30">ASIN(T37/T35)</f>
        <v>1.5707963267948966</v>
      </c>
      <c r="U38" s="2">
        <f t="shared" ref="U38" si="31">ASIN(U37/U35)</f>
        <v>1.5707963267948966</v>
      </c>
    </row>
    <row r="39" spans="1:42" x14ac:dyDescent="0.25">
      <c r="A39" t="s">
        <v>9</v>
      </c>
      <c r="B39" s="2">
        <f>LOG10(B33)</f>
        <v>1</v>
      </c>
      <c r="C39" s="2">
        <f t="shared" ref="C39:U39" si="32">LOG10(C33)</f>
        <v>1.4771212547196624</v>
      </c>
      <c r="D39" s="2">
        <f t="shared" si="32"/>
        <v>1.7781512503836436</v>
      </c>
      <c r="E39" s="2">
        <f t="shared" si="32"/>
        <v>2</v>
      </c>
      <c r="F39" s="2">
        <f t="shared" si="32"/>
        <v>2.3010299956639813</v>
      </c>
      <c r="G39" s="2">
        <f t="shared" si="32"/>
        <v>2.4771212547196626</v>
      </c>
      <c r="H39" s="2">
        <f t="shared" si="32"/>
        <v>2.6989700043360187</v>
      </c>
      <c r="I39" s="2">
        <f t="shared" si="32"/>
        <v>3</v>
      </c>
      <c r="J39" s="2">
        <f t="shared" si="32"/>
        <v>3.3010299956639813</v>
      </c>
      <c r="K39" s="2">
        <f t="shared" si="32"/>
        <v>3.4771212547196626</v>
      </c>
      <c r="L39" s="2">
        <f t="shared" si="32"/>
        <v>3.6020599913279625</v>
      </c>
      <c r="M39" s="2">
        <f t="shared" si="32"/>
        <v>3.6989700043360187</v>
      </c>
      <c r="N39" s="2">
        <f t="shared" si="32"/>
        <v>3.7781512503836434</v>
      </c>
      <c r="O39" s="2">
        <f t="shared" si="32"/>
        <v>3.8450980400142569</v>
      </c>
      <c r="P39" s="2">
        <f t="shared" si="32"/>
        <v>3.9030899869919438</v>
      </c>
      <c r="Q39" s="2">
        <f t="shared" si="32"/>
        <v>4</v>
      </c>
      <c r="R39" s="2">
        <f t="shared" si="32"/>
        <v>4.3010299956639813</v>
      </c>
      <c r="S39" s="2">
        <f t="shared" si="32"/>
        <v>4.4771212547196626</v>
      </c>
      <c r="T39" s="2">
        <f t="shared" si="32"/>
        <v>4.6020599913279625</v>
      </c>
      <c r="U39" s="2">
        <f t="shared" si="32"/>
        <v>4.6989700043360187</v>
      </c>
    </row>
    <row r="41" spans="1:42" x14ac:dyDescent="0.25">
      <c r="A41" t="s">
        <v>3</v>
      </c>
      <c r="B41">
        <v>10</v>
      </c>
      <c r="C41">
        <v>30</v>
      </c>
      <c r="D41">
        <v>100</v>
      </c>
      <c r="E41">
        <v>300</v>
      </c>
      <c r="F41">
        <v>500</v>
      </c>
      <c r="G41">
        <v>750</v>
      </c>
      <c r="H41">
        <v>1000</v>
      </c>
      <c r="I41">
        <v>2000</v>
      </c>
      <c r="J41">
        <v>3000</v>
      </c>
      <c r="K41">
        <v>4000</v>
      </c>
      <c r="L41">
        <v>5000</v>
      </c>
      <c r="M41">
        <v>7600</v>
      </c>
      <c r="N41">
        <v>10000</v>
      </c>
      <c r="O41">
        <v>15000</v>
      </c>
      <c r="P41">
        <v>30000</v>
      </c>
      <c r="Q41">
        <v>50000</v>
      </c>
      <c r="R41">
        <v>80000</v>
      </c>
      <c r="S41">
        <v>150000</v>
      </c>
      <c r="T41">
        <v>200000</v>
      </c>
      <c r="U41">
        <v>250000</v>
      </c>
    </row>
    <row r="42" spans="1:42" x14ac:dyDescent="0.25">
      <c r="A42" t="s">
        <v>15</v>
      </c>
      <c r="B42">
        <v>0.4</v>
      </c>
      <c r="C42">
        <v>0.5</v>
      </c>
      <c r="D42">
        <v>1.2</v>
      </c>
      <c r="E42">
        <v>1.8</v>
      </c>
      <c r="F42">
        <v>1.9</v>
      </c>
      <c r="G42">
        <v>1.7</v>
      </c>
      <c r="H42">
        <v>2.2000000000000002</v>
      </c>
      <c r="I42">
        <v>2.1</v>
      </c>
      <c r="J42">
        <v>2.9</v>
      </c>
      <c r="K42">
        <v>3.6</v>
      </c>
      <c r="L42">
        <v>2</v>
      </c>
      <c r="M42">
        <v>2.4</v>
      </c>
      <c r="N42">
        <v>2.6</v>
      </c>
      <c r="O42">
        <v>2.8</v>
      </c>
      <c r="P42">
        <v>2.85</v>
      </c>
      <c r="Q42">
        <v>2.9</v>
      </c>
      <c r="R42">
        <v>2.95</v>
      </c>
      <c r="S42">
        <v>2.9</v>
      </c>
      <c r="T42">
        <v>2.9</v>
      </c>
      <c r="U42">
        <v>2.8</v>
      </c>
    </row>
    <row r="43" spans="1:42" x14ac:dyDescent="0.25">
      <c r="A43" t="s">
        <v>24</v>
      </c>
      <c r="B43">
        <f>B42*0.01</f>
        <v>4.0000000000000001E-3</v>
      </c>
      <c r="C43">
        <f t="shared" ref="C43:D43" si="33">C42*0.01</f>
        <v>5.0000000000000001E-3</v>
      </c>
      <c r="D43">
        <f t="shared" si="33"/>
        <v>1.2E-2</v>
      </c>
      <c r="E43">
        <f>E42*0.02</f>
        <v>3.6000000000000004E-2</v>
      </c>
      <c r="F43">
        <f>F42*0.02</f>
        <v>3.7999999999999999E-2</v>
      </c>
      <c r="G43">
        <f>G42*0.05</f>
        <v>8.5000000000000006E-2</v>
      </c>
      <c r="H43">
        <f>H42*0.05</f>
        <v>0.11000000000000001</v>
      </c>
      <c r="I43">
        <f>I42*0.1</f>
        <v>0.21000000000000002</v>
      </c>
      <c r="J43">
        <f t="shared" ref="J43:K43" si="34">J42*0.1</f>
        <v>0.28999999999999998</v>
      </c>
      <c r="K43">
        <f t="shared" si="34"/>
        <v>0.36000000000000004</v>
      </c>
      <c r="L43">
        <f>L42*0.2</f>
        <v>0.4</v>
      </c>
      <c r="M43">
        <f t="shared" ref="M43:U43" si="35">M42*0.2</f>
        <v>0.48</v>
      </c>
      <c r="N43">
        <f t="shared" si="35"/>
        <v>0.52</v>
      </c>
      <c r="O43">
        <f t="shared" si="35"/>
        <v>0.55999999999999994</v>
      </c>
      <c r="P43">
        <f t="shared" si="35"/>
        <v>0.57000000000000006</v>
      </c>
      <c r="Q43">
        <f t="shared" si="35"/>
        <v>0.57999999999999996</v>
      </c>
      <c r="R43">
        <f t="shared" si="35"/>
        <v>0.59000000000000008</v>
      </c>
      <c r="S43">
        <f t="shared" si="35"/>
        <v>0.57999999999999996</v>
      </c>
      <c r="T43">
        <f t="shared" si="35"/>
        <v>0.57999999999999996</v>
      </c>
      <c r="U43">
        <f t="shared" si="35"/>
        <v>0.55999999999999994</v>
      </c>
    </row>
    <row r="44" spans="1:42" x14ac:dyDescent="0.25">
      <c r="A44" t="s">
        <v>16</v>
      </c>
      <c r="B44" s="5">
        <f>B43*2</f>
        <v>8.0000000000000002E-3</v>
      </c>
      <c r="C44" s="5">
        <f t="shared" ref="C44:U44" si="36">C43*2</f>
        <v>0.01</v>
      </c>
      <c r="D44" s="5">
        <f t="shared" si="36"/>
        <v>2.4E-2</v>
      </c>
      <c r="E44" s="5">
        <f t="shared" si="36"/>
        <v>7.2000000000000008E-2</v>
      </c>
      <c r="F44" s="5">
        <f t="shared" si="36"/>
        <v>7.5999999999999998E-2</v>
      </c>
      <c r="G44" s="5">
        <f t="shared" si="36"/>
        <v>0.17</v>
      </c>
      <c r="H44" s="5">
        <f t="shared" si="36"/>
        <v>0.22000000000000003</v>
      </c>
      <c r="I44" s="5">
        <f t="shared" si="36"/>
        <v>0.42000000000000004</v>
      </c>
      <c r="J44" s="5">
        <f t="shared" si="36"/>
        <v>0.57999999999999996</v>
      </c>
      <c r="K44" s="5">
        <f t="shared" si="36"/>
        <v>0.72000000000000008</v>
      </c>
      <c r="L44" s="5">
        <f t="shared" si="36"/>
        <v>0.8</v>
      </c>
      <c r="M44" s="5">
        <f t="shared" si="36"/>
        <v>0.96</v>
      </c>
      <c r="N44" s="5">
        <f t="shared" si="36"/>
        <v>1.04</v>
      </c>
      <c r="O44" s="5">
        <f t="shared" si="36"/>
        <v>1.1199999999999999</v>
      </c>
      <c r="P44" s="5">
        <f t="shared" si="36"/>
        <v>1.1400000000000001</v>
      </c>
      <c r="Q44" s="5">
        <f t="shared" si="36"/>
        <v>1.1599999999999999</v>
      </c>
      <c r="R44" s="5">
        <f t="shared" si="36"/>
        <v>1.1800000000000002</v>
      </c>
      <c r="S44" s="5">
        <f t="shared" si="36"/>
        <v>1.1599999999999999</v>
      </c>
      <c r="T44" s="5">
        <f t="shared" si="36"/>
        <v>1.1599999999999999</v>
      </c>
      <c r="U44" s="5">
        <f t="shared" si="36"/>
        <v>1.1199999999999999</v>
      </c>
    </row>
    <row r="45" spans="1:42" x14ac:dyDescent="0.25">
      <c r="A45" t="s">
        <v>17</v>
      </c>
      <c r="B45" s="2">
        <f>ABS(20*LOG10(B44/$B$44))</f>
        <v>0</v>
      </c>
      <c r="C45" s="2">
        <f>ABS(20*LOG10(C44/$B$44))</f>
        <v>1.9382002601611283</v>
      </c>
      <c r="D45" s="2">
        <f t="shared" ref="C45:U45" si="37">ABS(20*LOG10(D44/$B$44))</f>
        <v>9.5424250943932485</v>
      </c>
      <c r="E45" s="2">
        <f t="shared" si="37"/>
        <v>19.084850188786497</v>
      </c>
      <c r="F45" s="2">
        <f t="shared" si="37"/>
        <v>19.554472105776956</v>
      </c>
      <c r="G45" s="2">
        <f t="shared" si="37"/>
        <v>26.547178687726607</v>
      </c>
      <c r="H45" s="2">
        <f t="shared" si="37"/>
        <v>28.786653876605254</v>
      </c>
      <c r="I45" s="2">
        <f t="shared" si="37"/>
        <v>34.40318606811914</v>
      </c>
      <c r="J45" s="2">
        <f t="shared" si="37"/>
        <v>37.206760131419877</v>
      </c>
      <c r="K45" s="2">
        <f t="shared" si="37"/>
        <v>39.084850188786497</v>
      </c>
      <c r="L45" s="2">
        <f t="shared" si="37"/>
        <v>40</v>
      </c>
      <c r="M45" s="2">
        <f t="shared" si="37"/>
        <v>41.583624920952495</v>
      </c>
      <c r="N45" s="2">
        <f t="shared" si="37"/>
        <v>42.278867046136739</v>
      </c>
      <c r="O45" s="2">
        <f t="shared" si="37"/>
        <v>42.922560713564756</v>
      </c>
      <c r="P45" s="2">
        <f t="shared" si="37"/>
        <v>43.076297286890579</v>
      </c>
      <c r="Q45" s="2">
        <f t="shared" si="37"/>
        <v>43.227360044699495</v>
      </c>
      <c r="R45" s="2">
        <f t="shared" si="37"/>
        <v>43.375840406283636</v>
      </c>
      <c r="S45" s="2">
        <f t="shared" si="37"/>
        <v>43.227360044699495</v>
      </c>
      <c r="T45" s="2">
        <f t="shared" si="37"/>
        <v>43.227360044699495</v>
      </c>
      <c r="U45" s="2">
        <f t="shared" si="37"/>
        <v>42.922560713564756</v>
      </c>
    </row>
    <row r="46" spans="1:42" x14ac:dyDescent="0.25">
      <c r="A46" t="s">
        <v>9</v>
      </c>
      <c r="B46" s="2">
        <f>LOG10(B41)</f>
        <v>1</v>
      </c>
      <c r="C46" s="2">
        <f t="shared" ref="C46:U46" si="38">LOG10(C41)</f>
        <v>1.4771212547196624</v>
      </c>
      <c r="D46" s="2">
        <f t="shared" si="38"/>
        <v>2</v>
      </c>
      <c r="E46" s="2">
        <f t="shared" si="38"/>
        <v>2.4771212547196626</v>
      </c>
      <c r="F46" s="2">
        <f t="shared" si="38"/>
        <v>2.6989700043360187</v>
      </c>
      <c r="G46" s="2">
        <f t="shared" si="38"/>
        <v>2.8750612633917001</v>
      </c>
      <c r="H46" s="2">
        <f t="shared" si="38"/>
        <v>3</v>
      </c>
      <c r="I46" s="2">
        <f t="shared" si="38"/>
        <v>3.3010299956639813</v>
      </c>
      <c r="J46" s="2">
        <f t="shared" si="38"/>
        <v>3.4771212547196626</v>
      </c>
      <c r="K46" s="2">
        <f t="shared" si="38"/>
        <v>3.6020599913279625</v>
      </c>
      <c r="L46" s="2">
        <f t="shared" si="38"/>
        <v>3.6989700043360187</v>
      </c>
      <c r="M46" s="2">
        <f t="shared" si="38"/>
        <v>3.8808135922807914</v>
      </c>
      <c r="N46" s="2">
        <f t="shared" si="38"/>
        <v>4</v>
      </c>
      <c r="O46" s="2">
        <f t="shared" si="38"/>
        <v>4.1760912590556813</v>
      </c>
      <c r="P46" s="2">
        <f t="shared" si="38"/>
        <v>4.4771212547196626</v>
      </c>
      <c r="Q46" s="2">
        <f t="shared" si="38"/>
        <v>4.6989700043360187</v>
      </c>
      <c r="R46" s="2">
        <f t="shared" si="38"/>
        <v>4.9030899869919438</v>
      </c>
      <c r="S46" s="2">
        <f t="shared" si="38"/>
        <v>5.1760912590556813</v>
      </c>
      <c r="T46" s="2">
        <f t="shared" si="38"/>
        <v>5.3010299956639813</v>
      </c>
      <c r="U46" s="2">
        <f t="shared" si="38"/>
        <v>5.3979400086720375</v>
      </c>
    </row>
    <row r="47" spans="1:42" ht="15.75" thickBot="1" x14ac:dyDescent="0.3">
      <c r="A47" s="3" t="s">
        <v>10</v>
      </c>
      <c r="B47" s="4">
        <f>B44/$B$44</f>
        <v>1</v>
      </c>
      <c r="C47" s="4">
        <f t="shared" ref="C47:U47" si="39">C44/$B$44</f>
        <v>1.25</v>
      </c>
      <c r="D47" s="4">
        <f t="shared" si="39"/>
        <v>3</v>
      </c>
      <c r="E47" s="4">
        <f t="shared" si="39"/>
        <v>9</v>
      </c>
      <c r="F47" s="4">
        <f t="shared" si="39"/>
        <v>9.5</v>
      </c>
      <c r="G47" s="4">
        <f t="shared" si="39"/>
        <v>21.25</v>
      </c>
      <c r="H47" s="4">
        <f t="shared" si="39"/>
        <v>27.500000000000004</v>
      </c>
      <c r="I47" s="4">
        <f t="shared" si="39"/>
        <v>52.500000000000007</v>
      </c>
      <c r="J47" s="4">
        <f t="shared" si="39"/>
        <v>72.5</v>
      </c>
      <c r="K47" s="4">
        <f t="shared" si="39"/>
        <v>90.000000000000014</v>
      </c>
      <c r="L47" s="4">
        <f t="shared" si="39"/>
        <v>100</v>
      </c>
      <c r="M47" s="4">
        <f t="shared" si="39"/>
        <v>120</v>
      </c>
      <c r="N47" s="4">
        <f t="shared" si="39"/>
        <v>130</v>
      </c>
      <c r="O47" s="4">
        <f t="shared" si="39"/>
        <v>139.99999999999997</v>
      </c>
      <c r="P47" s="4">
        <f t="shared" si="39"/>
        <v>142.5</v>
      </c>
      <c r="Q47" s="4">
        <f t="shared" si="39"/>
        <v>145</v>
      </c>
      <c r="R47" s="4">
        <f t="shared" si="39"/>
        <v>147.50000000000003</v>
      </c>
      <c r="S47" s="4">
        <f t="shared" si="39"/>
        <v>145</v>
      </c>
      <c r="T47" s="4">
        <f t="shared" si="39"/>
        <v>145</v>
      </c>
      <c r="U47" s="4">
        <f t="shared" si="39"/>
        <v>139.99999999999997</v>
      </c>
    </row>
    <row r="48" spans="1:42" x14ac:dyDescent="0.25">
      <c r="A48" t="s">
        <v>7</v>
      </c>
      <c r="B48">
        <v>50</v>
      </c>
      <c r="C48">
        <v>150</v>
      </c>
      <c r="D48">
        <v>250</v>
      </c>
      <c r="E48">
        <v>350</v>
      </c>
      <c r="F48">
        <v>450</v>
      </c>
      <c r="G48">
        <v>590</v>
      </c>
      <c r="H48">
        <v>850</v>
      </c>
      <c r="I48">
        <v>1000</v>
      </c>
      <c r="J48">
        <v>1500</v>
      </c>
      <c r="K48">
        <v>2000</v>
      </c>
      <c r="L48">
        <v>2500</v>
      </c>
      <c r="M48">
        <v>3000</v>
      </c>
      <c r="N48">
        <v>3500</v>
      </c>
      <c r="O48">
        <v>4000</v>
      </c>
      <c r="P48">
        <v>5000</v>
      </c>
      <c r="Q48">
        <v>6500</v>
      </c>
      <c r="R48">
        <v>7500</v>
      </c>
      <c r="S48">
        <v>10000</v>
      </c>
      <c r="T48">
        <v>13000</v>
      </c>
      <c r="U48">
        <v>15000</v>
      </c>
      <c r="V48">
        <v>18500</v>
      </c>
      <c r="W48">
        <v>24000</v>
      </c>
      <c r="X48">
        <v>30000</v>
      </c>
      <c r="Y48">
        <v>40000</v>
      </c>
      <c r="Z48">
        <v>50000</v>
      </c>
      <c r="AA48">
        <v>75000</v>
      </c>
      <c r="AB48">
        <v>100000</v>
      </c>
      <c r="AC48">
        <v>223000</v>
      </c>
      <c r="AD48">
        <v>342000</v>
      </c>
      <c r="AE48">
        <v>400000</v>
      </c>
      <c r="AF48">
        <v>450000</v>
      </c>
      <c r="AG48">
        <v>500000</v>
      </c>
      <c r="AH48">
        <v>612000</v>
      </c>
      <c r="AI48">
        <v>737000</v>
      </c>
      <c r="AJ48">
        <v>870000</v>
      </c>
      <c r="AK48">
        <v>1000000</v>
      </c>
      <c r="AL48">
        <v>1159000</v>
      </c>
      <c r="AM48">
        <v>1417000</v>
      </c>
      <c r="AN48">
        <v>1760000</v>
      </c>
      <c r="AO48">
        <v>2045000</v>
      </c>
      <c r="AP48">
        <v>2500000</v>
      </c>
    </row>
    <row r="49" spans="1:43" x14ac:dyDescent="0.25">
      <c r="A49" t="s">
        <v>19</v>
      </c>
      <c r="B49">
        <v>0.4</v>
      </c>
      <c r="C49">
        <v>1</v>
      </c>
      <c r="D49">
        <v>1.5</v>
      </c>
      <c r="E49">
        <v>2</v>
      </c>
      <c r="F49">
        <v>2.5</v>
      </c>
      <c r="G49">
        <v>3.1</v>
      </c>
      <c r="H49">
        <v>2</v>
      </c>
      <c r="I49">
        <v>2.4</v>
      </c>
      <c r="J49">
        <v>3.4</v>
      </c>
      <c r="K49">
        <v>2.2000000000000002</v>
      </c>
      <c r="L49">
        <v>2.6</v>
      </c>
      <c r="M49">
        <v>3</v>
      </c>
      <c r="N49">
        <v>3.2</v>
      </c>
      <c r="O49">
        <v>3.6</v>
      </c>
      <c r="P49">
        <v>2</v>
      </c>
      <c r="Q49">
        <v>2.2999999999999998</v>
      </c>
      <c r="R49">
        <v>2.4</v>
      </c>
      <c r="S49">
        <v>2.6</v>
      </c>
      <c r="T49">
        <v>2.7</v>
      </c>
      <c r="U49">
        <v>2.8</v>
      </c>
      <c r="V49">
        <v>2.9</v>
      </c>
      <c r="W49">
        <v>2.9</v>
      </c>
      <c r="X49">
        <v>2.9</v>
      </c>
      <c r="Y49">
        <v>2.9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2.9</v>
      </c>
      <c r="AK49">
        <v>2.9</v>
      </c>
      <c r="AL49">
        <v>2.9</v>
      </c>
      <c r="AM49">
        <v>2.9</v>
      </c>
      <c r="AN49">
        <v>2.9</v>
      </c>
      <c r="AO49">
        <v>2.9</v>
      </c>
      <c r="AP49">
        <v>2.9</v>
      </c>
    </row>
    <row r="50" spans="1:43" x14ac:dyDescent="0.25">
      <c r="A50" t="s">
        <v>25</v>
      </c>
      <c r="B50" s="5">
        <f>B49*0.02</f>
        <v>8.0000000000000002E-3</v>
      </c>
      <c r="C50" s="5">
        <f t="shared" ref="C50:G50" si="40">C49*0.02</f>
        <v>0.02</v>
      </c>
      <c r="D50" s="5">
        <f t="shared" si="40"/>
        <v>0.03</v>
      </c>
      <c r="E50" s="5">
        <f t="shared" si="40"/>
        <v>0.04</v>
      </c>
      <c r="F50" s="5">
        <f t="shared" si="40"/>
        <v>0.05</v>
      </c>
      <c r="G50" s="5">
        <f t="shared" si="40"/>
        <v>6.2000000000000006E-2</v>
      </c>
      <c r="H50" s="5">
        <f>H49*0.05</f>
        <v>0.1</v>
      </c>
      <c r="I50" s="5">
        <f t="shared" ref="I50:J50" si="41">I49*0.05</f>
        <v>0.12</v>
      </c>
      <c r="J50" s="5">
        <f t="shared" si="41"/>
        <v>0.17</v>
      </c>
      <c r="K50" s="5">
        <f>K49*0.1</f>
        <v>0.22000000000000003</v>
      </c>
      <c r="L50" s="5">
        <f t="shared" ref="L50:O50" si="42">L49*0.1</f>
        <v>0.26</v>
      </c>
      <c r="M50" s="5">
        <f t="shared" si="42"/>
        <v>0.30000000000000004</v>
      </c>
      <c r="N50" s="5">
        <f t="shared" si="42"/>
        <v>0.32000000000000006</v>
      </c>
      <c r="O50" s="5">
        <f t="shared" si="42"/>
        <v>0.36000000000000004</v>
      </c>
      <c r="P50" s="5">
        <f>P49*0.2</f>
        <v>0.4</v>
      </c>
      <c r="Q50" s="5">
        <f t="shared" ref="Q50:AI50" si="43">Q49*0.2</f>
        <v>0.45999999999999996</v>
      </c>
      <c r="R50" s="5">
        <f t="shared" si="43"/>
        <v>0.48</v>
      </c>
      <c r="S50" s="5">
        <f t="shared" si="43"/>
        <v>0.52</v>
      </c>
      <c r="T50" s="5">
        <f t="shared" si="43"/>
        <v>0.54</v>
      </c>
      <c r="U50" s="5">
        <f t="shared" si="43"/>
        <v>0.55999999999999994</v>
      </c>
      <c r="V50" s="5">
        <f t="shared" si="43"/>
        <v>0.57999999999999996</v>
      </c>
      <c r="W50" s="5">
        <f t="shared" si="43"/>
        <v>0.57999999999999996</v>
      </c>
      <c r="X50" s="5">
        <f t="shared" si="43"/>
        <v>0.57999999999999996</v>
      </c>
      <c r="Y50" s="5">
        <f t="shared" si="43"/>
        <v>0.57999999999999996</v>
      </c>
      <c r="Z50" s="5">
        <f t="shared" si="43"/>
        <v>0.60000000000000009</v>
      </c>
      <c r="AA50" s="5">
        <f t="shared" si="43"/>
        <v>0.60000000000000009</v>
      </c>
      <c r="AB50" s="5">
        <f t="shared" si="43"/>
        <v>0.60000000000000009</v>
      </c>
      <c r="AC50" s="5">
        <f t="shared" si="43"/>
        <v>0.60000000000000009</v>
      </c>
      <c r="AD50" s="5">
        <f t="shared" si="43"/>
        <v>0.60000000000000009</v>
      </c>
      <c r="AE50" s="5">
        <f t="shared" si="43"/>
        <v>0.60000000000000009</v>
      </c>
      <c r="AF50" s="5">
        <f t="shared" si="43"/>
        <v>0.60000000000000009</v>
      </c>
      <c r="AG50" s="5">
        <f t="shared" si="43"/>
        <v>0.60000000000000009</v>
      </c>
      <c r="AH50" s="5">
        <f t="shared" si="43"/>
        <v>0.60000000000000009</v>
      </c>
      <c r="AI50" s="5">
        <f t="shared" si="43"/>
        <v>0.60000000000000009</v>
      </c>
      <c r="AJ50" s="5">
        <f t="shared" ref="AJ50" si="44">AJ49*0.2</f>
        <v>0.57999999999999996</v>
      </c>
      <c r="AK50" s="5">
        <f t="shared" ref="AK50" si="45">AK49*0.2</f>
        <v>0.57999999999999996</v>
      </c>
      <c r="AL50" s="5">
        <f t="shared" ref="AL50" si="46">AL49*0.2</f>
        <v>0.57999999999999996</v>
      </c>
      <c r="AM50" s="5">
        <f t="shared" ref="AM50" si="47">AM49*0.2</f>
        <v>0.57999999999999996</v>
      </c>
      <c r="AN50" s="5">
        <f t="shared" ref="AN50" si="48">AN49*0.2</f>
        <v>0.57999999999999996</v>
      </c>
      <c r="AO50" s="5">
        <f t="shared" ref="AO50" si="49">AO49*0.2</f>
        <v>0.57999999999999996</v>
      </c>
      <c r="AP50" s="5">
        <f t="shared" ref="AP50" si="50">AP49*0.2</f>
        <v>0.57999999999999996</v>
      </c>
    </row>
    <row r="51" spans="1:43" x14ac:dyDescent="0.25">
      <c r="A51" t="s">
        <v>20</v>
      </c>
      <c r="B51">
        <v>0.4</v>
      </c>
      <c r="C51">
        <v>1</v>
      </c>
      <c r="D51">
        <v>1.5</v>
      </c>
      <c r="E51">
        <v>2</v>
      </c>
      <c r="F51">
        <v>2.5</v>
      </c>
      <c r="G51">
        <v>3.1</v>
      </c>
      <c r="H51">
        <v>2</v>
      </c>
      <c r="I51">
        <v>2.2999999999999998</v>
      </c>
      <c r="J51">
        <v>3.2</v>
      </c>
      <c r="K51">
        <v>2</v>
      </c>
      <c r="L51">
        <v>2.2999999999999998</v>
      </c>
      <c r="M51">
        <v>2.6</v>
      </c>
      <c r="N51">
        <v>2.7</v>
      </c>
      <c r="O51">
        <v>2.9</v>
      </c>
      <c r="P51">
        <v>1.5</v>
      </c>
      <c r="Q51">
        <v>1.5</v>
      </c>
      <c r="R51">
        <v>1.4</v>
      </c>
      <c r="S51">
        <v>1.2</v>
      </c>
      <c r="T51">
        <v>1.1000000000000001</v>
      </c>
      <c r="U51">
        <v>0.9</v>
      </c>
      <c r="V51">
        <v>0.8</v>
      </c>
      <c r="W51">
        <v>0.7</v>
      </c>
      <c r="X51">
        <v>0.6</v>
      </c>
      <c r="Y51">
        <v>0.4</v>
      </c>
      <c r="Z51">
        <v>0.4</v>
      </c>
      <c r="AA51">
        <v>0.3</v>
      </c>
      <c r="AB51">
        <v>0.3</v>
      </c>
      <c r="AC51">
        <v>0.4</v>
      </c>
      <c r="AD51">
        <v>0.5</v>
      </c>
      <c r="AE51">
        <v>0.6</v>
      </c>
      <c r="AF51">
        <v>0.7</v>
      </c>
      <c r="AG51">
        <v>0.8</v>
      </c>
      <c r="AH51">
        <v>0.9</v>
      </c>
      <c r="AI51">
        <v>1</v>
      </c>
      <c r="AJ51">
        <v>1.2</v>
      </c>
      <c r="AK51">
        <v>1.4</v>
      </c>
      <c r="AL51">
        <v>1.6</v>
      </c>
      <c r="AM51">
        <v>2</v>
      </c>
      <c r="AN51">
        <v>2.4</v>
      </c>
      <c r="AO51">
        <v>2.6</v>
      </c>
      <c r="AP51">
        <v>2.8</v>
      </c>
    </row>
    <row r="52" spans="1:43" x14ac:dyDescent="0.25">
      <c r="A52" t="s">
        <v>26</v>
      </c>
      <c r="B52" s="5">
        <f>B51*0.02</f>
        <v>8.0000000000000002E-3</v>
      </c>
      <c r="C52" s="5">
        <f t="shared" ref="C52:G52" si="51">C51*0.02</f>
        <v>0.02</v>
      </c>
      <c r="D52" s="5">
        <f t="shared" si="51"/>
        <v>0.03</v>
      </c>
      <c r="E52" s="5">
        <f t="shared" si="51"/>
        <v>0.04</v>
      </c>
      <c r="F52" s="5">
        <f t="shared" si="51"/>
        <v>0.05</v>
      </c>
      <c r="G52" s="5">
        <f t="shared" si="51"/>
        <v>6.2000000000000006E-2</v>
      </c>
      <c r="H52" s="5">
        <f>H51*0.05</f>
        <v>0.1</v>
      </c>
      <c r="I52" s="5">
        <f t="shared" ref="I52" si="52">I51*0.05</f>
        <v>0.11499999999999999</v>
      </c>
      <c r="J52" s="5">
        <f t="shared" ref="J52" si="53">J51*0.05</f>
        <v>0.16000000000000003</v>
      </c>
      <c r="K52" s="5">
        <f>K51*0.1</f>
        <v>0.2</v>
      </c>
      <c r="L52" s="5">
        <f t="shared" ref="L52" si="54">L51*0.1</f>
        <v>0.22999999999999998</v>
      </c>
      <c r="M52" s="5">
        <f t="shared" ref="M52" si="55">M51*0.1</f>
        <v>0.26</v>
      </c>
      <c r="N52" s="5">
        <f t="shared" ref="N52" si="56">N51*0.1</f>
        <v>0.27</v>
      </c>
      <c r="O52" s="5">
        <f t="shared" ref="O52" si="57">O51*0.1</f>
        <v>0.28999999999999998</v>
      </c>
      <c r="P52" s="5">
        <f>P51*0.2</f>
        <v>0.30000000000000004</v>
      </c>
      <c r="Q52" s="5">
        <f t="shared" ref="Q52" si="58">Q51*0.2</f>
        <v>0.30000000000000004</v>
      </c>
      <c r="R52" s="5">
        <f t="shared" ref="R52" si="59">R51*0.2</f>
        <v>0.27999999999999997</v>
      </c>
      <c r="S52" s="5">
        <f t="shared" ref="S52" si="60">S51*0.2</f>
        <v>0.24</v>
      </c>
      <c r="T52" s="5">
        <f t="shared" ref="T52" si="61">T51*0.2</f>
        <v>0.22000000000000003</v>
      </c>
      <c r="U52" s="5">
        <f t="shared" ref="U52" si="62">U51*0.2</f>
        <v>0.18000000000000002</v>
      </c>
      <c r="V52" s="5">
        <f t="shared" ref="V52" si="63">V51*0.2</f>
        <v>0.16000000000000003</v>
      </c>
      <c r="W52" s="5">
        <f t="shared" ref="W52" si="64">W51*0.2</f>
        <v>0.13999999999999999</v>
      </c>
      <c r="X52" s="5">
        <f t="shared" ref="X52" si="65">X51*0.2</f>
        <v>0.12</v>
      </c>
      <c r="Y52" s="5">
        <f t="shared" ref="Y52" si="66">Y51*0.2</f>
        <v>8.0000000000000016E-2</v>
      </c>
      <c r="Z52" s="5">
        <f t="shared" ref="Z52" si="67">Z51*0.2</f>
        <v>8.0000000000000016E-2</v>
      </c>
      <c r="AA52" s="5">
        <f t="shared" ref="AA52" si="68">AA51*0.2</f>
        <v>0.06</v>
      </c>
      <c r="AB52" s="5">
        <f t="shared" ref="AB52" si="69">AB51*0.2</f>
        <v>0.06</v>
      </c>
      <c r="AC52" s="5">
        <f t="shared" ref="AC52" si="70">AC51*0.2</f>
        <v>8.0000000000000016E-2</v>
      </c>
      <c r="AD52" s="5">
        <f t="shared" ref="AD52" si="71">AD51*0.2</f>
        <v>0.1</v>
      </c>
      <c r="AE52" s="5">
        <f t="shared" ref="AE52" si="72">AE51*0.2</f>
        <v>0.12</v>
      </c>
      <c r="AF52" s="5">
        <f t="shared" ref="AF52" si="73">AF51*0.2</f>
        <v>0.13999999999999999</v>
      </c>
      <c r="AG52" s="5">
        <f t="shared" ref="AG52" si="74">AG51*0.2</f>
        <v>0.16000000000000003</v>
      </c>
      <c r="AH52" s="5">
        <f t="shared" ref="AH52" si="75">AH51*0.2</f>
        <v>0.18000000000000002</v>
      </c>
      <c r="AI52" s="5">
        <f t="shared" ref="AI52" si="76">AI51*0.2</f>
        <v>0.2</v>
      </c>
      <c r="AJ52" s="5">
        <f t="shared" ref="AJ52" si="77">AJ51*0.2</f>
        <v>0.24</v>
      </c>
      <c r="AK52" s="5">
        <f t="shared" ref="AK52" si="78">AK51*0.2</f>
        <v>0.27999999999999997</v>
      </c>
      <c r="AL52" s="5">
        <f t="shared" ref="AL52" si="79">AL51*0.2</f>
        <v>0.32000000000000006</v>
      </c>
      <c r="AM52" s="5">
        <f t="shared" ref="AM52" si="80">AM51*0.2</f>
        <v>0.4</v>
      </c>
      <c r="AN52" s="5">
        <f t="shared" ref="AN52" si="81">AN51*0.2</f>
        <v>0.48</v>
      </c>
      <c r="AO52" s="5">
        <f t="shared" ref="AO52" si="82">AO51*0.2</f>
        <v>0.52</v>
      </c>
      <c r="AP52" s="5">
        <f t="shared" ref="AP52" si="83">AP51*0.2</f>
        <v>0.55999999999999994</v>
      </c>
      <c r="AQ52" s="5"/>
    </row>
    <row r="53" spans="1:43" x14ac:dyDescent="0.25">
      <c r="A53" t="s">
        <v>21</v>
      </c>
      <c r="B53" s="2">
        <f>ASIN(B52/B50)</f>
        <v>1.5707963267948966</v>
      </c>
      <c r="C53" s="2">
        <f t="shared" ref="C53:AI53" si="84">ASIN(C52/C50)</f>
        <v>1.5707963267948966</v>
      </c>
      <c r="D53" s="2">
        <f t="shared" si="84"/>
        <v>1.5707963267948966</v>
      </c>
      <c r="E53" s="2">
        <f t="shared" si="84"/>
        <v>1.5707963267948966</v>
      </c>
      <c r="F53" s="2">
        <f t="shared" si="84"/>
        <v>1.5707963267948966</v>
      </c>
      <c r="G53" s="2">
        <f t="shared" si="84"/>
        <v>1.5707963267948966</v>
      </c>
      <c r="H53" s="2">
        <f>ASIN(H52/H50)</f>
        <v>1.5707963267948966</v>
      </c>
      <c r="I53" s="2">
        <f t="shared" si="84"/>
        <v>1.2811093327977769</v>
      </c>
      <c r="J53" s="2">
        <f t="shared" si="84"/>
        <v>1.2260951469962509</v>
      </c>
      <c r="K53" s="2">
        <f t="shared" si="84"/>
        <v>1.141096660643472</v>
      </c>
      <c r="L53" s="2">
        <f t="shared" si="84"/>
        <v>1.0856685786039257</v>
      </c>
      <c r="M53" s="2">
        <f t="shared" si="84"/>
        <v>1.0484815049888478</v>
      </c>
      <c r="N53" s="2">
        <f t="shared" si="84"/>
        <v>1.0042319961738182</v>
      </c>
      <c r="O53" s="2">
        <f t="shared" si="84"/>
        <v>0.93661248597085545</v>
      </c>
      <c r="P53" s="2">
        <f t="shared" si="84"/>
        <v>0.84806207898148123</v>
      </c>
      <c r="Q53" s="2">
        <f t="shared" si="84"/>
        <v>0.71044860855322034</v>
      </c>
      <c r="R53" s="2">
        <f t="shared" si="84"/>
        <v>0.62282658541200275</v>
      </c>
      <c r="S53" s="2">
        <f t="shared" si="84"/>
        <v>0.47972863767575263</v>
      </c>
      <c r="T53" s="2">
        <f t="shared" si="84"/>
        <v>0.41961338356984407</v>
      </c>
      <c r="U53" s="2">
        <f t="shared" si="84"/>
        <v>0.32723773035914117</v>
      </c>
      <c r="V53" s="2">
        <f t="shared" si="84"/>
        <v>0.27948645711840203</v>
      </c>
      <c r="W53" s="2">
        <f t="shared" si="84"/>
        <v>0.24378693846833557</v>
      </c>
      <c r="X53" s="2">
        <f t="shared" si="84"/>
        <v>0.20840180659174745</v>
      </c>
      <c r="Y53" s="2">
        <f t="shared" si="84"/>
        <v>0.13837217738510713</v>
      </c>
      <c r="Z53" s="2">
        <f t="shared" si="84"/>
        <v>0.13373158940994154</v>
      </c>
      <c r="AA53" s="2">
        <f t="shared" si="84"/>
        <v>0.10016742116155977</v>
      </c>
      <c r="AB53" s="2">
        <f t="shared" si="84"/>
        <v>0.10016742116155977</v>
      </c>
      <c r="AC53" s="2">
        <f t="shared" si="84"/>
        <v>0.13373158940994154</v>
      </c>
      <c r="AD53" s="2">
        <f t="shared" si="84"/>
        <v>0.16744807921968935</v>
      </c>
      <c r="AE53" s="2">
        <f t="shared" si="84"/>
        <v>0.20135792079033077</v>
      </c>
      <c r="AF53" s="2">
        <f t="shared" si="84"/>
        <v>0.23550423672079973</v>
      </c>
      <c r="AG53" s="2">
        <f t="shared" si="84"/>
        <v>0.26993279583340346</v>
      </c>
      <c r="AH53" s="2">
        <f t="shared" si="84"/>
        <v>0.30469265401539752</v>
      </c>
      <c r="AI53" s="2">
        <f t="shared" si="84"/>
        <v>0.33983690945412193</v>
      </c>
      <c r="AJ53" s="2">
        <f t="shared" ref="AJ53" si="85">ASIN(AJ52/AJ50)</f>
        <v>0.42661668338269576</v>
      </c>
      <c r="AK53" s="2">
        <f t="shared" ref="AK53" si="86">ASIN(AK52/AK50)</f>
        <v>0.50380198437506662</v>
      </c>
      <c r="AL53" s="2">
        <f t="shared" ref="AL53" si="87">ASIN(AL52/AL50)</f>
        <v>0.58443007334155861</v>
      </c>
      <c r="AM53" s="2">
        <f t="shared" ref="AM53" si="88">ASIN(AM52/AM50)</f>
        <v>0.7610127542247298</v>
      </c>
      <c r="AN53" s="2">
        <f t="shared" ref="AN53" si="89">ASIN(AN52/AN50)</f>
        <v>0.97479388760738295</v>
      </c>
      <c r="AO53" s="2">
        <f t="shared" ref="AO53" si="90">ASIN(AO52/AO50)</f>
        <v>1.1119221217807871</v>
      </c>
      <c r="AP53" s="2">
        <f t="shared" ref="AP53" si="91">ASIN(AP52/AP50)</f>
        <v>1.3074229106780639</v>
      </c>
    </row>
    <row r="54" spans="1:43" x14ac:dyDescent="0.25">
      <c r="A54" t="s">
        <v>9</v>
      </c>
      <c r="B54" s="2">
        <f>LOG10(B48)</f>
        <v>1.6989700043360187</v>
      </c>
      <c r="C54" s="2">
        <f t="shared" ref="C54:AP54" si="92">LOG10(C48)</f>
        <v>2.1760912590556813</v>
      </c>
      <c r="D54" s="2">
        <f t="shared" si="92"/>
        <v>2.3979400086720375</v>
      </c>
      <c r="E54" s="2">
        <f t="shared" si="92"/>
        <v>2.5440680443502757</v>
      </c>
      <c r="F54" s="2">
        <f t="shared" si="92"/>
        <v>2.6532125137753435</v>
      </c>
      <c r="G54" s="2">
        <f t="shared" si="92"/>
        <v>2.7708520116421442</v>
      </c>
      <c r="H54" s="2">
        <f t="shared" si="92"/>
        <v>2.9294189257142929</v>
      </c>
      <c r="I54" s="2">
        <f t="shared" si="92"/>
        <v>3</v>
      </c>
      <c r="J54" s="2">
        <f t="shared" si="92"/>
        <v>3.1760912590556813</v>
      </c>
      <c r="K54" s="2">
        <f t="shared" si="92"/>
        <v>3.3010299956639813</v>
      </c>
      <c r="L54" s="2">
        <f t="shared" si="92"/>
        <v>3.3979400086720375</v>
      </c>
      <c r="M54" s="2">
        <f t="shared" si="92"/>
        <v>3.4771212547196626</v>
      </c>
      <c r="N54" s="2">
        <f t="shared" si="92"/>
        <v>3.5440680443502757</v>
      </c>
      <c r="O54" s="2">
        <f t="shared" si="92"/>
        <v>3.6020599913279625</v>
      </c>
      <c r="P54" s="2">
        <f t="shared" si="92"/>
        <v>3.6989700043360187</v>
      </c>
      <c r="Q54" s="2">
        <f t="shared" si="92"/>
        <v>3.8129133566428557</v>
      </c>
      <c r="R54" s="2">
        <f t="shared" si="92"/>
        <v>3.8750612633917001</v>
      </c>
      <c r="S54" s="2">
        <f t="shared" si="92"/>
        <v>4</v>
      </c>
      <c r="T54" s="2">
        <f t="shared" si="92"/>
        <v>4.1139433523068369</v>
      </c>
      <c r="U54" s="2">
        <f t="shared" si="92"/>
        <v>4.1760912590556813</v>
      </c>
      <c r="V54" s="2">
        <f t="shared" si="92"/>
        <v>4.2671717284030137</v>
      </c>
      <c r="W54" s="2">
        <f t="shared" si="92"/>
        <v>4.3802112417116064</v>
      </c>
      <c r="X54" s="2">
        <f t="shared" si="92"/>
        <v>4.4771212547196626</v>
      </c>
      <c r="Y54" s="2">
        <f t="shared" si="92"/>
        <v>4.6020599913279625</v>
      </c>
      <c r="Z54" s="2">
        <f t="shared" si="92"/>
        <v>4.6989700043360187</v>
      </c>
      <c r="AA54" s="2">
        <f t="shared" si="92"/>
        <v>4.8750612633917001</v>
      </c>
      <c r="AB54" s="2">
        <f t="shared" si="92"/>
        <v>5</v>
      </c>
      <c r="AC54" s="2">
        <f t="shared" si="92"/>
        <v>5.3483048630481607</v>
      </c>
      <c r="AD54" s="2">
        <f t="shared" si="92"/>
        <v>5.5340261060561353</v>
      </c>
      <c r="AE54" s="2">
        <f t="shared" si="92"/>
        <v>5.6020599913279625</v>
      </c>
      <c r="AF54" s="2">
        <f t="shared" si="92"/>
        <v>5.653212513775344</v>
      </c>
      <c r="AG54" s="2">
        <f t="shared" si="92"/>
        <v>5.6989700043360187</v>
      </c>
      <c r="AH54" s="2">
        <f t="shared" si="92"/>
        <v>5.7867514221455609</v>
      </c>
      <c r="AI54" s="2">
        <f t="shared" si="92"/>
        <v>5.8674674878590514</v>
      </c>
      <c r="AJ54" s="2">
        <f t="shared" si="92"/>
        <v>5.9395192526186182</v>
      </c>
      <c r="AK54" s="2">
        <f t="shared" si="92"/>
        <v>6</v>
      </c>
      <c r="AL54" s="2">
        <f t="shared" si="92"/>
        <v>6.064083435963596</v>
      </c>
      <c r="AM54" s="2">
        <f t="shared" si="92"/>
        <v>6.1513698502474607</v>
      </c>
      <c r="AN54" s="2">
        <f t="shared" si="92"/>
        <v>6.2455126678141495</v>
      </c>
      <c r="AO54" s="2">
        <f t="shared" si="92"/>
        <v>6.3106933123433606</v>
      </c>
      <c r="AP54" s="2">
        <f t="shared" si="92"/>
        <v>6.3979400086720375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zoomScale="106" zoomScaleNormal="106" workbookViewId="0">
      <selection activeCell="AA24" sqref="AA2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2016-11-02T00:00:55Z</cp:lastPrinted>
  <dcterms:created xsi:type="dcterms:W3CDTF">2016-10-30T09:02:09Z</dcterms:created>
  <dcterms:modified xsi:type="dcterms:W3CDTF">2016-11-02T07:56:02Z</dcterms:modified>
</cp:coreProperties>
</file>