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ki\Documents\Лабы\1.2.5\"/>
    </mc:Choice>
  </mc:AlternateContent>
  <bookViews>
    <workbookView xWindow="0" yWindow="0" windowWidth="20490" windowHeight="7530"/>
  </bookViews>
  <sheets>
    <sheet name="Лист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0" i="1"/>
  <c r="A18" i="1"/>
  <c r="A17" i="1"/>
  <c r="A15" i="1"/>
  <c r="A13" i="1"/>
  <c r="A12" i="1"/>
  <c r="A11" i="1"/>
  <c r="A10" i="1"/>
  <c r="A9" i="1"/>
  <c r="A8" i="1"/>
  <c r="A7" i="1"/>
  <c r="A6" i="1"/>
  <c r="A5" i="1"/>
  <c r="A3" i="1"/>
  <c r="A2" i="1"/>
  <c r="A1" i="1"/>
  <c r="E23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1" i="1"/>
  <c r="B18" i="1"/>
  <c r="B19" i="1"/>
  <c r="B20" i="1"/>
  <c r="B21" i="1"/>
  <c r="B22" i="1"/>
  <c r="A22" i="1"/>
  <c r="A19" i="1"/>
  <c r="A16" i="1"/>
  <c r="A14" i="1"/>
  <c r="A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Лист1!$C$1:$C$22</c:f>
              <c:numCache>
                <c:formatCode>General</c:formatCode>
                <c:ptCount val="22"/>
                <c:pt idx="0">
                  <c:v>16</c:v>
                </c:pt>
                <c:pt idx="1">
                  <c:v>23</c:v>
                </c:pt>
                <c:pt idx="2">
                  <c:v>31</c:v>
                </c:pt>
                <c:pt idx="3">
                  <c:v>43</c:v>
                </c:pt>
                <c:pt idx="4">
                  <c:v>55</c:v>
                </c:pt>
                <c:pt idx="5">
                  <c:v>72</c:v>
                </c:pt>
                <c:pt idx="6">
                  <c:v>82</c:v>
                </c:pt>
                <c:pt idx="7">
                  <c:v>93</c:v>
                </c:pt>
                <c:pt idx="8">
                  <c:v>122</c:v>
                </c:pt>
                <c:pt idx="9">
                  <c:v>142</c:v>
                </c:pt>
                <c:pt idx="10">
                  <c:v>232</c:v>
                </c:pt>
                <c:pt idx="11">
                  <c:v>264</c:v>
                </c:pt>
                <c:pt idx="12">
                  <c:v>281</c:v>
                </c:pt>
                <c:pt idx="13">
                  <c:v>302</c:v>
                </c:pt>
                <c:pt idx="14">
                  <c:v>313</c:v>
                </c:pt>
                <c:pt idx="15">
                  <c:v>351</c:v>
                </c:pt>
                <c:pt idx="16">
                  <c:v>398</c:v>
                </c:pt>
                <c:pt idx="17">
                  <c:v>415</c:v>
                </c:pt>
                <c:pt idx="18">
                  <c:v>456</c:v>
                </c:pt>
                <c:pt idx="19">
                  <c:v>503</c:v>
                </c:pt>
                <c:pt idx="20">
                  <c:v>547</c:v>
                </c:pt>
                <c:pt idx="21">
                  <c:v>628</c:v>
                </c:pt>
              </c:numCache>
            </c:numRef>
          </c:xVal>
          <c:yVal>
            <c:numRef>
              <c:f>Лист1!$E$1:$E$22</c:f>
              <c:numCache>
                <c:formatCode>General</c:formatCode>
                <c:ptCount val="22"/>
                <c:pt idx="0">
                  <c:v>6.1107234162630846</c:v>
                </c:pt>
                <c:pt idx="1">
                  <c:v>6.1037547469469908</c:v>
                </c:pt>
                <c:pt idx="2">
                  <c:v>6.0954559441322962</c:v>
                </c:pt>
                <c:pt idx="3">
                  <c:v>6.0854056082787951</c:v>
                </c:pt>
                <c:pt idx="4">
                  <c:v>6.0729830882802371</c:v>
                </c:pt>
                <c:pt idx="5">
                  <c:v>6.0572347313120982</c:v>
                </c:pt>
                <c:pt idx="6">
                  <c:v>6.0476652802959476</c:v>
                </c:pt>
                <c:pt idx="7">
                  <c:v>6.0366154441093629</c:v>
                </c:pt>
                <c:pt idx="8">
                  <c:v>6.0084445671426661</c:v>
                </c:pt>
                <c:pt idx="9">
                  <c:v>5.9900954284744694</c:v>
                </c:pt>
                <c:pt idx="10">
                  <c:v>5.9030840514848402</c:v>
                </c:pt>
                <c:pt idx="11">
                  <c:v>5.8723123928180865</c:v>
                </c:pt>
                <c:pt idx="12">
                  <c:v>5.854293887315408</c:v>
                </c:pt>
                <c:pt idx="13">
                  <c:v>5.8340911799978885</c:v>
                </c:pt>
                <c:pt idx="14">
                  <c:v>5.8230413438113038</c:v>
                </c:pt>
                <c:pt idx="15">
                  <c:v>5.7853010158284564</c:v>
                </c:pt>
                <c:pt idx="16">
                  <c:v>5.7387810001935637</c:v>
                </c:pt>
                <c:pt idx="17">
                  <c:v>5.7207624946908853</c:v>
                </c:pt>
                <c:pt idx="18">
                  <c:v>5.6799405001706305</c:v>
                </c:pt>
                <c:pt idx="19">
                  <c:v>5.6311503360011983</c:v>
                </c:pt>
                <c:pt idx="20">
                  <c:v>5.5846303203663057</c:v>
                </c:pt>
                <c:pt idx="21">
                  <c:v>5.4976189433766756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28-4B21-A150-E086747EF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78000"/>
        <c:axId val="406378328"/>
      </c:scatterChart>
      <c:valAx>
        <c:axId val="40637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78328"/>
        <c:crosses val="autoZero"/>
        <c:crossBetween val="midCat"/>
      </c:valAx>
      <c:valAx>
        <c:axId val="40637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7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Зависимость частоты вращения ротора от прошедшего с момента выключения времени - кривая выбега ротора гироскопа</a:t>
            </a:r>
          </a:p>
        </c:rich>
      </c:tx>
      <c:layout>
        <c:manualLayout>
          <c:xMode val="edge"/>
          <c:yMode val="edge"/>
          <c:x val="0.17004199415935811"/>
          <c:y val="2.5773686307078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6.9643941086509856E-2"/>
                  <c:y val="7.8771158154219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Лист1!$C$1:$C$22</c:f>
              <c:numCache>
                <c:formatCode>General</c:formatCode>
                <c:ptCount val="22"/>
                <c:pt idx="0">
                  <c:v>16</c:v>
                </c:pt>
                <c:pt idx="1">
                  <c:v>23</c:v>
                </c:pt>
                <c:pt idx="2">
                  <c:v>31</c:v>
                </c:pt>
                <c:pt idx="3">
                  <c:v>43</c:v>
                </c:pt>
                <c:pt idx="4">
                  <c:v>55</c:v>
                </c:pt>
                <c:pt idx="5">
                  <c:v>72</c:v>
                </c:pt>
                <c:pt idx="6">
                  <c:v>82</c:v>
                </c:pt>
                <c:pt idx="7">
                  <c:v>93</c:v>
                </c:pt>
                <c:pt idx="8">
                  <c:v>122</c:v>
                </c:pt>
                <c:pt idx="9">
                  <c:v>142</c:v>
                </c:pt>
                <c:pt idx="10">
                  <c:v>232</c:v>
                </c:pt>
                <c:pt idx="11">
                  <c:v>264</c:v>
                </c:pt>
                <c:pt idx="12">
                  <c:v>281</c:v>
                </c:pt>
                <c:pt idx="13">
                  <c:v>302</c:v>
                </c:pt>
                <c:pt idx="14">
                  <c:v>313</c:v>
                </c:pt>
                <c:pt idx="15">
                  <c:v>351</c:v>
                </c:pt>
                <c:pt idx="16">
                  <c:v>398</c:v>
                </c:pt>
                <c:pt idx="17">
                  <c:v>415</c:v>
                </c:pt>
                <c:pt idx="18">
                  <c:v>456</c:v>
                </c:pt>
                <c:pt idx="19">
                  <c:v>503</c:v>
                </c:pt>
                <c:pt idx="20">
                  <c:v>547</c:v>
                </c:pt>
                <c:pt idx="21">
                  <c:v>628</c:v>
                </c:pt>
              </c:numCache>
            </c:numRef>
          </c:xVal>
          <c:yVal>
            <c:numRef>
              <c:f>Лист1!$B$1:$B$22</c:f>
              <c:numCache>
                <c:formatCode>0.00</c:formatCode>
                <c:ptCount val="22"/>
                <c:pt idx="0">
                  <c:v>450.66461538461544</c:v>
                </c:pt>
                <c:pt idx="1">
                  <c:v>447.53500000000003</c:v>
                </c:pt>
                <c:pt idx="2">
                  <c:v>443.83636363636367</c:v>
                </c:pt>
                <c:pt idx="3">
                  <c:v>439.39800000000002</c:v>
                </c:pt>
                <c:pt idx="4">
                  <c:v>433.97333333333336</c:v>
                </c:pt>
                <c:pt idx="5">
                  <c:v>427.1925</c:v>
                </c:pt>
                <c:pt idx="6">
                  <c:v>423.12400000000002</c:v>
                </c:pt>
                <c:pt idx="7">
                  <c:v>418.47428571428571</c:v>
                </c:pt>
                <c:pt idx="8">
                  <c:v>406.85</c:v>
                </c:pt>
                <c:pt idx="9">
                  <c:v>399.45272727272732</c:v>
                </c:pt>
                <c:pt idx="10">
                  <c:v>366.16500000000002</c:v>
                </c:pt>
                <c:pt idx="11">
                  <c:v>355.06909090909096</c:v>
                </c:pt>
                <c:pt idx="12">
                  <c:v>348.72857142857146</c:v>
                </c:pt>
                <c:pt idx="13">
                  <c:v>341.75400000000002</c:v>
                </c:pt>
                <c:pt idx="14">
                  <c:v>337.99846153846153</c:v>
                </c:pt>
                <c:pt idx="15">
                  <c:v>325.48</c:v>
                </c:pt>
                <c:pt idx="16">
                  <c:v>310.68545454545455</c:v>
                </c:pt>
                <c:pt idx="17">
                  <c:v>305.13750000000005</c:v>
                </c:pt>
                <c:pt idx="18">
                  <c:v>292.93200000000002</c:v>
                </c:pt>
                <c:pt idx="19">
                  <c:v>278.98285714285714</c:v>
                </c:pt>
                <c:pt idx="20">
                  <c:v>266.30181818181819</c:v>
                </c:pt>
                <c:pt idx="21">
                  <c:v>244.11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CB-42BF-9402-9053CF76E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2248"/>
        <c:axId val="117282576"/>
      </c:scatterChart>
      <c:valAx>
        <c:axId val="11728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t, 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1531757485453047"/>
              <c:y val="0.95656130668358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82576"/>
        <c:crosses val="autoZero"/>
        <c:crossBetween val="midCat"/>
      </c:valAx>
      <c:valAx>
        <c:axId val="1172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Частота, Гц</a:t>
                </a:r>
              </a:p>
            </c:rich>
          </c:tx>
          <c:layout>
            <c:manualLayout>
              <c:xMode val="edge"/>
              <c:yMode val="edge"/>
              <c:x val="1.9119282304295045E-2"/>
              <c:y val="0.11378623318731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8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скорости прецессии гироскопа</a:t>
            </a:r>
            <a:r>
              <a:rPr lang="ru-RU" baseline="0"/>
              <a:t> от момента силы тяжести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[1]Лист1!$G$20:$K$20</c:f>
              <c:numCache>
                <c:formatCode>General</c:formatCode>
                <c:ptCount val="5"/>
                <c:pt idx="0">
                  <c:v>9.1529086211707744E-2</c:v>
                </c:pt>
                <c:pt idx="1">
                  <c:v>0.17061739545048299</c:v>
                </c:pt>
                <c:pt idx="2">
                  <c:v>0.26482096195674204</c:v>
                </c:pt>
                <c:pt idx="3">
                  <c:v>0.32930242082858885</c:v>
                </c:pt>
                <c:pt idx="4">
                  <c:v>0.41270570897242626</c:v>
                </c:pt>
              </c:numCache>
            </c:numRef>
          </c:xVal>
          <c:yVal>
            <c:numRef>
              <c:f>[1]Лист1!$G$8:$K$8</c:f>
              <c:numCache>
                <c:formatCode>General</c:formatCode>
                <c:ptCount val="5"/>
                <c:pt idx="0">
                  <c:v>3.9634787730887362E-2</c:v>
                </c:pt>
                <c:pt idx="1">
                  <c:v>7.3882352941176468E-2</c:v>
                </c:pt>
                <c:pt idx="2">
                  <c:v>0.11467526934079979</c:v>
                </c:pt>
                <c:pt idx="3">
                  <c:v>0.14259763851044505</c:v>
                </c:pt>
                <c:pt idx="4">
                  <c:v>0.17871371656232218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D8-4781-833D-FC2898D89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65384"/>
        <c:axId val="227866368"/>
      </c:scatterChart>
      <c:valAx>
        <c:axId val="22786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М,</a:t>
                </a:r>
                <a:r>
                  <a:rPr lang="ru-RU" baseline="0"/>
                  <a:t> Н*м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5183499574832722"/>
              <c:y val="0.87469436410036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66368"/>
        <c:crosses val="autoZero"/>
        <c:crossBetween val="midCat"/>
      </c:valAx>
      <c:valAx>
        <c:axId val="2278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O,</a:t>
                </a:r>
                <a:r>
                  <a:rPr lang="en-GB" baseline="0"/>
                  <a:t> </a:t>
                </a:r>
                <a:r>
                  <a:rPr lang="ru-RU" baseline="0"/>
                  <a:t>рад/с</a:t>
                </a:r>
              </a:p>
            </c:rich>
          </c:tx>
          <c:layout>
            <c:manualLayout>
              <c:xMode val="edge"/>
              <c:yMode val="edge"/>
              <c:x val="3.0537721846603142E-2"/>
              <c:y val="0.24820948380572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6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267659</xdr:colOff>
      <xdr:row>5</xdr:row>
      <xdr:rowOff>171613</xdr:rowOff>
    </xdr:from>
    <xdr:to>
      <xdr:col>13</xdr:col>
      <xdr:colOff>563460</xdr:colOff>
      <xdr:row>20</xdr:row>
      <xdr:rowOff>31993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A8EBBE9-F865-41AF-83BE-0E9FE2A48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44853</xdr:colOff>
      <xdr:row>0</xdr:row>
      <xdr:rowOff>60384</xdr:rowOff>
    </xdr:from>
    <xdr:to>
      <xdr:col>26</xdr:col>
      <xdr:colOff>535781</xdr:colOff>
      <xdr:row>33</xdr:row>
      <xdr:rowOff>62060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3598EB4-5F35-4501-8AC2-706362856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560332</xdr:colOff>
      <xdr:row>33</xdr:row>
      <xdr:rowOff>70217</xdr:rowOff>
    </xdr:from>
    <xdr:to>
      <xdr:col>26</xdr:col>
      <xdr:colOff>250387</xdr:colOff>
      <xdr:row>47</xdr:row>
      <xdr:rowOff>104744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8370100-927B-497A-A85E-FD38C048C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2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8">
          <cell r="G8">
            <v>3.9634787730887362E-2</v>
          </cell>
          <cell r="H8">
            <v>7.3882352941176468E-2</v>
          </cell>
          <cell r="I8">
            <v>0.11467526934079979</v>
          </cell>
          <cell r="J8">
            <v>0.14259763851044505</v>
          </cell>
          <cell r="K8">
            <v>0.17871371656232218</v>
          </cell>
        </row>
        <row r="20">
          <cell r="G20">
            <v>9.1529086211707744E-2</v>
          </cell>
          <cell r="H20">
            <v>0.17061739545048299</v>
          </cell>
          <cell r="I20">
            <v>0.26482096195674204</v>
          </cell>
          <cell r="J20">
            <v>0.32930242082858885</v>
          </cell>
          <cell r="K20">
            <v>0.41270570897242626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="74" zoomScaleNormal="41" workbookViewId="0">
      <selection activeCell="B23" sqref="B23"/>
    </sheetView>
  </sheetViews>
  <sheetFormatPr defaultRowHeight="15" x14ac:dyDescent="0.25"/>
  <cols>
    <col min="3" max="3" width="9.7109375" customWidth="1"/>
  </cols>
  <sheetData>
    <row r="1" spans="1:5" x14ac:dyDescent="0.25">
      <c r="A1">
        <f>12/13</f>
        <v>0.92307692307692313</v>
      </c>
      <c r="B1" s="1">
        <f>488.22*A1</f>
        <v>450.66461538461544</v>
      </c>
      <c r="C1">
        <v>16</v>
      </c>
      <c r="D1">
        <f>LN(C1)</f>
        <v>2.7725887222397811</v>
      </c>
      <c r="E1">
        <f>LN(B1:B22)</f>
        <v>6.1107234162630846</v>
      </c>
    </row>
    <row r="2" spans="1:5" x14ac:dyDescent="0.25">
      <c r="A2">
        <f>11/12</f>
        <v>0.91666666666666663</v>
      </c>
      <c r="B2" s="1">
        <f t="shared" ref="B2:B22" si="0">488.22*A2</f>
        <v>447.53500000000003</v>
      </c>
      <c r="C2">
        <v>23</v>
      </c>
      <c r="D2">
        <f t="shared" ref="D2:D22" si="1">LN(C2)</f>
        <v>3.1354942159291497</v>
      </c>
      <c r="E2">
        <f t="shared" ref="E2:E23" si="2">LN(B2:B23)</f>
        <v>6.1037547469469908</v>
      </c>
    </row>
    <row r="3" spans="1:5" x14ac:dyDescent="0.25">
      <c r="A3">
        <f>10/11</f>
        <v>0.90909090909090906</v>
      </c>
      <c r="B3" s="1">
        <f t="shared" si="0"/>
        <v>443.83636363636367</v>
      </c>
      <c r="C3">
        <v>31</v>
      </c>
      <c r="D3">
        <f t="shared" si="1"/>
        <v>3.4339872044851463</v>
      </c>
      <c r="E3">
        <f t="shared" si="2"/>
        <v>6.0954559441322962</v>
      </c>
    </row>
    <row r="4" spans="1:5" x14ac:dyDescent="0.25">
      <c r="A4">
        <f>9/10</f>
        <v>0.9</v>
      </c>
      <c r="B4" s="1">
        <f t="shared" si="0"/>
        <v>439.39800000000002</v>
      </c>
      <c r="C4">
        <v>43</v>
      </c>
      <c r="D4">
        <f t="shared" si="1"/>
        <v>3.7612001156935624</v>
      </c>
      <c r="E4">
        <f t="shared" si="2"/>
        <v>6.0854056082787951</v>
      </c>
    </row>
    <row r="5" spans="1:5" x14ac:dyDescent="0.25">
      <c r="A5">
        <f>8/9</f>
        <v>0.88888888888888884</v>
      </c>
      <c r="B5" s="1">
        <f t="shared" si="0"/>
        <v>433.97333333333336</v>
      </c>
      <c r="C5">
        <v>55</v>
      </c>
      <c r="D5">
        <f t="shared" si="1"/>
        <v>4.0073331852324712</v>
      </c>
      <c r="E5">
        <f t="shared" si="2"/>
        <v>6.0729830882802371</v>
      </c>
    </row>
    <row r="6" spans="1:5" x14ac:dyDescent="0.25">
      <c r="A6">
        <f>7/8</f>
        <v>0.875</v>
      </c>
      <c r="B6" s="1">
        <f t="shared" si="0"/>
        <v>427.1925</v>
      </c>
      <c r="C6">
        <v>72</v>
      </c>
      <c r="D6">
        <f t="shared" si="1"/>
        <v>4.2766661190160553</v>
      </c>
      <c r="E6">
        <f t="shared" si="2"/>
        <v>6.0572347313120982</v>
      </c>
    </row>
    <row r="7" spans="1:5" x14ac:dyDescent="0.25">
      <c r="A7">
        <f>13/15</f>
        <v>0.8666666666666667</v>
      </c>
      <c r="B7" s="1">
        <f t="shared" si="0"/>
        <v>423.12400000000002</v>
      </c>
      <c r="C7">
        <v>82</v>
      </c>
      <c r="D7">
        <f t="shared" si="1"/>
        <v>4.4067192472642533</v>
      </c>
      <c r="E7">
        <f t="shared" si="2"/>
        <v>6.0476652802959476</v>
      </c>
    </row>
    <row r="8" spans="1:5" x14ac:dyDescent="0.25">
      <c r="A8">
        <f>6/7</f>
        <v>0.8571428571428571</v>
      </c>
      <c r="B8" s="1">
        <f t="shared" si="0"/>
        <v>418.47428571428571</v>
      </c>
      <c r="C8">
        <v>93</v>
      </c>
      <c r="D8">
        <f t="shared" si="1"/>
        <v>4.5325994931532563</v>
      </c>
      <c r="E8">
        <f t="shared" si="2"/>
        <v>6.0366154441093629</v>
      </c>
    </row>
    <row r="9" spans="1:5" x14ac:dyDescent="0.25">
      <c r="A9">
        <f>5/6</f>
        <v>0.83333333333333337</v>
      </c>
      <c r="B9" s="1">
        <f t="shared" si="0"/>
        <v>406.85</v>
      </c>
      <c r="C9">
        <v>122</v>
      </c>
      <c r="D9">
        <f t="shared" si="1"/>
        <v>4.8040210447332568</v>
      </c>
      <c r="E9">
        <f t="shared" si="2"/>
        <v>6.0084445671426661</v>
      </c>
    </row>
    <row r="10" spans="1:5" x14ac:dyDescent="0.25">
      <c r="A10">
        <f>9/11</f>
        <v>0.81818181818181823</v>
      </c>
      <c r="B10" s="1">
        <f t="shared" si="0"/>
        <v>399.45272727272732</v>
      </c>
      <c r="C10">
        <v>142</v>
      </c>
      <c r="D10">
        <f t="shared" si="1"/>
        <v>4.9558270576012609</v>
      </c>
      <c r="E10">
        <f t="shared" si="2"/>
        <v>5.9900954284744694</v>
      </c>
    </row>
    <row r="11" spans="1:5" x14ac:dyDescent="0.25">
      <c r="A11">
        <f>3/4</f>
        <v>0.75</v>
      </c>
      <c r="B11" s="1">
        <f t="shared" si="0"/>
        <v>366.16500000000002</v>
      </c>
      <c r="C11">
        <v>232</v>
      </c>
      <c r="D11">
        <f t="shared" si="1"/>
        <v>5.4467373716663099</v>
      </c>
      <c r="E11">
        <f t="shared" si="2"/>
        <v>5.9030840514848402</v>
      </c>
    </row>
    <row r="12" spans="1:5" x14ac:dyDescent="0.25">
      <c r="A12">
        <f>8/11</f>
        <v>0.72727272727272729</v>
      </c>
      <c r="B12" s="1">
        <f t="shared" si="0"/>
        <v>355.06909090909096</v>
      </c>
      <c r="C12">
        <v>264</v>
      </c>
      <c r="D12">
        <f t="shared" si="1"/>
        <v>5.575949103146316</v>
      </c>
      <c r="E12">
        <f t="shared" si="2"/>
        <v>5.8723123928180865</v>
      </c>
    </row>
    <row r="13" spans="1:5" x14ac:dyDescent="0.25">
      <c r="A13">
        <f>5/7</f>
        <v>0.7142857142857143</v>
      </c>
      <c r="B13" s="1">
        <f t="shared" si="0"/>
        <v>348.72857142857146</v>
      </c>
      <c r="C13">
        <v>281</v>
      </c>
      <c r="D13">
        <f t="shared" si="1"/>
        <v>5.6383546693337454</v>
      </c>
      <c r="E13">
        <f t="shared" si="2"/>
        <v>5.854293887315408</v>
      </c>
    </row>
    <row r="14" spans="1:5" x14ac:dyDescent="0.25">
      <c r="A14">
        <f>7/10</f>
        <v>0.7</v>
      </c>
      <c r="B14" s="1">
        <f t="shared" si="0"/>
        <v>341.75400000000002</v>
      </c>
      <c r="C14">
        <v>302</v>
      </c>
      <c r="D14">
        <f t="shared" si="1"/>
        <v>5.7104270173748697</v>
      </c>
      <c r="E14">
        <f t="shared" si="2"/>
        <v>5.8340911799978885</v>
      </c>
    </row>
    <row r="15" spans="1:5" x14ac:dyDescent="0.25">
      <c r="A15">
        <f>9/13</f>
        <v>0.69230769230769229</v>
      </c>
      <c r="B15" s="1">
        <f t="shared" si="0"/>
        <v>337.99846153846153</v>
      </c>
      <c r="C15">
        <v>313</v>
      </c>
      <c r="D15">
        <f t="shared" si="1"/>
        <v>5.7462031905401529</v>
      </c>
      <c r="E15">
        <f t="shared" si="2"/>
        <v>5.8230413438113038</v>
      </c>
    </row>
    <row r="16" spans="1:5" x14ac:dyDescent="0.25">
      <c r="A16" s="1">
        <f>2/3</f>
        <v>0.66666666666666663</v>
      </c>
      <c r="B16" s="1">
        <f t="shared" si="0"/>
        <v>325.48</v>
      </c>
      <c r="C16">
        <v>351</v>
      </c>
      <c r="D16">
        <f t="shared" si="1"/>
        <v>5.8607862234658654</v>
      </c>
      <c r="E16">
        <f t="shared" si="2"/>
        <v>5.7853010158284564</v>
      </c>
    </row>
    <row r="17" spans="1:5" x14ac:dyDescent="0.25">
      <c r="A17">
        <f>7/11</f>
        <v>0.63636363636363635</v>
      </c>
      <c r="B17" s="1">
        <f t="shared" si="0"/>
        <v>310.68545454545455</v>
      </c>
      <c r="C17">
        <v>398</v>
      </c>
      <c r="D17">
        <f t="shared" si="1"/>
        <v>5.9864520052844377</v>
      </c>
      <c r="E17">
        <f t="shared" si="2"/>
        <v>5.7387810001935637</v>
      </c>
    </row>
    <row r="18" spans="1:5" x14ac:dyDescent="0.25">
      <c r="A18" s="1">
        <f>5/8</f>
        <v>0.625</v>
      </c>
      <c r="B18" s="1">
        <f t="shared" si="0"/>
        <v>305.13750000000005</v>
      </c>
      <c r="C18">
        <v>415</v>
      </c>
      <c r="D18">
        <f t="shared" si="1"/>
        <v>6.0282785202306979</v>
      </c>
      <c r="E18">
        <f t="shared" si="2"/>
        <v>5.7207624946908853</v>
      </c>
    </row>
    <row r="19" spans="1:5" x14ac:dyDescent="0.25">
      <c r="A19">
        <f>3/5</f>
        <v>0.6</v>
      </c>
      <c r="B19" s="1">
        <f t="shared" si="0"/>
        <v>292.93200000000002</v>
      </c>
      <c r="C19">
        <v>456</v>
      </c>
      <c r="D19">
        <f t="shared" si="1"/>
        <v>6.1224928095143865</v>
      </c>
      <c r="E19">
        <f t="shared" si="2"/>
        <v>5.6799405001706305</v>
      </c>
    </row>
    <row r="20" spans="1:5" x14ac:dyDescent="0.25">
      <c r="A20">
        <f>4/7</f>
        <v>0.5714285714285714</v>
      </c>
      <c r="B20" s="1">
        <f t="shared" si="0"/>
        <v>278.98285714285714</v>
      </c>
      <c r="C20">
        <v>503</v>
      </c>
      <c r="D20">
        <f t="shared" si="1"/>
        <v>6.2205901700997392</v>
      </c>
      <c r="E20">
        <f t="shared" si="2"/>
        <v>5.6311503360011983</v>
      </c>
    </row>
    <row r="21" spans="1:5" x14ac:dyDescent="0.25">
      <c r="A21">
        <f>6/11</f>
        <v>0.54545454545454541</v>
      </c>
      <c r="B21" s="1">
        <f t="shared" si="0"/>
        <v>266.30181818181819</v>
      </c>
      <c r="C21">
        <v>547</v>
      </c>
      <c r="D21">
        <f t="shared" si="1"/>
        <v>6.3044488024219811</v>
      </c>
      <c r="E21">
        <f t="shared" si="2"/>
        <v>5.5846303203663057</v>
      </c>
    </row>
    <row r="22" spans="1:5" x14ac:dyDescent="0.25">
      <c r="A22">
        <f>1/2</f>
        <v>0.5</v>
      </c>
      <c r="B22" s="1">
        <f t="shared" si="0"/>
        <v>244.11</v>
      </c>
      <c r="C22">
        <v>628</v>
      </c>
      <c r="D22">
        <f t="shared" si="1"/>
        <v>6.4425401664681985</v>
      </c>
      <c r="E22">
        <f t="shared" si="2"/>
        <v>5.4976189433766756</v>
      </c>
    </row>
    <row r="23" spans="1:5" x14ac:dyDescent="0.25">
      <c r="B23">
        <v>175.61</v>
      </c>
      <c r="E23">
        <f t="shared" si="2"/>
        <v>5.1682656271877629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Карпова</dc:creator>
  <cp:lastModifiedBy>Татьяна Карпова</cp:lastModifiedBy>
  <cp:lastPrinted>2016-11-29T23:06:03Z</cp:lastPrinted>
  <dcterms:created xsi:type="dcterms:W3CDTF">2016-11-26T14:55:39Z</dcterms:created>
  <dcterms:modified xsi:type="dcterms:W3CDTF">2016-11-30T01:06:22Z</dcterms:modified>
</cp:coreProperties>
</file>