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1.2.5\"/>
    </mc:Choice>
  </mc:AlternateContent>
  <bookViews>
    <workbookView xWindow="0" yWindow="0" windowWidth="15345" windowHeight="445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H20" i="1"/>
  <c r="I20" i="1"/>
  <c r="J20" i="1"/>
  <c r="K20" i="1"/>
  <c r="G20" i="1"/>
  <c r="G8" i="1"/>
  <c r="O11" i="1"/>
  <c r="O21" i="1" l="1"/>
  <c r="N21" i="1"/>
  <c r="N15" i="1"/>
  <c r="N16" i="1"/>
  <c r="N17" i="1"/>
  <c r="N18" i="1"/>
  <c r="N19" i="1"/>
  <c r="N20" i="1"/>
  <c r="N14" i="1"/>
  <c r="P11" i="1"/>
  <c r="Q11" i="1"/>
  <c r="R11" i="1"/>
  <c r="N11" i="1"/>
  <c r="A18" i="1"/>
  <c r="B20" i="1"/>
  <c r="C20" i="1"/>
  <c r="A20" i="1"/>
  <c r="G16" i="1"/>
  <c r="C8" i="1"/>
  <c r="C9" i="1"/>
  <c r="C10" i="1"/>
  <c r="B8" i="1"/>
  <c r="A8" i="1"/>
  <c r="A9" i="1"/>
  <c r="A10" i="1"/>
  <c r="B19" i="1"/>
  <c r="C19" i="1"/>
  <c r="A19" i="1"/>
  <c r="B18" i="1"/>
  <c r="C18" i="1"/>
  <c r="P5" i="1" l="1"/>
  <c r="Q5" i="1"/>
  <c r="R5" i="1"/>
  <c r="S5" i="1"/>
  <c r="O5" i="1"/>
  <c r="S4" i="1"/>
  <c r="R4" i="1"/>
  <c r="Q4" i="1"/>
  <c r="P4" i="1"/>
  <c r="O4" i="1"/>
  <c r="S2" i="1"/>
  <c r="S3" i="1"/>
  <c r="R2" i="1"/>
  <c r="R3" i="1"/>
  <c r="S1" i="1"/>
  <c r="R1" i="1"/>
  <c r="Q2" i="1"/>
  <c r="Q3" i="1"/>
  <c r="Q1" i="1"/>
  <c r="P2" i="1"/>
  <c r="P3" i="1"/>
  <c r="O3" i="1"/>
  <c r="O2" i="1"/>
  <c r="O1" i="1"/>
  <c r="L14" i="1"/>
  <c r="G14" i="1"/>
  <c r="K14" i="1"/>
  <c r="J14" i="1"/>
  <c r="I14" i="1"/>
  <c r="H14" i="1"/>
  <c r="G12" i="1"/>
  <c r="G10" i="1"/>
  <c r="E9" i="1"/>
  <c r="B9" i="1"/>
  <c r="B10" i="1"/>
  <c r="E7" i="1"/>
  <c r="E8" i="1"/>
  <c r="E6" i="1"/>
  <c r="G4" i="1"/>
  <c r="C11" i="1" l="1"/>
  <c r="G17" i="1" s="1"/>
  <c r="G18" i="1" s="1"/>
  <c r="M8" i="1"/>
  <c r="K16" i="1" l="1"/>
  <c r="K17" i="1" s="1"/>
  <c r="K18" i="1" s="1"/>
  <c r="H16" i="1"/>
  <c r="H17" i="1" s="1"/>
  <c r="H18" i="1" s="1"/>
  <c r="L18" i="1" s="1"/>
  <c r="J16" i="1"/>
  <c r="J17" i="1" s="1"/>
  <c r="J18" i="1" s="1"/>
  <c r="I16" i="1"/>
  <c r="I17" i="1" s="1"/>
  <c r="I18" i="1" s="1"/>
  <c r="E4" i="1"/>
  <c r="I10" i="1"/>
  <c r="I12" i="1" s="1"/>
  <c r="J10" i="1"/>
  <c r="J12" i="1" s="1"/>
  <c r="K10" i="1"/>
  <c r="K12" i="1" s="1"/>
  <c r="H10" i="1"/>
  <c r="H12" i="1" s="1"/>
  <c r="H8" i="1"/>
  <c r="I8" i="1"/>
  <c r="J8" i="1"/>
  <c r="K8" i="1"/>
  <c r="K4" i="1"/>
  <c r="J4" i="1"/>
  <c r="I4" i="1"/>
  <c r="H4" i="1"/>
  <c r="C4" i="1"/>
  <c r="A4" i="1"/>
</calcChain>
</file>

<file path=xl/sharedStrings.xml><?xml version="1.0" encoding="utf-8"?>
<sst xmlns="http://schemas.openxmlformats.org/spreadsheetml/2006/main" count="3" uniqueCount="3">
  <si>
    <t>sI/I^2</t>
  </si>
  <si>
    <t>ОМЕГА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</si>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</sst>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E+00"/>
    <numFmt numFmtId="167" formatCode="0.000000"/>
    <numFmt numFmtId="168" formatCode="0.00000"/>
    <numFmt numFmtId="169" formatCode="0.00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C1" workbookViewId="0">
      <selection activeCell="Q16" sqref="Q16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4.42578125" customWidth="1"/>
    <col min="7" max="11" width="10.28515625" bestFit="1" customWidth="1"/>
  </cols>
  <sheetData>
    <row r="1" spans="1:19" x14ac:dyDescent="0.25">
      <c r="A1">
        <v>10.5</v>
      </c>
      <c r="C1">
        <v>8.4</v>
      </c>
      <c r="E1">
        <v>3.8399999999999997E-2</v>
      </c>
      <c r="G1">
        <v>158.30000000000001</v>
      </c>
      <c r="H1">
        <v>84.8</v>
      </c>
      <c r="I1">
        <v>54.74</v>
      </c>
      <c r="J1">
        <v>44.03</v>
      </c>
      <c r="K1">
        <v>35.130000000000003</v>
      </c>
      <c r="M1">
        <v>488.245</v>
      </c>
      <c r="O1">
        <f>G3-G4</f>
        <v>5.3333333333313249E-2</v>
      </c>
      <c r="P1">
        <v>0.2</v>
      </c>
      <c r="Q1">
        <f>ABS(I1-I$4)</f>
        <v>2.3333333333340533E-2</v>
      </c>
      <c r="R1">
        <f>ABS(J1-J$4)</f>
        <v>9.9999999999980105E-3</v>
      </c>
      <c r="S1">
        <f>ABS(K1-K$4)</f>
        <v>9.9999999999909051E-3</v>
      </c>
    </row>
    <row r="2" spans="1:19" x14ac:dyDescent="0.25">
      <c r="A2">
        <v>10.5</v>
      </c>
      <c r="C2">
        <v>8.4</v>
      </c>
      <c r="E2">
        <v>1.6189</v>
      </c>
      <c r="G2">
        <v>158.54</v>
      </c>
      <c r="H2">
        <v>85.19</v>
      </c>
      <c r="I2">
        <v>54.72</v>
      </c>
      <c r="J2">
        <v>44.07</v>
      </c>
      <c r="K2">
        <v>35.159999999999997</v>
      </c>
      <c r="M2">
        <v>488.17899999999997</v>
      </c>
      <c r="O2">
        <f>G2-G4</f>
        <v>9.3333333333305291E-2</v>
      </c>
      <c r="P2">
        <f>H2-$H$4</f>
        <v>0.18999999999999773</v>
      </c>
      <c r="Q2">
        <f>ABS(I2-I$4)</f>
        <v>4.333333333334366E-2</v>
      </c>
      <c r="R2">
        <f t="shared" ref="R2:R3" si="0">ABS(J2-J$4)</f>
        <v>3.0000000000001137E-2</v>
      </c>
      <c r="S2">
        <f t="shared" ref="S2:S3" si="1">ABS(K2-K$4)</f>
        <v>2.0000000000003126E-2</v>
      </c>
    </row>
    <row r="3" spans="1:19" x14ac:dyDescent="0.25">
      <c r="A3">
        <v>10.6</v>
      </c>
      <c r="C3">
        <v>8.3000000000000007</v>
      </c>
      <c r="G3">
        <v>158.5</v>
      </c>
      <c r="H3">
        <v>85.01</v>
      </c>
      <c r="I3">
        <v>54.83</v>
      </c>
      <c r="J3">
        <v>44.02</v>
      </c>
      <c r="K3">
        <v>35.130000000000003</v>
      </c>
      <c r="M3">
        <v>488.113</v>
      </c>
      <c r="O3">
        <f>G3-G4</f>
        <v>5.3333333333313249E-2</v>
      </c>
      <c r="P3">
        <f t="shared" ref="P3" si="2">H3-$H$4</f>
        <v>1.0000000000005116E-2</v>
      </c>
      <c r="Q3">
        <f t="shared" ref="Q3" si="3">ABS(I3-I$4)</f>
        <v>6.6666666666655772E-2</v>
      </c>
      <c r="R3">
        <f t="shared" si="0"/>
        <v>1.9999999999996021E-2</v>
      </c>
      <c r="S3">
        <f t="shared" si="1"/>
        <v>9.9999999999909051E-3</v>
      </c>
    </row>
    <row r="4" spans="1:19" x14ac:dyDescent="0.25">
      <c r="A4">
        <f>AVERAGE(A1:A3)</f>
        <v>10.533333333333333</v>
      </c>
      <c r="C4">
        <f>AVERAGE(C1:C3)</f>
        <v>8.3666666666666671</v>
      </c>
      <c r="E4">
        <f>E2*E1*E1/2</f>
        <v>1.1935825919999997E-3</v>
      </c>
      <c r="G4">
        <f>AVERAGE(G1:G3)</f>
        <v>158.44666666666669</v>
      </c>
      <c r="H4">
        <f>AVERAGE(H1:H3)</f>
        <v>85</v>
      </c>
      <c r="I4">
        <f>AVERAGE(I1:I3)</f>
        <v>54.763333333333343</v>
      </c>
      <c r="J4">
        <f>AVERAGE(J1:J3)</f>
        <v>44.04</v>
      </c>
      <c r="K4">
        <f>AVERAGE(K1:K3)</f>
        <v>35.139999999999993</v>
      </c>
      <c r="M4">
        <v>488.25900000000001</v>
      </c>
      <c r="O4">
        <f>AVERAGE(O1:O3)</f>
        <v>6.6666666666643934E-2</v>
      </c>
      <c r="P4">
        <f>AVERAGE(P1:P3)</f>
        <v>0.13333333333333428</v>
      </c>
      <c r="Q4">
        <f>AVERAGE(Q1:Q3)</f>
        <v>4.4444444444446653E-2</v>
      </c>
      <c r="R4">
        <f>AVERAGE(R1:R3)</f>
        <v>1.9999999999998391E-2</v>
      </c>
      <c r="S4">
        <f>AVERAGE(S1:S3)</f>
        <v>1.3333333333328312E-2</v>
      </c>
    </row>
    <row r="5" spans="1:19" x14ac:dyDescent="0.25">
      <c r="M5">
        <v>488.33</v>
      </c>
      <c r="O5" s="2">
        <f>SQRT(O4)</f>
        <v>0.25819888974711708</v>
      </c>
      <c r="P5" s="2">
        <f t="shared" ref="P5:S5" si="4">SQRT(P4)</f>
        <v>0.36514837167011205</v>
      </c>
      <c r="Q5" s="2">
        <f t="shared" si="4"/>
        <v>0.2108185106778972</v>
      </c>
      <c r="R5" s="2">
        <f t="shared" si="4"/>
        <v>0.14142135623730381</v>
      </c>
      <c r="S5" s="2">
        <f t="shared" si="4"/>
        <v>0.11547005383790342</v>
      </c>
    </row>
    <row r="6" spans="1:19" x14ac:dyDescent="0.25">
      <c r="E6">
        <f>$E$4*C1*C1/(A1*A1)</f>
        <v>7.6389285887999985E-4</v>
      </c>
      <c r="G6">
        <v>7.5999999999999998E-2</v>
      </c>
      <c r="H6">
        <v>0.14199999999999999</v>
      </c>
      <c r="I6">
        <v>0.22</v>
      </c>
      <c r="J6">
        <v>0.27400000000000002</v>
      </c>
      <c r="K6">
        <v>0.34300000000000003</v>
      </c>
      <c r="M6">
        <v>488.21300000000002</v>
      </c>
    </row>
    <row r="7" spans="1:19" x14ac:dyDescent="0.25">
      <c r="A7" t="s">
        <v>0</v>
      </c>
      <c r="E7">
        <f t="shared" ref="E7:E8" si="5">$E$4*C2*C2/(A2*A2)</f>
        <v>7.6389285887999985E-4</v>
      </c>
      <c r="M7">
        <v>488.18799999999999</v>
      </c>
    </row>
    <row r="8" spans="1:19" x14ac:dyDescent="0.25">
      <c r="A8" s="4">
        <f>(0.001/1.6819)^2+(0.01/3.93)^2+(0.01/3.93)^2+(0.2/A1)^2+(0.2/A1)^2+(0.2/C1)^2+(0.2/C1)^2</f>
        <v>1.8727131975059101E-3</v>
      </c>
      <c r="B8">
        <f>SQRT(A8)</f>
        <v>4.327485641230841E-2</v>
      </c>
      <c r="C8" s="6">
        <f>B8*E6</f>
        <v>3.3057353782419767E-5</v>
      </c>
      <c r="E8">
        <f t="shared" si="5"/>
        <v>7.3180762515913118E-4</v>
      </c>
      <c r="F8" t="s">
        <v>1</v>
      </c>
      <c r="G8">
        <f>2*3.14/G4</f>
        <v>3.9634787730887362E-2</v>
      </c>
      <c r="H8">
        <f t="shared" ref="H8:K8" si="6">2*3.14/H4</f>
        <v>7.3882352941176468E-2</v>
      </c>
      <c r="I8">
        <f t="shared" si="6"/>
        <v>0.11467526934079979</v>
      </c>
      <c r="J8">
        <f t="shared" si="6"/>
        <v>0.14259763851044505</v>
      </c>
      <c r="K8">
        <f t="shared" si="6"/>
        <v>0.17871371656232218</v>
      </c>
      <c r="M8">
        <f>AVERAGE(M1:M7)</f>
        <v>488.21814285714294</v>
      </c>
    </row>
    <row r="9" spans="1:19" x14ac:dyDescent="0.25">
      <c r="A9" s="4">
        <f t="shared" ref="A9:A10" si="7">(0.001/1.6819)^2+(0.01/3.93)^2+(0.01/3.93)^2+(0.2/A2)^2+(0.2/A2)^2+(0.2/C2)^2+(0.2/C2)^2</f>
        <v>1.8727131975059101E-3</v>
      </c>
      <c r="B9">
        <f t="shared" ref="B9:B10" si="8">SQRT(A9)</f>
        <v>4.327485641230841E-2</v>
      </c>
      <c r="C9" s="6">
        <f>B9*E7</f>
        <v>3.3057353782419767E-5</v>
      </c>
      <c r="E9">
        <f>AVERAGE(E6:E8)</f>
        <v>7.5319778097304366E-4</v>
      </c>
    </row>
    <row r="10" spans="1:19" x14ac:dyDescent="0.25">
      <c r="A10" s="4">
        <f t="shared" si="7"/>
        <v>1.8865715110719708E-3</v>
      </c>
      <c r="B10">
        <f t="shared" si="8"/>
        <v>4.343468097122357E-2</v>
      </c>
      <c r="C10" s="6">
        <f>B10*E8</f>
        <v>3.1785830731095623E-5</v>
      </c>
      <c r="G10">
        <f>G6*9.81*0.119/(G8*E6)</f>
        <v>2930.3572796250669</v>
      </c>
      <c r="H10">
        <f>H6*9.81*0.119/(H8*$E$6)</f>
        <v>2937.1839407809944</v>
      </c>
      <c r="I10">
        <f t="shared" ref="I10:K10" si="9">I6*9.81*0.119/(I8*$E$6)</f>
        <v>2931.8141098812521</v>
      </c>
      <c r="J10">
        <f t="shared" si="9"/>
        <v>2936.4441695150481</v>
      </c>
      <c r="K10">
        <f t="shared" si="9"/>
        <v>2933.0519289073845</v>
      </c>
    </row>
    <row r="11" spans="1:19" x14ac:dyDescent="0.25">
      <c r="C11" s="6">
        <f>AVERAGE(C8:C10)</f>
        <v>3.2633512765311721E-5</v>
      </c>
      <c r="N11" s="7">
        <f>G8*$E$9*$M$8*2*3.14</f>
        <v>9.1529086211707744E-2</v>
      </c>
      <c r="O11" s="7">
        <f>H8*$E$9*$M$8*2*3.14</f>
        <v>0.17061739545048299</v>
      </c>
      <c r="P11" s="7">
        <f t="shared" ref="O11:R11" si="10">I8*$E$9*$M$8*2*3.14</f>
        <v>0.26482096195674204</v>
      </c>
      <c r="Q11" s="7">
        <f t="shared" si="10"/>
        <v>0.32930242082858885</v>
      </c>
      <c r="R11" s="7">
        <f t="shared" si="10"/>
        <v>0.41270570897242626</v>
      </c>
    </row>
    <row r="12" spans="1:19" x14ac:dyDescent="0.25">
      <c r="G12">
        <f>G10/6.28</f>
        <v>466.61740121418262</v>
      </c>
      <c r="H12">
        <f t="shared" ref="H12:K12" si="11">H10/6.28</f>
        <v>467.70444916894814</v>
      </c>
      <c r="I12">
        <f t="shared" si="11"/>
        <v>466.84938055433946</v>
      </c>
      <c r="J12">
        <f t="shared" si="11"/>
        <v>467.58665119666369</v>
      </c>
      <c r="K12">
        <f t="shared" si="11"/>
        <v>467.04648549480646</v>
      </c>
    </row>
    <row r="14" spans="1:19" x14ac:dyDescent="0.25">
      <c r="G14" s="2">
        <f>G6*9.8*0.119*G4/(4*3.14*3.14*E9)</f>
        <v>472.76075457710675</v>
      </c>
      <c r="H14" s="2">
        <f>H6*9.8*0.119*H4/(4*3.14*3.14*E9)</f>
        <v>473.86211429926703</v>
      </c>
      <c r="I14" s="2">
        <f>I6*9.8*0.119*I4/(4*3.14*3.14*E9)</f>
        <v>472.99578809195953</v>
      </c>
      <c r="J14" s="2">
        <f>J6*9.8*0.119*J4/(4*3.14*3.14*E9)</f>
        <v>473.74276543203689</v>
      </c>
      <c r="K14" s="2">
        <f>K6*9.8*0.119*K4/(4*3.14*3.14*E9)</f>
        <v>473.19548806059248</v>
      </c>
      <c r="L14" s="2">
        <f>AVERAGE(G14:K14)</f>
        <v>473.3113820921925</v>
      </c>
      <c r="N14">
        <f>ABS(M1-$M$8)</f>
        <v>2.6857142857068084E-2</v>
      </c>
      <c r="Q14">
        <f>E9*(M8*2*3.14)^2/1020</f>
        <v>6.9415423288297964</v>
      </c>
    </row>
    <row r="15" spans="1:19" x14ac:dyDescent="0.25">
      <c r="A15">
        <v>0.34300000000000003</v>
      </c>
      <c r="B15">
        <v>0.247</v>
      </c>
      <c r="C15">
        <v>0.14199999999999999</v>
      </c>
      <c r="N15">
        <f t="shared" ref="N15:N20" si="12">ABS(M2-$M$8)</f>
        <v>3.9142857142962839E-2</v>
      </c>
      <c r="Q15">
        <f>E9*M8*3.14/(0.005*1000)</f>
        <v>0.23093118810973015</v>
      </c>
    </row>
    <row r="16" spans="1:19" x14ac:dyDescent="0.25">
      <c r="A16">
        <v>0.17399999999999999</v>
      </c>
      <c r="B16">
        <v>0.1046</v>
      </c>
      <c r="C16">
        <v>0.1046</v>
      </c>
      <c r="G16" s="1">
        <f>(0.001/G6)^2+(0.001/0.119)^2+(O5/G4)^2+(C11/E6)^2</f>
        <v>2.0714016525958715E-3</v>
      </c>
      <c r="H16" s="1">
        <f>(0.001/H6)^2+(0.001/0.119)^2+(P5/H4)^2+($C$11/$E$6)^2</f>
        <v>1.9636637570526142E-3</v>
      </c>
      <c r="I16" s="1">
        <f>(0.001/I6)^2+(0.001/0.119)^2+(Q5/I4)^2+($C$11/$E$6)^2</f>
        <v>1.9310967814920007E-3</v>
      </c>
      <c r="J16" s="1">
        <f>(0.001/J6)^2+(0.001/0.119)^2+(R5/J4)^2+($C$11/$E$6)^2</f>
        <v>1.9192476389210116E-3</v>
      </c>
      <c r="K16" s="1">
        <f>(0.001/K6)^2+(0.001/0.119)^2+(S5/K4)^2+($C$11/$E$6)^2</f>
        <v>1.9149136401373477E-3</v>
      </c>
      <c r="L16" s="1"/>
      <c r="N16">
        <f t="shared" si="12"/>
        <v>0.10514285714293692</v>
      </c>
    </row>
    <row r="17" spans="1:15" x14ac:dyDescent="0.25">
      <c r="A17">
        <v>455.68</v>
      </c>
      <c r="B17">
        <v>307.13</v>
      </c>
      <c r="C17">
        <v>252.19</v>
      </c>
      <c r="G17">
        <f>SQRT(G16)</f>
        <v>4.5512653763496051E-2</v>
      </c>
      <c r="H17">
        <f t="shared" ref="H17:K17" si="13">SQRT(H16)</f>
        <v>4.4313245841989667E-2</v>
      </c>
      <c r="I17">
        <f t="shared" si="13"/>
        <v>4.3944246284263432E-2</v>
      </c>
      <c r="J17">
        <f t="shared" si="13"/>
        <v>4.3809218652254137E-2</v>
      </c>
      <c r="K17">
        <f t="shared" si="13"/>
        <v>4.3759726234716641E-2</v>
      </c>
      <c r="N17">
        <f t="shared" si="12"/>
        <v>4.0857142857078088E-2</v>
      </c>
    </row>
    <row r="18" spans="1:15" x14ac:dyDescent="0.25">
      <c r="A18" s="3">
        <f>A16/A17</f>
        <v>3.8184691011235953E-4</v>
      </c>
      <c r="B18" s="3">
        <f t="shared" ref="B18:C18" si="14">B16/B17</f>
        <v>3.4057239605378832E-4</v>
      </c>
      <c r="C18" s="3">
        <f t="shared" si="14"/>
        <v>4.1476664419683569E-4</v>
      </c>
      <c r="G18" s="2">
        <f>G17*G14</f>
        <v>21.516596536036992</v>
      </c>
      <c r="H18" s="2">
        <f t="shared" ref="H18:K18" si="15">H17*H14</f>
        <v>20.998368366148426</v>
      </c>
      <c r="I18" s="2">
        <f t="shared" si="15"/>
        <v>20.785443403332344</v>
      </c>
      <c r="J18" s="2">
        <f t="shared" si="15"/>
        <v>20.754300395735648</v>
      </c>
      <c r="K18" s="2">
        <f t="shared" si="15"/>
        <v>20.706905013034653</v>
      </c>
      <c r="L18" s="2">
        <f>AVERAGE(G18:K18)</f>
        <v>20.952322742857614</v>
      </c>
      <c r="N18">
        <f t="shared" si="12"/>
        <v>0.11185714285704762</v>
      </c>
    </row>
    <row r="19" spans="1:15" x14ac:dyDescent="0.25">
      <c r="A19" s="5">
        <f>A18*$E$9*$M$8*2*3.14/0.09</f>
        <v>9.7978178475862793E-3</v>
      </c>
      <c r="B19" s="5">
        <f t="shared" ref="B19:C19" si="16">B18*$E$9*$M$8*2*3.14/0.09</f>
        <v>8.7387542286754358E-3</v>
      </c>
      <c r="C19" s="5">
        <f t="shared" si="16"/>
        <v>1.0642505992517887E-2</v>
      </c>
      <c r="N19">
        <f t="shared" si="12"/>
        <v>5.1428571429141812E-3</v>
      </c>
    </row>
    <row r="20" spans="1:15" x14ac:dyDescent="0.25">
      <c r="A20" s="4">
        <f>A18*$E$9*$M$8*2*3.14</f>
        <v>8.8180360628276511E-4</v>
      </c>
      <c r="B20" s="4">
        <f t="shared" ref="B20:C20" si="17">B18*$E$9*$M$8*2*3.14</f>
        <v>7.8648788058078916E-4</v>
      </c>
      <c r="C20" s="4">
        <f t="shared" si="17"/>
        <v>9.5782553932660989E-4</v>
      </c>
      <c r="F20" t="s">
        <v>2</v>
      </c>
      <c r="G20" s="7">
        <f>G8*$E$9*$M$8*2*3.14</f>
        <v>9.1529086211707744E-2</v>
      </c>
      <c r="H20" s="7">
        <f t="shared" ref="H20:K20" si="18">H8*$E$9*$M$8*2*3.14</f>
        <v>0.17061739545048299</v>
      </c>
      <c r="I20" s="7">
        <f t="shared" si="18"/>
        <v>0.26482096195674204</v>
      </c>
      <c r="J20" s="7">
        <f t="shared" si="18"/>
        <v>0.32930242082858885</v>
      </c>
      <c r="K20" s="7">
        <f t="shared" si="18"/>
        <v>0.41270570897242626</v>
      </c>
      <c r="N20">
        <f t="shared" si="12"/>
        <v>3.0142857142948287E-2</v>
      </c>
    </row>
    <row r="21" spans="1:15" x14ac:dyDescent="0.25">
      <c r="N21">
        <f>AVERAGE(N14:N20)</f>
        <v>5.130612244899372E-2</v>
      </c>
      <c r="O21">
        <f>SQRT(N21)</f>
        <v>0.22650854829121508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dcterms:created xsi:type="dcterms:W3CDTF">2016-11-24T21:05:21Z</dcterms:created>
  <dcterms:modified xsi:type="dcterms:W3CDTF">2016-11-30T01:06:16Z</dcterms:modified>
</cp:coreProperties>
</file>