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"/>
    </mc:Choice>
  </mc:AlternateContent>
  <bookViews>
    <workbookView xWindow="0" yWindow="0" windowWidth="20490" windowHeight="753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H105" i="1"/>
  <c r="H106" i="1"/>
  <c r="H104" i="1"/>
  <c r="G105" i="1"/>
  <c r="G106" i="1"/>
  <c r="G107" i="1"/>
  <c r="G108" i="1"/>
  <c r="G104" i="1"/>
  <c r="F105" i="1"/>
  <c r="F106" i="1"/>
  <c r="F107" i="1"/>
  <c r="F108" i="1"/>
  <c r="F104" i="1"/>
  <c r="H99" i="1"/>
  <c r="H100" i="1"/>
  <c r="H98" i="1"/>
  <c r="G99" i="1"/>
  <c r="G100" i="1"/>
  <c r="G101" i="1"/>
  <c r="G102" i="1"/>
  <c r="G98" i="1"/>
  <c r="F99" i="1"/>
  <c r="F100" i="1"/>
  <c r="F101" i="1"/>
  <c r="F102" i="1"/>
  <c r="D93" i="1"/>
  <c r="D94" i="1"/>
  <c r="D95" i="1"/>
  <c r="D96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1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68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C65" i="1"/>
  <c r="D46" i="1"/>
  <c r="E46" i="1"/>
  <c r="F46" i="1"/>
  <c r="G46" i="1"/>
  <c r="H46" i="1"/>
  <c r="I46" i="1"/>
  <c r="J46" i="1"/>
  <c r="K46" i="1"/>
  <c r="L46" i="1"/>
  <c r="M46" i="1"/>
  <c r="N46" i="1"/>
  <c r="C46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3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E40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7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4" i="1"/>
  <c r="D89" i="1"/>
  <c r="C89" i="1"/>
  <c r="B89" i="1"/>
  <c r="B36" i="1"/>
  <c r="E33" i="1"/>
  <c r="C92" i="1" l="1"/>
  <c r="B94" i="1"/>
  <c r="B95" i="1"/>
  <c r="B96" i="1"/>
  <c r="B93" i="1"/>
  <c r="B92" i="1"/>
  <c r="D92" i="1" l="1"/>
  <c r="C95" i="1"/>
  <c r="C93" i="1"/>
  <c r="C96" i="1"/>
  <c r="C94" i="1"/>
</calcChain>
</file>

<file path=xl/sharedStrings.xml><?xml version="1.0" encoding="utf-8"?>
<sst xmlns="http://schemas.openxmlformats.org/spreadsheetml/2006/main" count="42" uniqueCount="17">
  <si>
    <t>A, 5*10^-3 v</t>
  </si>
  <si>
    <t>f, Hz</t>
  </si>
  <si>
    <t>F</t>
  </si>
  <si>
    <t>u</t>
  </si>
  <si>
    <t>n</t>
  </si>
  <si>
    <t>v1</t>
  </si>
  <si>
    <t>v2</t>
  </si>
  <si>
    <t xml:space="preserve"> </t>
  </si>
  <si>
    <t xml:space="preserve">T=15.374 H, n=1
</t>
  </si>
  <si>
    <t>T=15.374 H, n=2</t>
  </si>
  <si>
    <t>T=15.374 H, n=3</t>
  </si>
  <si>
    <t>T=15.374 H, n=4</t>
  </si>
  <si>
    <t>T=15.374 H, n=5</t>
  </si>
  <si>
    <t>T=20.302 H, n=1</t>
  </si>
  <si>
    <t>T=20.302 H, n=2</t>
  </si>
  <si>
    <t>T=20.302 H, n=3</t>
  </si>
  <si>
    <t>Приложение 1. Резонансные кривые для разных гармоник и натяжений нити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</si>
</sst>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T=10.441 H,</a:t>
            </a:r>
            <a:r>
              <a:rPr lang="en-GB" sz="1100" baseline="0"/>
              <a:t> </a:t>
            </a:r>
            <a:r>
              <a:rPr lang="en-GB" sz="1100"/>
              <a:t>n=1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Лист1!$B$2:$X$2</c:f>
              <c:numCache>
                <c:formatCode>General</c:formatCode>
                <c:ptCount val="23"/>
                <c:pt idx="5">
                  <c:v>131.1</c:v>
                </c:pt>
                <c:pt idx="6">
                  <c:v>131.5</c:v>
                </c:pt>
                <c:pt idx="7">
                  <c:v>131.69999999999999</c:v>
                </c:pt>
                <c:pt idx="8">
                  <c:v>131.80000000000001</c:v>
                </c:pt>
                <c:pt idx="9">
                  <c:v>131.9</c:v>
                </c:pt>
                <c:pt idx="10">
                  <c:v>132.1</c:v>
                </c:pt>
                <c:pt idx="11">
                  <c:v>132.30000000000001</c:v>
                </c:pt>
                <c:pt idx="12">
                  <c:v>132.5</c:v>
                </c:pt>
                <c:pt idx="13">
                  <c:v>132.69999999999999</c:v>
                </c:pt>
                <c:pt idx="14">
                  <c:v>132.9</c:v>
                </c:pt>
                <c:pt idx="15">
                  <c:v>133</c:v>
                </c:pt>
                <c:pt idx="16">
                  <c:v>133.19999999999999</c:v>
                </c:pt>
                <c:pt idx="17">
                  <c:v>133.4</c:v>
                </c:pt>
                <c:pt idx="18">
                  <c:v>133.6</c:v>
                </c:pt>
                <c:pt idx="19">
                  <c:v>133.9</c:v>
                </c:pt>
                <c:pt idx="20">
                  <c:v>134.19999999999999</c:v>
                </c:pt>
                <c:pt idx="21">
                  <c:v>134.5</c:v>
                </c:pt>
                <c:pt idx="22">
                  <c:v>135.6</c:v>
                </c:pt>
              </c:numCache>
            </c:numRef>
          </c:xVal>
          <c:yVal>
            <c:numRef>
              <c:f>Лист1!$B$1:$X$1</c:f>
              <c:numCache>
                <c:formatCode>General</c:formatCode>
                <c:ptCount val="23"/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2</c:v>
                </c:pt>
                <c:pt idx="13">
                  <c:v>1.9</c:v>
                </c:pt>
                <c:pt idx="14">
                  <c:v>1.9</c:v>
                </c:pt>
                <c:pt idx="15">
                  <c:v>1.8</c:v>
                </c:pt>
                <c:pt idx="16">
                  <c:v>1.6</c:v>
                </c:pt>
                <c:pt idx="17">
                  <c:v>1.4</c:v>
                </c:pt>
                <c:pt idx="18">
                  <c:v>1</c:v>
                </c:pt>
                <c:pt idx="19">
                  <c:v>0.8</c:v>
                </c:pt>
                <c:pt idx="20">
                  <c:v>0.7</c:v>
                </c:pt>
                <c:pt idx="21">
                  <c:v>0.6</c:v>
                </c:pt>
                <c:pt idx="22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3-4CF8-BD48-253E1C24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4728"/>
        <c:axId val="171455384"/>
      </c:scatterChart>
      <c:valAx>
        <c:axId val="17145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5384"/>
        <c:crosses val="autoZero"/>
        <c:crossBetween val="midCat"/>
      </c:valAx>
      <c:valAx>
        <c:axId val="1714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T=15.374 H, n=5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Лист1!$W$44</c:f>
              <c:strCache>
                <c:ptCount val="1"/>
                <c:pt idx="0">
                  <c:v>T=15.374 H, n=5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Лист1!$B$46:$N$46</c:f>
              <c:numCache>
                <c:formatCode>0.0</c:formatCode>
                <c:ptCount val="13"/>
                <c:pt idx="1">
                  <c:v>820</c:v>
                </c:pt>
                <c:pt idx="2">
                  <c:v>820.71428571428578</c:v>
                </c:pt>
                <c:pt idx="3">
                  <c:v>820.78571428571422</c:v>
                </c:pt>
                <c:pt idx="4">
                  <c:v>820.89285714285722</c:v>
                </c:pt>
                <c:pt idx="5">
                  <c:v>821.00000000000011</c:v>
                </c:pt>
                <c:pt idx="6">
                  <c:v>821.42857142857144</c:v>
                </c:pt>
                <c:pt idx="7">
                  <c:v>821.53571428571445</c:v>
                </c:pt>
                <c:pt idx="8">
                  <c:v>821.64285714285711</c:v>
                </c:pt>
                <c:pt idx="9">
                  <c:v>821.82142857142856</c:v>
                </c:pt>
                <c:pt idx="10">
                  <c:v>822.03571428571422</c:v>
                </c:pt>
                <c:pt idx="11">
                  <c:v>822.46428571428578</c:v>
                </c:pt>
                <c:pt idx="12">
                  <c:v>822.75</c:v>
                </c:pt>
              </c:numCache>
            </c:numRef>
          </c:xVal>
          <c:yVal>
            <c:numRef>
              <c:f>Лист1!$B$44:$N$44</c:f>
              <c:numCache>
                <c:formatCode>General</c:formatCode>
                <c:ptCount val="13"/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1.2</c:v>
                </c:pt>
                <c:pt idx="5">
                  <c:v>1.8</c:v>
                </c:pt>
                <c:pt idx="6">
                  <c:v>2.5</c:v>
                </c:pt>
                <c:pt idx="7">
                  <c:v>1.8</c:v>
                </c:pt>
                <c:pt idx="8">
                  <c:v>1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F-4986-A1F1-4616B561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69480"/>
        <c:axId val="412470136"/>
      </c:scatterChart>
      <c:valAx>
        <c:axId val="4124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0136"/>
        <c:crosses val="autoZero"/>
        <c:crossBetween val="midCat"/>
      </c:valAx>
      <c:valAx>
        <c:axId val="4124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T=20.302 H, n=1</a:t>
            </a:r>
          </a:p>
        </c:rich>
      </c:tx>
      <c:layout>
        <c:manualLayout>
          <c:xMode val="edge"/>
          <c:yMode val="edge"/>
          <c:x val="0.20568372016341602"/>
          <c:y val="4.001913211601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Лист1!$Y$63</c:f>
              <c:strCache>
                <c:ptCount val="1"/>
                <c:pt idx="0">
                  <c:v>T=20.302 H, 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Лист1!$B$65:$W$65</c:f>
              <c:numCache>
                <c:formatCode>0.0</c:formatCode>
                <c:ptCount val="22"/>
                <c:pt idx="1">
                  <c:v>191.42857142857144</c:v>
                </c:pt>
                <c:pt idx="2">
                  <c:v>193.57142857142858</c:v>
                </c:pt>
                <c:pt idx="3">
                  <c:v>194.28571428571431</c:v>
                </c:pt>
                <c:pt idx="4">
                  <c:v>194.50000000000003</c:v>
                </c:pt>
                <c:pt idx="5">
                  <c:v>194.60714285714286</c:v>
                </c:pt>
                <c:pt idx="6">
                  <c:v>194.85714285714289</c:v>
                </c:pt>
                <c:pt idx="7">
                  <c:v>195</c:v>
                </c:pt>
                <c:pt idx="8">
                  <c:v>195.10714285714286</c:v>
                </c:pt>
                <c:pt idx="9">
                  <c:v>195.17857142857144</c:v>
                </c:pt>
                <c:pt idx="10">
                  <c:v>195.25000000000003</c:v>
                </c:pt>
                <c:pt idx="11">
                  <c:v>195.32142857142858</c:v>
                </c:pt>
                <c:pt idx="12">
                  <c:v>195.39285714285717</c:v>
                </c:pt>
                <c:pt idx="13">
                  <c:v>195.5</c:v>
                </c:pt>
                <c:pt idx="14">
                  <c:v>195.67857142857144</c:v>
                </c:pt>
                <c:pt idx="15">
                  <c:v>195.85714285714286</c:v>
                </c:pt>
                <c:pt idx="16">
                  <c:v>196</c:v>
                </c:pt>
                <c:pt idx="17">
                  <c:v>196.21428571428572</c:v>
                </c:pt>
                <c:pt idx="18">
                  <c:v>196.42857142857144</c:v>
                </c:pt>
                <c:pt idx="19">
                  <c:v>196.67857142857144</c:v>
                </c:pt>
                <c:pt idx="20">
                  <c:v>197.17857142857144</c:v>
                </c:pt>
                <c:pt idx="21">
                  <c:v>198.75</c:v>
                </c:pt>
              </c:numCache>
            </c:numRef>
          </c:xVal>
          <c:yVal>
            <c:numRef>
              <c:f>Лист1!$B$63:$W$63</c:f>
              <c:numCache>
                <c:formatCode>General</c:formatCode>
                <c:ptCount val="22"/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1.4</c:v>
                </c:pt>
                <c:pt idx="7">
                  <c:v>1.4</c:v>
                </c:pt>
                <c:pt idx="8">
                  <c:v>1.6</c:v>
                </c:pt>
                <c:pt idx="9">
                  <c:v>2</c:v>
                </c:pt>
                <c:pt idx="10">
                  <c:v>2.2000000000000002</c:v>
                </c:pt>
                <c:pt idx="11">
                  <c:v>3</c:v>
                </c:pt>
                <c:pt idx="12">
                  <c:v>3.3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1.6</c:v>
                </c:pt>
                <c:pt idx="18">
                  <c:v>1.2</c:v>
                </c:pt>
                <c:pt idx="19">
                  <c:v>0.8</c:v>
                </c:pt>
                <c:pt idx="20">
                  <c:v>0.6</c:v>
                </c:pt>
                <c:pt idx="2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A-4CA4-9F64-D0BC59E4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75520"/>
        <c:axId val="234076504"/>
      </c:scatterChart>
      <c:valAx>
        <c:axId val="2340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6504"/>
        <c:crosses val="autoZero"/>
        <c:crossBetween val="midCat"/>
      </c:valAx>
      <c:valAx>
        <c:axId val="2340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80"/>
              <a:t>T=20.302 H, 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Лист1!$Y$66</c:f>
              <c:strCache>
                <c:ptCount val="1"/>
                <c:pt idx="0">
                  <c:v>T=20.302 H, n=2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Лист1!$B$68:$W$68</c:f>
              <c:numCache>
                <c:formatCode>0.0</c:formatCode>
                <c:ptCount val="22"/>
                <c:pt idx="0">
                  <c:v>383.50877192982455</c:v>
                </c:pt>
                <c:pt idx="1">
                  <c:v>384.21052631578948</c:v>
                </c:pt>
                <c:pt idx="2">
                  <c:v>384.56140350877195</c:v>
                </c:pt>
                <c:pt idx="3">
                  <c:v>385.0526315789474</c:v>
                </c:pt>
                <c:pt idx="4">
                  <c:v>385.40350877192986</c:v>
                </c:pt>
                <c:pt idx="5">
                  <c:v>385.47368421052624</c:v>
                </c:pt>
                <c:pt idx="6">
                  <c:v>385.43859649122805</c:v>
                </c:pt>
                <c:pt idx="7">
                  <c:v>385.47368421052624</c:v>
                </c:pt>
                <c:pt idx="8">
                  <c:v>385.50877192982455</c:v>
                </c:pt>
                <c:pt idx="9">
                  <c:v>385.64912280701748</c:v>
                </c:pt>
                <c:pt idx="10">
                  <c:v>385.71929824561403</c:v>
                </c:pt>
                <c:pt idx="11">
                  <c:v>385.78947368421052</c:v>
                </c:pt>
                <c:pt idx="12">
                  <c:v>385.85964912280701</c:v>
                </c:pt>
                <c:pt idx="13">
                  <c:v>385.92982456140351</c:v>
                </c:pt>
                <c:pt idx="14">
                  <c:v>385.96491228070175</c:v>
                </c:pt>
                <c:pt idx="15">
                  <c:v>385.99999999999994</c:v>
                </c:pt>
                <c:pt idx="16">
                  <c:v>386.03508771929825</c:v>
                </c:pt>
                <c:pt idx="17">
                  <c:v>386.10526315789474</c:v>
                </c:pt>
                <c:pt idx="18">
                  <c:v>386.21052631578948</c:v>
                </c:pt>
                <c:pt idx="19">
                  <c:v>386.38596491228071</c:v>
                </c:pt>
                <c:pt idx="20">
                  <c:v>386.66666666666663</c:v>
                </c:pt>
                <c:pt idx="21">
                  <c:v>386.91228070175441</c:v>
                </c:pt>
              </c:numCache>
            </c:numRef>
          </c:xVal>
          <c:yVal>
            <c:numRef>
              <c:f>Лист1!$B$66:$W$66</c:f>
              <c:numCache>
                <c:formatCode>General</c:formatCode>
                <c:ptCount val="2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1.4</c:v>
                </c:pt>
                <c:pt idx="6">
                  <c:v>1.5</c:v>
                </c:pt>
                <c:pt idx="7">
                  <c:v>1.8</c:v>
                </c:pt>
                <c:pt idx="8">
                  <c:v>1.8</c:v>
                </c:pt>
                <c:pt idx="9">
                  <c:v>2</c:v>
                </c:pt>
                <c:pt idx="10">
                  <c:v>2.4</c:v>
                </c:pt>
                <c:pt idx="11">
                  <c:v>2.4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2.5</c:v>
                </c:pt>
                <c:pt idx="17">
                  <c:v>2</c:v>
                </c:pt>
                <c:pt idx="18">
                  <c:v>1.6</c:v>
                </c:pt>
                <c:pt idx="19">
                  <c:v>1.4</c:v>
                </c:pt>
                <c:pt idx="20">
                  <c:v>1.2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D-49AC-A548-98138D68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82352"/>
        <c:axId val="423283008"/>
      </c:scatterChart>
      <c:valAx>
        <c:axId val="4232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3008"/>
        <c:crosses val="autoZero"/>
        <c:crossBetween val="midCat"/>
      </c:valAx>
      <c:valAx>
        <c:axId val="4232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T=20.302 H,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Лист1!$R$69</c:f>
              <c:strCache>
                <c:ptCount val="1"/>
                <c:pt idx="0">
                  <c:v>T=20.302 H,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Лист1!$B$71:$P$71</c:f>
              <c:numCache>
                <c:formatCode>0.0</c:formatCode>
                <c:ptCount val="15"/>
                <c:pt idx="1">
                  <c:v>571.37931034482756</c:v>
                </c:pt>
                <c:pt idx="2">
                  <c:v>572.06896551724139</c:v>
                </c:pt>
                <c:pt idx="3">
                  <c:v>572.75862068965523</c:v>
                </c:pt>
                <c:pt idx="4">
                  <c:v>573.10344827586209</c:v>
                </c:pt>
                <c:pt idx="5">
                  <c:v>573.17241379310349</c:v>
                </c:pt>
                <c:pt idx="6">
                  <c:v>573.24137931034488</c:v>
                </c:pt>
                <c:pt idx="7">
                  <c:v>573.27586206896558</c:v>
                </c:pt>
                <c:pt idx="8">
                  <c:v>573.34482758620697</c:v>
                </c:pt>
                <c:pt idx="9">
                  <c:v>573.37931034482756</c:v>
                </c:pt>
                <c:pt idx="10">
                  <c:v>573.41379310344837</c:v>
                </c:pt>
                <c:pt idx="11">
                  <c:v>573.68965517241384</c:v>
                </c:pt>
                <c:pt idx="12">
                  <c:v>574.13793103448279</c:v>
                </c:pt>
                <c:pt idx="13">
                  <c:v>574.58620689655174</c:v>
                </c:pt>
                <c:pt idx="14">
                  <c:v>574.82758620689651</c:v>
                </c:pt>
              </c:numCache>
            </c:numRef>
          </c:xVal>
          <c:yVal>
            <c:numRef>
              <c:f>Лист1!$B$69:$P$69</c:f>
              <c:numCache>
                <c:formatCode>General</c:formatCode>
                <c:ptCount val="15"/>
                <c:pt idx="1">
                  <c:v>0.8</c:v>
                </c:pt>
                <c:pt idx="2">
                  <c:v>1.2</c:v>
                </c:pt>
                <c:pt idx="3">
                  <c:v>1.4</c:v>
                </c:pt>
                <c:pt idx="4">
                  <c:v>2.2000000000000002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1.8</c:v>
                </c:pt>
                <c:pt idx="11">
                  <c:v>1.6</c:v>
                </c:pt>
                <c:pt idx="12">
                  <c:v>1</c:v>
                </c:pt>
                <c:pt idx="13">
                  <c:v>0.8</c:v>
                </c:pt>
                <c:pt idx="1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9-46A2-9A4A-94CD4781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71728"/>
        <c:axId val="233773368"/>
      </c:scatterChart>
      <c:valAx>
        <c:axId val="2337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73368"/>
        <c:crosses val="autoZero"/>
        <c:crossBetween val="midCat"/>
      </c:valAx>
      <c:valAx>
        <c:axId val="2337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частоты от номера гармоники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T=10.441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Лист1!$A$92:$A$96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Лист1!$F$92:$F$96</c:f>
              <c:numCache>
                <c:formatCode>General</c:formatCode>
                <c:ptCount val="5"/>
                <c:pt idx="0">
                  <c:v>132.5</c:v>
                </c:pt>
                <c:pt idx="1">
                  <c:v>266.2</c:v>
                </c:pt>
                <c:pt idx="2">
                  <c:v>401.9</c:v>
                </c:pt>
                <c:pt idx="3">
                  <c:v>536.79999999999995</c:v>
                </c:pt>
                <c:pt idx="4">
                  <c:v>670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0-4911-B3EB-2228DCB19B17}"/>
            </c:ext>
          </c:extLst>
        </c:ser>
        <c:ser>
          <c:idx val="1"/>
          <c:order val="1"/>
          <c:tx>
            <c:v>T=15.374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Лист1!$A$92:$A$96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Лист1!$G$92:$G$96</c:f>
              <c:numCache>
                <c:formatCode>General</c:formatCode>
                <c:ptCount val="5"/>
                <c:pt idx="0">
                  <c:v>170.4</c:v>
                </c:pt>
                <c:pt idx="1">
                  <c:v>337.8</c:v>
                </c:pt>
                <c:pt idx="2">
                  <c:v>503.1</c:v>
                </c:pt>
                <c:pt idx="3">
                  <c:v>676.5</c:v>
                </c:pt>
                <c:pt idx="4">
                  <c:v>821.4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0-4911-B3EB-2228DCB19B17}"/>
            </c:ext>
          </c:extLst>
        </c:ser>
        <c:ser>
          <c:idx val="2"/>
          <c:order val="2"/>
          <c:tx>
            <c:v>T=20.302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Лист1!$A$92:$A$94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Лист1!$H$92:$H$94</c:f>
              <c:numCache>
                <c:formatCode>General</c:formatCode>
                <c:ptCount val="3"/>
                <c:pt idx="0">
                  <c:v>195.7</c:v>
                </c:pt>
                <c:pt idx="1">
                  <c:v>386</c:v>
                </c:pt>
                <c:pt idx="2">
                  <c:v>573.29999999999995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0-4911-B3EB-2228DCB1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6632"/>
        <c:axId val="578941056"/>
      </c:scatterChart>
      <c:valAx>
        <c:axId val="57894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1056"/>
        <c:crosses val="autoZero"/>
        <c:crossBetween val="midCat"/>
      </c:valAx>
      <c:valAx>
        <c:axId val="578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квадрата скорости волн от силы натяжения нити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Лист1!$B$88:$D$88</c:f>
              <c:numCache>
                <c:formatCode>General</c:formatCode>
                <c:ptCount val="3"/>
                <c:pt idx="0">
                  <c:v>10.441000000000001</c:v>
                </c:pt>
                <c:pt idx="1">
                  <c:v>15.374000000000001</c:v>
                </c:pt>
                <c:pt idx="2">
                  <c:v>20.302</c:v>
                </c:pt>
              </c:numCache>
            </c:numRef>
          </c:xVal>
          <c:yVal>
            <c:numRef>
              <c:f>Лист1!$F$104:$H$104</c:f>
              <c:numCache>
                <c:formatCode>General</c:formatCode>
                <c:ptCount val="3"/>
                <c:pt idx="0">
                  <c:v>18265.522500000003</c:v>
                </c:pt>
                <c:pt idx="1">
                  <c:v>30209.220864000006</c:v>
                </c:pt>
                <c:pt idx="2">
                  <c:v>39845.748996000002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5-4451-8219-B865F77B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20656"/>
        <c:axId val="475720984"/>
      </c:scatterChart>
      <c:valAx>
        <c:axId val="4757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0984"/>
        <c:crosses val="autoZero"/>
        <c:crossBetween val="midCat"/>
      </c:valAx>
      <c:valAx>
        <c:axId val="4757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T=10.441 H,</a:t>
            </a:r>
            <a:r>
              <a:rPr lang="en-GB" sz="1100" baseline="0"/>
              <a:t> </a:t>
            </a:r>
            <a:r>
              <a:rPr lang="en-GB" sz="1100"/>
              <a:t>n=1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Лист1!$B$2:$X$2</c:f>
              <c:numCache>
                <c:formatCode>General</c:formatCode>
                <c:ptCount val="23"/>
                <c:pt idx="5">
                  <c:v>131.1</c:v>
                </c:pt>
                <c:pt idx="6">
                  <c:v>131.5</c:v>
                </c:pt>
                <c:pt idx="7">
                  <c:v>131.69999999999999</c:v>
                </c:pt>
                <c:pt idx="8">
                  <c:v>131.80000000000001</c:v>
                </c:pt>
                <c:pt idx="9">
                  <c:v>131.9</c:v>
                </c:pt>
                <c:pt idx="10">
                  <c:v>132.1</c:v>
                </c:pt>
                <c:pt idx="11">
                  <c:v>132.30000000000001</c:v>
                </c:pt>
                <c:pt idx="12">
                  <c:v>132.5</c:v>
                </c:pt>
                <c:pt idx="13">
                  <c:v>132.69999999999999</c:v>
                </c:pt>
                <c:pt idx="14">
                  <c:v>132.9</c:v>
                </c:pt>
                <c:pt idx="15">
                  <c:v>133</c:v>
                </c:pt>
                <c:pt idx="16">
                  <c:v>133.19999999999999</c:v>
                </c:pt>
                <c:pt idx="17">
                  <c:v>133.4</c:v>
                </c:pt>
                <c:pt idx="18">
                  <c:v>133.6</c:v>
                </c:pt>
                <c:pt idx="19">
                  <c:v>133.9</c:v>
                </c:pt>
                <c:pt idx="20">
                  <c:v>134.19999999999999</c:v>
                </c:pt>
                <c:pt idx="21">
                  <c:v>134.5</c:v>
                </c:pt>
                <c:pt idx="22">
                  <c:v>135.6</c:v>
                </c:pt>
              </c:numCache>
            </c:numRef>
          </c:xVal>
          <c:yVal>
            <c:numRef>
              <c:f>Лист1!$B$1:$X$1</c:f>
              <c:numCache>
                <c:formatCode>General</c:formatCode>
                <c:ptCount val="23"/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2</c:v>
                </c:pt>
                <c:pt idx="13">
                  <c:v>1.9</c:v>
                </c:pt>
                <c:pt idx="14">
                  <c:v>1.9</c:v>
                </c:pt>
                <c:pt idx="15">
                  <c:v>1.8</c:v>
                </c:pt>
                <c:pt idx="16">
                  <c:v>1.6</c:v>
                </c:pt>
                <c:pt idx="17">
                  <c:v>1.4</c:v>
                </c:pt>
                <c:pt idx="18">
                  <c:v>1</c:v>
                </c:pt>
                <c:pt idx="19">
                  <c:v>0.8</c:v>
                </c:pt>
                <c:pt idx="20">
                  <c:v>0.7</c:v>
                </c:pt>
                <c:pt idx="21">
                  <c:v>0.6</c:v>
                </c:pt>
                <c:pt idx="22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D-4F32-BCAB-A6472663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4728"/>
        <c:axId val="171455384"/>
      </c:scatterChart>
      <c:valAx>
        <c:axId val="17145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5384"/>
        <c:crosses val="autoZero"/>
        <c:crossBetween val="midCat"/>
      </c:valAx>
      <c:valAx>
        <c:axId val="1714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T=15.374 H, 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Лист1!$U$32</c:f>
              <c:strCache>
                <c:ptCount val="1"/>
                <c:pt idx="0">
                  <c:v>T=15.374 H, n=1
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Лист1!$E$34:$S$34</c:f>
              <c:numCache>
                <c:formatCode>0.0</c:formatCode>
                <c:ptCount val="15"/>
                <c:pt idx="0">
                  <c:v>168.32740213523132</c:v>
                </c:pt>
                <c:pt idx="1">
                  <c:v>168.4341637010676</c:v>
                </c:pt>
                <c:pt idx="2">
                  <c:v>168.71886120996442</c:v>
                </c:pt>
                <c:pt idx="3">
                  <c:v>168.79003558718861</c:v>
                </c:pt>
                <c:pt idx="4">
                  <c:v>168.89679715302492</c:v>
                </c:pt>
                <c:pt idx="5">
                  <c:v>169.39501779359429</c:v>
                </c:pt>
                <c:pt idx="6">
                  <c:v>169.96441281138792</c:v>
                </c:pt>
                <c:pt idx="7">
                  <c:v>170.1779359430605</c:v>
                </c:pt>
                <c:pt idx="8">
                  <c:v>170.35587188612098</c:v>
                </c:pt>
                <c:pt idx="9">
                  <c:v>170.42704626334518</c:v>
                </c:pt>
                <c:pt idx="10">
                  <c:v>170.5693950177936</c:v>
                </c:pt>
                <c:pt idx="11">
                  <c:v>170.88967971530249</c:v>
                </c:pt>
                <c:pt idx="12">
                  <c:v>170.9964412811388</c:v>
                </c:pt>
                <c:pt idx="13">
                  <c:v>171.31672597864767</c:v>
                </c:pt>
                <c:pt idx="14">
                  <c:v>171.8149466192171</c:v>
                </c:pt>
              </c:numCache>
            </c:numRef>
          </c:xVal>
          <c:yVal>
            <c:numRef>
              <c:f>Лист1!$E$32:$S$32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1.2</c:v>
                </c:pt>
                <c:pt idx="8">
                  <c:v>1.9</c:v>
                </c:pt>
                <c:pt idx="9">
                  <c:v>2.1</c:v>
                </c:pt>
                <c:pt idx="10">
                  <c:v>2</c:v>
                </c:pt>
                <c:pt idx="11">
                  <c:v>1.8</c:v>
                </c:pt>
                <c:pt idx="12">
                  <c:v>1.4</c:v>
                </c:pt>
                <c:pt idx="13">
                  <c:v>0.6</c:v>
                </c:pt>
                <c:pt idx="14">
                  <c:v>0.4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807-466A-8273-2E8ADDB6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71200"/>
        <c:axId val="234972184"/>
        <c:extLst/>
      </c:scatterChart>
      <c:valAx>
        <c:axId val="2349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72184"/>
        <c:crosses val="autoZero"/>
        <c:crossBetween val="midCat"/>
      </c:valAx>
      <c:valAx>
        <c:axId val="2349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T=20.302 H, n=1</a:t>
            </a:r>
          </a:p>
        </c:rich>
      </c:tx>
      <c:layout>
        <c:manualLayout>
          <c:xMode val="edge"/>
          <c:yMode val="edge"/>
          <c:x val="0.4483504461942257"/>
          <c:y val="4.0019143430009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Лист1!$Y$63</c:f>
              <c:strCache>
                <c:ptCount val="1"/>
                <c:pt idx="0">
                  <c:v>T=20.302 H, n=1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Лист1!$B$65:$W$65</c:f>
              <c:numCache>
                <c:formatCode>0.0</c:formatCode>
                <c:ptCount val="22"/>
                <c:pt idx="1">
                  <c:v>191.42857142857144</c:v>
                </c:pt>
                <c:pt idx="2">
                  <c:v>193.57142857142858</c:v>
                </c:pt>
                <c:pt idx="3">
                  <c:v>194.28571428571431</c:v>
                </c:pt>
                <c:pt idx="4">
                  <c:v>194.50000000000003</c:v>
                </c:pt>
                <c:pt idx="5">
                  <c:v>194.60714285714286</c:v>
                </c:pt>
                <c:pt idx="6">
                  <c:v>194.85714285714289</c:v>
                </c:pt>
                <c:pt idx="7">
                  <c:v>195</c:v>
                </c:pt>
                <c:pt idx="8">
                  <c:v>195.10714285714286</c:v>
                </c:pt>
                <c:pt idx="9">
                  <c:v>195.17857142857144</c:v>
                </c:pt>
                <c:pt idx="10">
                  <c:v>195.25000000000003</c:v>
                </c:pt>
                <c:pt idx="11">
                  <c:v>195.32142857142858</c:v>
                </c:pt>
                <c:pt idx="12">
                  <c:v>195.39285714285717</c:v>
                </c:pt>
                <c:pt idx="13">
                  <c:v>195.5</c:v>
                </c:pt>
                <c:pt idx="14">
                  <c:v>195.67857142857144</c:v>
                </c:pt>
                <c:pt idx="15">
                  <c:v>195.85714285714286</c:v>
                </c:pt>
                <c:pt idx="16">
                  <c:v>196</c:v>
                </c:pt>
                <c:pt idx="17">
                  <c:v>196.21428571428572</c:v>
                </c:pt>
                <c:pt idx="18">
                  <c:v>196.42857142857144</c:v>
                </c:pt>
                <c:pt idx="19">
                  <c:v>196.67857142857144</c:v>
                </c:pt>
                <c:pt idx="20">
                  <c:v>197.17857142857144</c:v>
                </c:pt>
                <c:pt idx="21">
                  <c:v>198.75</c:v>
                </c:pt>
              </c:numCache>
            </c:numRef>
          </c:xVal>
          <c:yVal>
            <c:numRef>
              <c:f>Лист1!$B$63:$W$63</c:f>
              <c:numCache>
                <c:formatCode>General</c:formatCode>
                <c:ptCount val="22"/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1.4</c:v>
                </c:pt>
                <c:pt idx="7">
                  <c:v>1.4</c:v>
                </c:pt>
                <c:pt idx="8">
                  <c:v>1.6</c:v>
                </c:pt>
                <c:pt idx="9">
                  <c:v>2</c:v>
                </c:pt>
                <c:pt idx="10">
                  <c:v>2.2000000000000002</c:v>
                </c:pt>
                <c:pt idx="11">
                  <c:v>3</c:v>
                </c:pt>
                <c:pt idx="12">
                  <c:v>3.3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1.6</c:v>
                </c:pt>
                <c:pt idx="18">
                  <c:v>1.2</c:v>
                </c:pt>
                <c:pt idx="19">
                  <c:v>0.8</c:v>
                </c:pt>
                <c:pt idx="20">
                  <c:v>0.6</c:v>
                </c:pt>
                <c:pt idx="2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5-4E1E-8813-AF522CA5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75520"/>
        <c:axId val="234076504"/>
      </c:scatterChart>
      <c:valAx>
        <c:axId val="2340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6504"/>
        <c:crosses val="autoZero"/>
        <c:crossBetween val="midCat"/>
      </c:valAx>
      <c:valAx>
        <c:axId val="2340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T=10.441 H, n=2</a:t>
            </a:r>
          </a:p>
        </c:rich>
      </c:tx>
      <c:layout>
        <c:manualLayout>
          <c:xMode val="edge"/>
          <c:yMode val="edge"/>
          <c:x val="0.32324403330682322"/>
          <c:y val="4.1200531727351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Лист1!$B$5:$W$5</c:f>
              <c:numCache>
                <c:formatCode>General</c:formatCode>
                <c:ptCount val="22"/>
                <c:pt idx="0">
                  <c:v>263.10000000000002</c:v>
                </c:pt>
                <c:pt idx="1">
                  <c:v>264</c:v>
                </c:pt>
                <c:pt idx="2">
                  <c:v>264.3</c:v>
                </c:pt>
                <c:pt idx="3">
                  <c:v>264.5</c:v>
                </c:pt>
                <c:pt idx="4">
                  <c:v>264.89999999999998</c:v>
                </c:pt>
                <c:pt idx="5">
                  <c:v>265.2</c:v>
                </c:pt>
                <c:pt idx="6">
                  <c:v>265.39999999999998</c:v>
                </c:pt>
                <c:pt idx="7">
                  <c:v>265.60000000000002</c:v>
                </c:pt>
                <c:pt idx="8">
                  <c:v>265.7</c:v>
                </c:pt>
                <c:pt idx="9">
                  <c:v>265.8</c:v>
                </c:pt>
                <c:pt idx="10">
                  <c:v>265.89999999999998</c:v>
                </c:pt>
                <c:pt idx="11">
                  <c:v>266</c:v>
                </c:pt>
                <c:pt idx="12">
                  <c:v>266.10000000000002</c:v>
                </c:pt>
                <c:pt idx="13">
                  <c:v>266.2</c:v>
                </c:pt>
                <c:pt idx="14">
                  <c:v>266.60000000000002</c:v>
                </c:pt>
                <c:pt idx="15">
                  <c:v>266.8</c:v>
                </c:pt>
                <c:pt idx="16">
                  <c:v>267.10000000000002</c:v>
                </c:pt>
                <c:pt idx="17">
                  <c:v>267.3</c:v>
                </c:pt>
                <c:pt idx="18">
                  <c:v>267.60000000000002</c:v>
                </c:pt>
                <c:pt idx="19">
                  <c:v>267.89999999999998</c:v>
                </c:pt>
                <c:pt idx="20">
                  <c:v>268.2</c:v>
                </c:pt>
                <c:pt idx="21">
                  <c:v>269.60000000000002</c:v>
                </c:pt>
              </c:numCache>
            </c:numRef>
          </c:xVal>
          <c:yVal>
            <c:numRef>
              <c:f>Лист1!$B$4:$W$4</c:f>
              <c:numCache>
                <c:formatCode>General</c:formatCode>
                <c:ptCount val="22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0.85</c:v>
                </c:pt>
                <c:pt idx="5">
                  <c:v>0.9</c:v>
                </c:pt>
                <c:pt idx="6">
                  <c:v>1</c:v>
                </c:pt>
                <c:pt idx="7">
                  <c:v>1.2</c:v>
                </c:pt>
                <c:pt idx="8">
                  <c:v>1.2</c:v>
                </c:pt>
                <c:pt idx="9">
                  <c:v>1.3</c:v>
                </c:pt>
                <c:pt idx="10">
                  <c:v>1.6</c:v>
                </c:pt>
                <c:pt idx="11">
                  <c:v>2</c:v>
                </c:pt>
                <c:pt idx="12">
                  <c:v>2.4</c:v>
                </c:pt>
                <c:pt idx="13">
                  <c:v>2.8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</c:v>
                </c:pt>
                <c:pt idx="18">
                  <c:v>1.4</c:v>
                </c:pt>
                <c:pt idx="19">
                  <c:v>1</c:v>
                </c:pt>
                <c:pt idx="20">
                  <c:v>0.9</c:v>
                </c:pt>
                <c:pt idx="2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B-4F00-946C-E86B4310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6896"/>
        <c:axId val="220857224"/>
      </c:scatterChart>
      <c:valAx>
        <c:axId val="2208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7224"/>
        <c:crosses val="autoZero"/>
        <c:crossBetween val="midCat"/>
      </c:valAx>
      <c:valAx>
        <c:axId val="2208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T=10.441 H, n=3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Лист1!$B$8:$R$8</c:f>
              <c:numCache>
                <c:formatCode>General</c:formatCode>
                <c:ptCount val="17"/>
                <c:pt idx="0">
                  <c:v>397.4</c:v>
                </c:pt>
                <c:pt idx="1">
                  <c:v>398.4</c:v>
                </c:pt>
                <c:pt idx="2">
                  <c:v>399.4</c:v>
                </c:pt>
                <c:pt idx="3">
                  <c:v>399.6</c:v>
                </c:pt>
                <c:pt idx="4">
                  <c:v>399.8</c:v>
                </c:pt>
                <c:pt idx="5">
                  <c:v>400.2</c:v>
                </c:pt>
                <c:pt idx="6">
                  <c:v>400.3</c:v>
                </c:pt>
                <c:pt idx="7">
                  <c:v>400.8</c:v>
                </c:pt>
                <c:pt idx="8">
                  <c:v>400.9</c:v>
                </c:pt>
                <c:pt idx="9">
                  <c:v>401.1</c:v>
                </c:pt>
                <c:pt idx="10">
                  <c:v>401.3</c:v>
                </c:pt>
                <c:pt idx="11">
                  <c:v>401.4</c:v>
                </c:pt>
                <c:pt idx="12">
                  <c:v>401.5</c:v>
                </c:pt>
                <c:pt idx="13">
                  <c:v>401.7</c:v>
                </c:pt>
                <c:pt idx="14">
                  <c:v>401.9</c:v>
                </c:pt>
                <c:pt idx="15">
                  <c:v>402</c:v>
                </c:pt>
                <c:pt idx="16">
                  <c:v>402.1</c:v>
                </c:pt>
              </c:numCache>
            </c:numRef>
          </c:xVal>
          <c:yVal>
            <c:numRef>
              <c:f>Лист1!$B$7:$R$7</c:f>
              <c:numCache>
                <c:formatCode>General</c:formatCode>
                <c:ptCount val="1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2.2000000000000002</c:v>
                </c:pt>
                <c:pt idx="11">
                  <c:v>3.5</c:v>
                </c:pt>
                <c:pt idx="12">
                  <c:v>4.5</c:v>
                </c:pt>
                <c:pt idx="13">
                  <c:v>5</c:v>
                </c:pt>
                <c:pt idx="14">
                  <c:v>4</c:v>
                </c:pt>
                <c:pt idx="15">
                  <c:v>1.8</c:v>
                </c:pt>
                <c:pt idx="1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E-4837-8C42-52743916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66808"/>
        <c:axId val="219964512"/>
      </c:scatterChart>
      <c:valAx>
        <c:axId val="21996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4512"/>
        <c:crosses val="autoZero"/>
        <c:crossBetween val="midCat"/>
      </c:valAx>
      <c:valAx>
        <c:axId val="219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T=10.441 H, n=4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37280365142643662"/>
          <c:y val="3.525186520880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Лист1!$B$11:$R$11</c:f>
              <c:numCache>
                <c:formatCode>General</c:formatCode>
                <c:ptCount val="17"/>
                <c:pt idx="0">
                  <c:v>533</c:v>
                </c:pt>
                <c:pt idx="1">
                  <c:v>533.5</c:v>
                </c:pt>
                <c:pt idx="2">
                  <c:v>534.1</c:v>
                </c:pt>
                <c:pt idx="3">
                  <c:v>534.29999999999995</c:v>
                </c:pt>
                <c:pt idx="4">
                  <c:v>535.1</c:v>
                </c:pt>
                <c:pt idx="5">
                  <c:v>535.6</c:v>
                </c:pt>
                <c:pt idx="6">
                  <c:v>535.70000000000005</c:v>
                </c:pt>
                <c:pt idx="7">
                  <c:v>535.79999999999995</c:v>
                </c:pt>
                <c:pt idx="8">
                  <c:v>536.79999999999995</c:v>
                </c:pt>
                <c:pt idx="9">
                  <c:v>537</c:v>
                </c:pt>
                <c:pt idx="10">
                  <c:v>537.20000000000005</c:v>
                </c:pt>
                <c:pt idx="11">
                  <c:v>537.5</c:v>
                </c:pt>
                <c:pt idx="12">
                  <c:v>538</c:v>
                </c:pt>
                <c:pt idx="13">
                  <c:v>538.5</c:v>
                </c:pt>
                <c:pt idx="14">
                  <c:v>538.9</c:v>
                </c:pt>
                <c:pt idx="15">
                  <c:v>539.20000000000005</c:v>
                </c:pt>
                <c:pt idx="16">
                  <c:v>539.79999999999995</c:v>
                </c:pt>
              </c:numCache>
            </c:numRef>
          </c:xVal>
          <c:yVal>
            <c:numRef>
              <c:f>Лист1!$B$10:$R$10</c:f>
              <c:numCache>
                <c:formatCode>General</c:formatCode>
                <c:ptCount val="1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</c:v>
                </c:pt>
                <c:pt idx="6">
                  <c:v>2.1</c:v>
                </c:pt>
                <c:pt idx="7">
                  <c:v>2</c:v>
                </c:pt>
                <c:pt idx="8">
                  <c:v>2.4</c:v>
                </c:pt>
                <c:pt idx="9">
                  <c:v>2</c:v>
                </c:pt>
                <c:pt idx="10">
                  <c:v>2</c:v>
                </c:pt>
                <c:pt idx="11">
                  <c:v>1.6</c:v>
                </c:pt>
                <c:pt idx="12">
                  <c:v>1.4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  <c:pt idx="1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6-4A37-819C-858631BB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05304"/>
        <c:axId val="227001696"/>
      </c:scatterChart>
      <c:valAx>
        <c:axId val="22700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1696"/>
        <c:crosses val="autoZero"/>
        <c:crossBetween val="midCat"/>
      </c:valAx>
      <c:valAx>
        <c:axId val="2270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T=10.441 H, n=5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Лист1!$B$14:$P$14</c:f>
              <c:numCache>
                <c:formatCode>General</c:formatCode>
                <c:ptCount val="15"/>
                <c:pt idx="0">
                  <c:v>665.5</c:v>
                </c:pt>
                <c:pt idx="1">
                  <c:v>666.5</c:v>
                </c:pt>
                <c:pt idx="2">
                  <c:v>666.9</c:v>
                </c:pt>
                <c:pt idx="3">
                  <c:v>667.4</c:v>
                </c:pt>
                <c:pt idx="4">
                  <c:v>668</c:v>
                </c:pt>
                <c:pt idx="5">
                  <c:v>668.5</c:v>
                </c:pt>
                <c:pt idx="6">
                  <c:v>668.9</c:v>
                </c:pt>
                <c:pt idx="7">
                  <c:v>669.3</c:v>
                </c:pt>
                <c:pt idx="8">
                  <c:v>669.8</c:v>
                </c:pt>
                <c:pt idx="9">
                  <c:v>670</c:v>
                </c:pt>
                <c:pt idx="10">
                  <c:v>670.1</c:v>
                </c:pt>
                <c:pt idx="11">
                  <c:v>670.3</c:v>
                </c:pt>
                <c:pt idx="12">
                  <c:v>670.5</c:v>
                </c:pt>
                <c:pt idx="13">
                  <c:v>671.1</c:v>
                </c:pt>
                <c:pt idx="14">
                  <c:v>675</c:v>
                </c:pt>
              </c:numCache>
            </c:numRef>
          </c:xVal>
          <c:yVal>
            <c:numRef>
              <c:f>Лист1!$B$13:$P$13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1.4</c:v>
                </c:pt>
                <c:pt idx="8">
                  <c:v>1.6</c:v>
                </c:pt>
                <c:pt idx="9">
                  <c:v>2.1</c:v>
                </c:pt>
                <c:pt idx="10">
                  <c:v>1.8</c:v>
                </c:pt>
                <c:pt idx="11">
                  <c:v>1.6</c:v>
                </c:pt>
                <c:pt idx="12">
                  <c:v>1.4</c:v>
                </c:pt>
                <c:pt idx="13">
                  <c:v>1.2</c:v>
                </c:pt>
                <c:pt idx="1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F-411F-AEBB-6D090A81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11536"/>
        <c:axId val="227014160"/>
      </c:scatterChart>
      <c:valAx>
        <c:axId val="2270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14160"/>
        <c:crosses val="autoZero"/>
        <c:crossBetween val="midCat"/>
      </c:valAx>
      <c:valAx>
        <c:axId val="2270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T=15.374 H, 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Лист1!$U$32</c:f>
              <c:strCache>
                <c:ptCount val="1"/>
                <c:pt idx="0">
                  <c:v>T=15.374 H, n=1
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Лист1!$E$34:$S$34</c:f>
              <c:numCache>
                <c:formatCode>0.0</c:formatCode>
                <c:ptCount val="15"/>
                <c:pt idx="0">
                  <c:v>168.32740213523132</c:v>
                </c:pt>
                <c:pt idx="1">
                  <c:v>168.4341637010676</c:v>
                </c:pt>
                <c:pt idx="2">
                  <c:v>168.71886120996442</c:v>
                </c:pt>
                <c:pt idx="3">
                  <c:v>168.79003558718861</c:v>
                </c:pt>
                <c:pt idx="4">
                  <c:v>168.89679715302492</c:v>
                </c:pt>
                <c:pt idx="5">
                  <c:v>169.39501779359429</c:v>
                </c:pt>
                <c:pt idx="6">
                  <c:v>169.96441281138792</c:v>
                </c:pt>
                <c:pt idx="7">
                  <c:v>170.1779359430605</c:v>
                </c:pt>
                <c:pt idx="8">
                  <c:v>170.35587188612098</c:v>
                </c:pt>
                <c:pt idx="9">
                  <c:v>170.42704626334518</c:v>
                </c:pt>
                <c:pt idx="10">
                  <c:v>170.5693950177936</c:v>
                </c:pt>
                <c:pt idx="11">
                  <c:v>170.88967971530249</c:v>
                </c:pt>
                <c:pt idx="12">
                  <c:v>170.9964412811388</c:v>
                </c:pt>
                <c:pt idx="13">
                  <c:v>171.31672597864767</c:v>
                </c:pt>
                <c:pt idx="14">
                  <c:v>171.8149466192171</c:v>
                </c:pt>
              </c:numCache>
            </c:numRef>
          </c:xVal>
          <c:yVal>
            <c:numRef>
              <c:f>Лист1!$E$32:$S$32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1.2</c:v>
                </c:pt>
                <c:pt idx="8">
                  <c:v>1.9</c:v>
                </c:pt>
                <c:pt idx="9">
                  <c:v>2.1</c:v>
                </c:pt>
                <c:pt idx="10">
                  <c:v>2</c:v>
                </c:pt>
                <c:pt idx="11">
                  <c:v>1.8</c:v>
                </c:pt>
                <c:pt idx="12">
                  <c:v>1.4</c:v>
                </c:pt>
                <c:pt idx="13">
                  <c:v>0.6</c:v>
                </c:pt>
                <c:pt idx="14">
                  <c:v>0.4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E1C-4CB3-983F-60606C61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71200"/>
        <c:axId val="234972184"/>
        <c:extLst/>
      </c:scatterChart>
      <c:valAx>
        <c:axId val="2349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72184"/>
        <c:crosses val="autoZero"/>
        <c:crossBetween val="midCat"/>
      </c:valAx>
      <c:valAx>
        <c:axId val="2349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T=15.374 H, 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Лист1!$U$35</c:f>
              <c:strCache>
                <c:ptCount val="1"/>
                <c:pt idx="0">
                  <c:v>T=15.374 H, n=2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Лист1!$B$37:$O$37</c:f>
              <c:numCache>
                <c:formatCode>0.0</c:formatCode>
                <c:ptCount val="14"/>
                <c:pt idx="0">
                  <c:v>336.53846153846155</c:v>
                </c:pt>
                <c:pt idx="1">
                  <c:v>336.67832167832171</c:v>
                </c:pt>
                <c:pt idx="2">
                  <c:v>336.88811188811189</c:v>
                </c:pt>
                <c:pt idx="3">
                  <c:v>337.09790209790214</c:v>
                </c:pt>
                <c:pt idx="4">
                  <c:v>337.34265734265733</c:v>
                </c:pt>
                <c:pt idx="5">
                  <c:v>337.51748251748251</c:v>
                </c:pt>
                <c:pt idx="6">
                  <c:v>337.65734265734267</c:v>
                </c:pt>
                <c:pt idx="7">
                  <c:v>337.76223776223776</c:v>
                </c:pt>
                <c:pt idx="8">
                  <c:v>337.972027972028</c:v>
                </c:pt>
                <c:pt idx="9">
                  <c:v>338.11188811188811</c:v>
                </c:pt>
                <c:pt idx="10">
                  <c:v>338.53146853146859</c:v>
                </c:pt>
                <c:pt idx="11">
                  <c:v>338.8111888111888</c:v>
                </c:pt>
                <c:pt idx="12">
                  <c:v>339.1608391608392</c:v>
                </c:pt>
                <c:pt idx="13">
                  <c:v>339.37062937062939</c:v>
                </c:pt>
              </c:numCache>
            </c:numRef>
          </c:xVal>
          <c:yVal>
            <c:numRef>
              <c:f>Лист1!$B$35:$O$35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0.9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1.4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0.6</c:v>
                </c:pt>
                <c:pt idx="1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A-46E4-AE5D-6DC8E7A7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38752"/>
        <c:axId val="415639408"/>
      </c:scatterChart>
      <c:valAx>
        <c:axId val="4156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9408"/>
        <c:crosses val="autoZero"/>
        <c:crossBetween val="midCat"/>
      </c:valAx>
      <c:valAx>
        <c:axId val="415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T=15.374 H,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Лист1!$Y$38</c:f>
              <c:strCache>
                <c:ptCount val="1"/>
                <c:pt idx="0">
                  <c:v>T=15.374 H,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Лист1!$B$40:$W$40</c:f>
              <c:numCache>
                <c:formatCode>General</c:formatCode>
                <c:ptCount val="22"/>
                <c:pt idx="3" formatCode="0.0">
                  <c:v>500.34482758620692</c:v>
                </c:pt>
                <c:pt idx="4" formatCode="0.0">
                  <c:v>501.0344827586207</c:v>
                </c:pt>
                <c:pt idx="5" formatCode="0.0">
                  <c:v>501.37931034482762</c:v>
                </c:pt>
                <c:pt idx="6" formatCode="0.0">
                  <c:v>501.68965517241384</c:v>
                </c:pt>
                <c:pt idx="7" formatCode="0.0">
                  <c:v>501.86206896551727</c:v>
                </c:pt>
                <c:pt idx="8" formatCode="0.0">
                  <c:v>502</c:v>
                </c:pt>
                <c:pt idx="9" formatCode="0.0">
                  <c:v>502.20689655172418</c:v>
                </c:pt>
                <c:pt idx="10" formatCode="0.0">
                  <c:v>502.27586206896552</c:v>
                </c:pt>
                <c:pt idx="11" formatCode="0.0">
                  <c:v>502.44827586206895</c:v>
                </c:pt>
                <c:pt idx="12" formatCode="0.0">
                  <c:v>502.58620689655174</c:v>
                </c:pt>
                <c:pt idx="13" formatCode="0.0">
                  <c:v>502.68965517241378</c:v>
                </c:pt>
                <c:pt idx="14" formatCode="0.0">
                  <c:v>502.82758620689657</c:v>
                </c:pt>
                <c:pt idx="15" formatCode="0.0">
                  <c:v>503.00000000000006</c:v>
                </c:pt>
                <c:pt idx="16" formatCode="0.0">
                  <c:v>503.0344827586207</c:v>
                </c:pt>
                <c:pt idx="17" formatCode="0.0">
                  <c:v>503.06896551724145</c:v>
                </c:pt>
                <c:pt idx="18" formatCode="0.0">
                  <c:v>503.13793103448273</c:v>
                </c:pt>
                <c:pt idx="19" formatCode="0.0">
                  <c:v>503.27586206896552</c:v>
                </c:pt>
                <c:pt idx="20" formatCode="0.0">
                  <c:v>503.48275862068965</c:v>
                </c:pt>
                <c:pt idx="21" formatCode="0.0">
                  <c:v>504.13793103448279</c:v>
                </c:pt>
              </c:numCache>
            </c:numRef>
          </c:xVal>
          <c:yVal>
            <c:numRef>
              <c:f>Лист1!$B$38:$W$38</c:f>
              <c:numCache>
                <c:formatCode>General</c:formatCode>
                <c:ptCount val="22"/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1.1000000000000001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1.6</c:v>
                </c:pt>
                <c:pt idx="12">
                  <c:v>1.8</c:v>
                </c:pt>
                <c:pt idx="13">
                  <c:v>2.5</c:v>
                </c:pt>
                <c:pt idx="14">
                  <c:v>3.2</c:v>
                </c:pt>
                <c:pt idx="15">
                  <c:v>5</c:v>
                </c:pt>
                <c:pt idx="16">
                  <c:v>6</c:v>
                </c:pt>
                <c:pt idx="17">
                  <c:v>2.2000000000000002</c:v>
                </c:pt>
                <c:pt idx="18">
                  <c:v>2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C-4A44-B469-9BFE64BE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37976"/>
        <c:axId val="413538304"/>
      </c:scatterChart>
      <c:valAx>
        <c:axId val="41353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8304"/>
        <c:crosses val="autoZero"/>
        <c:crossBetween val="midCat"/>
      </c:valAx>
      <c:valAx>
        <c:axId val="4135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T=15.374 H,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Лист1!$X$41</c:f>
              <c:strCache>
                <c:ptCount val="1"/>
                <c:pt idx="0">
                  <c:v>T=15.374 H, n=4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Лист1!$B$43:$S$43</c:f>
              <c:numCache>
                <c:formatCode>0.0</c:formatCode>
                <c:ptCount val="18"/>
                <c:pt idx="0">
                  <c:v>671.66666666666674</c:v>
                </c:pt>
                <c:pt idx="1">
                  <c:v>672.5</c:v>
                </c:pt>
                <c:pt idx="2">
                  <c:v>673.33333333333337</c:v>
                </c:pt>
                <c:pt idx="3">
                  <c:v>673.75</c:v>
                </c:pt>
                <c:pt idx="4">
                  <c:v>674.16666666666674</c:v>
                </c:pt>
                <c:pt idx="5">
                  <c:v>675</c:v>
                </c:pt>
                <c:pt idx="6">
                  <c:v>675.79166666666674</c:v>
                </c:pt>
                <c:pt idx="7">
                  <c:v>675.91666666666674</c:v>
                </c:pt>
                <c:pt idx="8">
                  <c:v>676.375</c:v>
                </c:pt>
                <c:pt idx="9">
                  <c:v>676.54166666666674</c:v>
                </c:pt>
                <c:pt idx="10">
                  <c:v>676.70833333333337</c:v>
                </c:pt>
                <c:pt idx="11">
                  <c:v>676.91666666666663</c:v>
                </c:pt>
                <c:pt idx="12">
                  <c:v>677.16666666666674</c:v>
                </c:pt>
                <c:pt idx="13">
                  <c:v>677.41666666666663</c:v>
                </c:pt>
                <c:pt idx="14">
                  <c:v>677.66666666666674</c:v>
                </c:pt>
                <c:pt idx="15">
                  <c:v>677.91666666666674</c:v>
                </c:pt>
                <c:pt idx="16">
                  <c:v>678.33333333333337</c:v>
                </c:pt>
                <c:pt idx="17">
                  <c:v>679.16666666666674</c:v>
                </c:pt>
              </c:numCache>
            </c:numRef>
          </c:xVal>
          <c:yVal>
            <c:numRef>
              <c:f>Лист1!$B$41:$S$41</c:f>
              <c:numCache>
                <c:formatCode>General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1.2</c:v>
                </c:pt>
                <c:pt idx="7">
                  <c:v>1.3</c:v>
                </c:pt>
                <c:pt idx="8">
                  <c:v>1.6</c:v>
                </c:pt>
                <c:pt idx="9">
                  <c:v>2.1</c:v>
                </c:pt>
                <c:pt idx="10">
                  <c:v>2.1</c:v>
                </c:pt>
                <c:pt idx="11">
                  <c:v>1.6</c:v>
                </c:pt>
                <c:pt idx="12">
                  <c:v>1.4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6-4472-8D95-881E2CB4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61232"/>
        <c:axId val="219960904"/>
      </c:scatterChart>
      <c:valAx>
        <c:axId val="2199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0904"/>
        <c:crosses val="autoZero"/>
        <c:crossBetween val="midCat"/>
      </c:valAx>
      <c:valAx>
        <c:axId val="2199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80699</xdr:colOff>
      <xdr:row>2</xdr:row>
      <xdr:rowOff>182276</xdr:rowOff>
    </xdr:from>
    <xdr:to>
      <xdr:col>40</xdr:col>
      <xdr:colOff>243934</xdr:colOff>
      <xdr:row>13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09395C-2540-4EA6-BF5E-09C364089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353456</xdr:colOff>
      <xdr:row>3</xdr:row>
      <xdr:rowOff>5243</xdr:rowOff>
    </xdr:from>
    <xdr:to>
      <xdr:col>44</xdr:col>
      <xdr:colOff>418171</xdr:colOff>
      <xdr:row>13</xdr:row>
      <xdr:rowOff>185551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81E698-48DE-4EBA-89CF-FF3E31E5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128297</xdr:colOff>
      <xdr:row>14</xdr:row>
      <xdr:rowOff>80981</xdr:rowOff>
    </xdr:from>
    <xdr:to>
      <xdr:col>40</xdr:col>
      <xdr:colOff>281043</xdr:colOff>
      <xdr:row>25</xdr:row>
      <xdr:rowOff>86591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70CE2E-464E-4F29-AA15-308B39A2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362928</xdr:colOff>
      <xdr:row>14</xdr:row>
      <xdr:rowOff>87141</xdr:rowOff>
    </xdr:from>
    <xdr:to>
      <xdr:col>44</xdr:col>
      <xdr:colOff>451986</xdr:colOff>
      <xdr:row>25</xdr:row>
      <xdr:rowOff>86591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B0382AE-010D-49F9-9284-B08F36AE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101556</xdr:colOff>
      <xdr:row>26</xdr:row>
      <xdr:rowOff>161943</xdr:rowOff>
    </xdr:from>
    <xdr:to>
      <xdr:col>40</xdr:col>
      <xdr:colOff>284513</xdr:colOff>
      <xdr:row>36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9C08D3-9071-48D9-A70A-76ABB863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369758</xdr:colOff>
      <xdr:row>26</xdr:row>
      <xdr:rowOff>145378</xdr:rowOff>
    </xdr:from>
    <xdr:to>
      <xdr:col>44</xdr:col>
      <xdr:colOff>531915</xdr:colOff>
      <xdr:row>36</xdr:row>
      <xdr:rowOff>12370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A32E4B4-C208-4AAC-ACCC-C8830E553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178384</xdr:colOff>
      <xdr:row>36</xdr:row>
      <xdr:rowOff>147015</xdr:rowOff>
    </xdr:from>
    <xdr:to>
      <xdr:col>40</xdr:col>
      <xdr:colOff>296883</xdr:colOff>
      <xdr:row>47</xdr:row>
      <xdr:rowOff>12370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F45DF2-0CCE-45D1-B4BA-2B62769C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369941</xdr:colOff>
      <xdr:row>36</xdr:row>
      <xdr:rowOff>133010</xdr:rowOff>
    </xdr:from>
    <xdr:to>
      <xdr:col>44</xdr:col>
      <xdr:colOff>544287</xdr:colOff>
      <xdr:row>46</xdr:row>
      <xdr:rowOff>160811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0085123-F6D6-48A9-A27B-AD5ADC82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203852</xdr:colOff>
      <xdr:row>49</xdr:row>
      <xdr:rowOff>9307</xdr:rowOff>
    </xdr:from>
    <xdr:to>
      <xdr:col>40</xdr:col>
      <xdr:colOff>284513</xdr:colOff>
      <xdr:row>60</xdr:row>
      <xdr:rowOff>74221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BA2C763-B487-4BA9-8BB1-372017DA6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406141</xdr:colOff>
      <xdr:row>49</xdr:row>
      <xdr:rowOff>9309</xdr:rowOff>
    </xdr:from>
    <xdr:to>
      <xdr:col>44</xdr:col>
      <xdr:colOff>395844</xdr:colOff>
      <xdr:row>60</xdr:row>
      <xdr:rowOff>37110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C5E2756-A7C5-4853-B1D9-807C3374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210292</xdr:colOff>
      <xdr:row>62</xdr:row>
      <xdr:rowOff>1</xdr:rowOff>
    </xdr:from>
    <xdr:to>
      <xdr:col>40</xdr:col>
      <xdr:colOff>296884</xdr:colOff>
      <xdr:row>73</xdr:row>
      <xdr:rowOff>37111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6702E59-8368-49FD-B202-313CEAFF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392134</xdr:colOff>
      <xdr:row>62</xdr:row>
      <xdr:rowOff>9731</xdr:rowOff>
    </xdr:from>
    <xdr:to>
      <xdr:col>44</xdr:col>
      <xdr:colOff>333994</xdr:colOff>
      <xdr:row>72</xdr:row>
      <xdr:rowOff>173182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2E1A7C5-8CA3-4F13-A455-074CD9AFD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396257</xdr:colOff>
      <xdr:row>74</xdr:row>
      <xdr:rowOff>35501</xdr:rowOff>
    </xdr:from>
    <xdr:to>
      <xdr:col>42</xdr:col>
      <xdr:colOff>235033</xdr:colOff>
      <xdr:row>85</xdr:row>
      <xdr:rowOff>12369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61A579F-CC17-4E27-8383-6B655189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583738</xdr:colOff>
      <xdr:row>99</xdr:row>
      <xdr:rowOff>818</xdr:rowOff>
    </xdr:from>
    <xdr:to>
      <xdr:col>42</xdr:col>
      <xdr:colOff>556656</xdr:colOff>
      <xdr:row>112</xdr:row>
      <xdr:rowOff>74221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B671C8D-C3F0-4863-AD30-06ACEA46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581004</xdr:colOff>
      <xdr:row>112</xdr:row>
      <xdr:rowOff>181607</xdr:rowOff>
    </xdr:from>
    <xdr:to>
      <xdr:col>42</xdr:col>
      <xdr:colOff>457695</xdr:colOff>
      <xdr:row>125</xdr:row>
      <xdr:rowOff>160812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77A9EC29-AD97-4ACA-9D9C-2F5940B2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185552</xdr:colOff>
      <xdr:row>127</xdr:row>
      <xdr:rowOff>74221</xdr:rowOff>
    </xdr:from>
    <xdr:to>
      <xdr:col>44</xdr:col>
      <xdr:colOff>321623</xdr:colOff>
      <xdr:row>145</xdr:row>
      <xdr:rowOff>148442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67694A9-C0BE-4CA5-BAF0-226A8DF00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247402</xdr:colOff>
      <xdr:row>149</xdr:row>
      <xdr:rowOff>0</xdr:rowOff>
    </xdr:from>
    <xdr:to>
      <xdr:col>44</xdr:col>
      <xdr:colOff>259773</xdr:colOff>
      <xdr:row>165</xdr:row>
      <xdr:rowOff>98961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3725AD20-0B6F-4F33-B569-EA12CD69D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284513</xdr:colOff>
      <xdr:row>166</xdr:row>
      <xdr:rowOff>148442</xdr:rowOff>
    </xdr:from>
    <xdr:to>
      <xdr:col>44</xdr:col>
      <xdr:colOff>197922</xdr:colOff>
      <xdr:row>182</xdr:row>
      <xdr:rowOff>123701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E8387360-3A68-4F77-B846-7BC6E17E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8"/>
  <sheetViews>
    <sheetView tabSelected="1" topLeftCell="AA101" zoomScale="96" zoomScaleNormal="96" workbookViewId="0">
      <selection activeCell="B100" sqref="B100"/>
    </sheetView>
  </sheetViews>
  <sheetFormatPr defaultRowHeight="15" x14ac:dyDescent="0.25"/>
  <cols>
    <col min="1" max="1" width="13.140625" customWidth="1"/>
  </cols>
  <sheetData>
    <row r="1" spans="1:38" x14ac:dyDescent="0.25">
      <c r="A1" t="s">
        <v>0</v>
      </c>
      <c r="G1">
        <v>0.4</v>
      </c>
      <c r="H1">
        <v>0.5</v>
      </c>
      <c r="I1">
        <v>0.6</v>
      </c>
      <c r="J1">
        <v>0.8</v>
      </c>
      <c r="K1">
        <v>1</v>
      </c>
      <c r="L1">
        <v>1.2</v>
      </c>
      <c r="M1">
        <v>1.4</v>
      </c>
      <c r="N1">
        <v>2</v>
      </c>
      <c r="O1">
        <v>1.9</v>
      </c>
      <c r="P1">
        <v>1.9</v>
      </c>
      <c r="Q1">
        <v>1.8</v>
      </c>
      <c r="R1">
        <v>1.6</v>
      </c>
      <c r="S1">
        <v>1.4</v>
      </c>
      <c r="T1">
        <v>1</v>
      </c>
      <c r="U1">
        <v>0.8</v>
      </c>
      <c r="V1">
        <v>0.7</v>
      </c>
      <c r="W1">
        <v>0.6</v>
      </c>
      <c r="X1">
        <v>0.4</v>
      </c>
    </row>
    <row r="2" spans="1:38" x14ac:dyDescent="0.25">
      <c r="A2" t="s">
        <v>1</v>
      </c>
      <c r="G2">
        <v>131.1</v>
      </c>
      <c r="H2">
        <v>131.5</v>
      </c>
      <c r="I2">
        <v>131.69999999999999</v>
      </c>
      <c r="J2">
        <v>131.80000000000001</v>
      </c>
      <c r="K2">
        <v>131.9</v>
      </c>
      <c r="L2">
        <v>132.1</v>
      </c>
      <c r="M2">
        <v>132.30000000000001</v>
      </c>
      <c r="N2">
        <v>132.5</v>
      </c>
      <c r="O2">
        <v>132.69999999999999</v>
      </c>
      <c r="P2">
        <v>132.9</v>
      </c>
      <c r="Q2">
        <v>133</v>
      </c>
      <c r="R2">
        <v>133.19999999999999</v>
      </c>
      <c r="S2">
        <v>133.4</v>
      </c>
      <c r="T2">
        <v>133.6</v>
      </c>
      <c r="U2">
        <v>133.9</v>
      </c>
      <c r="V2">
        <v>134.19999999999999</v>
      </c>
      <c r="W2">
        <v>134.5</v>
      </c>
      <c r="X2">
        <v>135.6</v>
      </c>
      <c r="AL2" t="s">
        <v>16</v>
      </c>
    </row>
    <row r="4" spans="1:38" x14ac:dyDescent="0.25">
      <c r="A4" t="s">
        <v>0</v>
      </c>
      <c r="B4">
        <v>0.4</v>
      </c>
      <c r="C4">
        <v>0.6</v>
      </c>
      <c r="D4">
        <v>0.7</v>
      </c>
      <c r="E4">
        <v>0.8</v>
      </c>
      <c r="F4">
        <v>0.85</v>
      </c>
      <c r="G4">
        <v>0.9</v>
      </c>
      <c r="H4">
        <v>1</v>
      </c>
      <c r="I4">
        <v>1.2</v>
      </c>
      <c r="J4">
        <v>1.2</v>
      </c>
      <c r="K4">
        <v>1.3</v>
      </c>
      <c r="L4">
        <v>1.6</v>
      </c>
      <c r="M4">
        <v>2</v>
      </c>
      <c r="N4">
        <v>2.4</v>
      </c>
      <c r="O4">
        <v>2.8</v>
      </c>
      <c r="P4">
        <v>2.6</v>
      </c>
      <c r="Q4">
        <v>2.5</v>
      </c>
      <c r="R4">
        <v>2.4</v>
      </c>
      <c r="S4">
        <v>2</v>
      </c>
      <c r="T4">
        <v>1.4</v>
      </c>
      <c r="U4">
        <v>1</v>
      </c>
      <c r="V4">
        <v>0.9</v>
      </c>
      <c r="W4">
        <v>0.6</v>
      </c>
    </row>
    <row r="5" spans="1:38" x14ac:dyDescent="0.25">
      <c r="A5" t="s">
        <v>1</v>
      </c>
      <c r="B5">
        <v>263.10000000000002</v>
      </c>
      <c r="C5">
        <v>264</v>
      </c>
      <c r="D5">
        <v>264.3</v>
      </c>
      <c r="E5">
        <v>264.5</v>
      </c>
      <c r="F5">
        <v>264.89999999999998</v>
      </c>
      <c r="G5">
        <v>265.2</v>
      </c>
      <c r="H5">
        <v>265.39999999999998</v>
      </c>
      <c r="I5">
        <v>265.60000000000002</v>
      </c>
      <c r="J5">
        <v>265.7</v>
      </c>
      <c r="K5">
        <v>265.8</v>
      </c>
      <c r="L5">
        <v>265.89999999999998</v>
      </c>
      <c r="M5">
        <v>266</v>
      </c>
      <c r="N5">
        <v>266.10000000000002</v>
      </c>
      <c r="O5">
        <v>266.2</v>
      </c>
      <c r="P5">
        <v>266.60000000000002</v>
      </c>
      <c r="Q5">
        <v>266.8</v>
      </c>
      <c r="R5">
        <v>267.10000000000002</v>
      </c>
      <c r="S5">
        <v>267.3</v>
      </c>
      <c r="T5">
        <v>267.60000000000002</v>
      </c>
      <c r="U5">
        <v>267.89999999999998</v>
      </c>
      <c r="V5">
        <v>268.2</v>
      </c>
      <c r="W5">
        <v>269.60000000000002</v>
      </c>
    </row>
    <row r="7" spans="1:38" x14ac:dyDescent="0.25">
      <c r="A7" t="s">
        <v>0</v>
      </c>
      <c r="B7">
        <v>0.4</v>
      </c>
      <c r="C7">
        <v>0.5</v>
      </c>
      <c r="D7">
        <v>0.6</v>
      </c>
      <c r="E7">
        <v>0.7</v>
      </c>
      <c r="F7">
        <v>0.8</v>
      </c>
      <c r="G7">
        <v>1</v>
      </c>
      <c r="H7">
        <v>1.2</v>
      </c>
      <c r="I7">
        <v>1.4</v>
      </c>
      <c r="J7">
        <v>1.6</v>
      </c>
      <c r="K7">
        <v>1.8</v>
      </c>
      <c r="L7">
        <v>2.2000000000000002</v>
      </c>
      <c r="M7">
        <v>3.5</v>
      </c>
      <c r="N7">
        <v>4.5</v>
      </c>
      <c r="O7">
        <v>5</v>
      </c>
      <c r="P7">
        <v>4</v>
      </c>
      <c r="Q7">
        <v>1.8</v>
      </c>
      <c r="R7">
        <v>1.2</v>
      </c>
      <c r="S7">
        <v>0.6</v>
      </c>
    </row>
    <row r="8" spans="1:38" x14ac:dyDescent="0.25">
      <c r="A8" t="s">
        <v>1</v>
      </c>
      <c r="B8">
        <v>397.4</v>
      </c>
      <c r="C8">
        <v>398.4</v>
      </c>
      <c r="D8">
        <v>399.4</v>
      </c>
      <c r="E8">
        <v>399.6</v>
      </c>
      <c r="F8">
        <v>399.8</v>
      </c>
      <c r="G8">
        <v>400.2</v>
      </c>
      <c r="H8">
        <v>400.3</v>
      </c>
      <c r="I8">
        <v>400.8</v>
      </c>
      <c r="J8">
        <v>400.9</v>
      </c>
      <c r="K8">
        <v>401.1</v>
      </c>
      <c r="L8">
        <v>401.3</v>
      </c>
      <c r="M8">
        <v>401.4</v>
      </c>
      <c r="N8">
        <v>401.5</v>
      </c>
      <c r="O8">
        <v>401.7</v>
      </c>
      <c r="P8">
        <v>401.9</v>
      </c>
      <c r="Q8">
        <v>402</v>
      </c>
      <c r="R8">
        <v>402.1</v>
      </c>
    </row>
    <row r="10" spans="1:38" x14ac:dyDescent="0.25">
      <c r="A10" t="s">
        <v>0</v>
      </c>
      <c r="B10">
        <v>0.8</v>
      </c>
      <c r="C10">
        <v>1</v>
      </c>
      <c r="D10">
        <v>1.2</v>
      </c>
      <c r="E10">
        <v>1.3</v>
      </c>
      <c r="F10">
        <v>1.4</v>
      </c>
      <c r="G10">
        <v>2</v>
      </c>
      <c r="H10">
        <v>2.1</v>
      </c>
      <c r="I10">
        <v>2</v>
      </c>
      <c r="J10">
        <v>2.4</v>
      </c>
      <c r="K10">
        <v>2</v>
      </c>
      <c r="L10">
        <v>2</v>
      </c>
      <c r="M10">
        <v>1.6</v>
      </c>
      <c r="N10">
        <v>1.4</v>
      </c>
      <c r="O10">
        <v>1.2</v>
      </c>
      <c r="P10">
        <v>1</v>
      </c>
      <c r="Q10">
        <v>0.8</v>
      </c>
      <c r="R10">
        <v>0.4</v>
      </c>
    </row>
    <row r="11" spans="1:38" x14ac:dyDescent="0.25">
      <c r="A11" t="s">
        <v>1</v>
      </c>
      <c r="B11">
        <v>533</v>
      </c>
      <c r="C11">
        <v>533.5</v>
      </c>
      <c r="D11">
        <v>534.1</v>
      </c>
      <c r="E11">
        <v>534.29999999999995</v>
      </c>
      <c r="F11">
        <v>535.1</v>
      </c>
      <c r="G11">
        <v>535.6</v>
      </c>
      <c r="H11">
        <v>535.70000000000005</v>
      </c>
      <c r="I11">
        <v>535.79999999999995</v>
      </c>
      <c r="J11">
        <v>536.79999999999995</v>
      </c>
      <c r="K11">
        <v>537</v>
      </c>
      <c r="L11">
        <v>537.20000000000005</v>
      </c>
      <c r="M11">
        <v>537.5</v>
      </c>
      <c r="N11">
        <v>538</v>
      </c>
      <c r="O11">
        <v>538.5</v>
      </c>
      <c r="P11">
        <v>538.9</v>
      </c>
      <c r="Q11">
        <v>539.20000000000005</v>
      </c>
      <c r="R11">
        <v>539.79999999999995</v>
      </c>
    </row>
    <row r="13" spans="1:38" x14ac:dyDescent="0.25">
      <c r="A13" t="s">
        <v>0</v>
      </c>
      <c r="B13">
        <v>0.4</v>
      </c>
      <c r="C13">
        <v>0.5</v>
      </c>
      <c r="D13">
        <v>0.5</v>
      </c>
      <c r="E13">
        <v>0.6</v>
      </c>
      <c r="F13">
        <v>0.6</v>
      </c>
      <c r="G13">
        <v>0.8</v>
      </c>
      <c r="H13">
        <v>1</v>
      </c>
      <c r="I13">
        <v>1.4</v>
      </c>
      <c r="J13">
        <v>1.6</v>
      </c>
      <c r="K13">
        <v>2.1</v>
      </c>
      <c r="L13">
        <v>1.8</v>
      </c>
      <c r="M13">
        <v>1.6</v>
      </c>
      <c r="N13">
        <v>1.4</v>
      </c>
      <c r="O13">
        <v>1.2</v>
      </c>
      <c r="P13">
        <v>0.4</v>
      </c>
    </row>
    <row r="14" spans="1:38" x14ac:dyDescent="0.25">
      <c r="A14" t="s">
        <v>1</v>
      </c>
      <c r="B14">
        <v>665.5</v>
      </c>
      <c r="C14">
        <v>666.5</v>
      </c>
      <c r="D14">
        <v>666.9</v>
      </c>
      <c r="E14">
        <v>667.4</v>
      </c>
      <c r="F14">
        <v>668</v>
      </c>
      <c r="G14">
        <v>668.5</v>
      </c>
      <c r="H14">
        <v>668.9</v>
      </c>
      <c r="I14">
        <v>669.3</v>
      </c>
      <c r="J14">
        <v>669.8</v>
      </c>
      <c r="K14">
        <v>670</v>
      </c>
      <c r="L14">
        <v>670.1</v>
      </c>
      <c r="M14">
        <v>670.3</v>
      </c>
      <c r="N14">
        <v>670.5</v>
      </c>
      <c r="O14">
        <v>671.1</v>
      </c>
      <c r="P14">
        <v>675</v>
      </c>
    </row>
    <row r="32" spans="1:21" ht="45" x14ac:dyDescent="0.25">
      <c r="A32" t="s">
        <v>0</v>
      </c>
      <c r="E32">
        <v>0.5</v>
      </c>
      <c r="F32">
        <v>0.5</v>
      </c>
      <c r="G32">
        <v>0.55000000000000004</v>
      </c>
      <c r="H32">
        <v>0.6</v>
      </c>
      <c r="I32">
        <v>0.6</v>
      </c>
      <c r="J32">
        <v>0.8</v>
      </c>
      <c r="K32">
        <v>0.9</v>
      </c>
      <c r="L32">
        <v>1.2</v>
      </c>
      <c r="M32">
        <v>1.9</v>
      </c>
      <c r="N32">
        <v>2.1</v>
      </c>
      <c r="O32">
        <v>2</v>
      </c>
      <c r="P32">
        <v>1.8</v>
      </c>
      <c r="Q32">
        <v>1.4</v>
      </c>
      <c r="R32">
        <v>0.6</v>
      </c>
      <c r="S32">
        <v>0.4</v>
      </c>
      <c r="U32" s="4" t="s">
        <v>8</v>
      </c>
    </row>
    <row r="33" spans="1:25" x14ac:dyDescent="0.25">
      <c r="A33" t="s">
        <v>1</v>
      </c>
      <c r="E33">
        <f>473</f>
        <v>473</v>
      </c>
      <c r="F33">
        <v>473.3</v>
      </c>
      <c r="G33">
        <v>474.1</v>
      </c>
      <c r="H33">
        <v>474.3</v>
      </c>
      <c r="I33">
        <v>474.6</v>
      </c>
      <c r="J33">
        <v>476</v>
      </c>
      <c r="K33">
        <v>477.6</v>
      </c>
      <c r="L33">
        <v>478.2</v>
      </c>
      <c r="M33">
        <v>478.7</v>
      </c>
      <c r="N33">
        <v>478.9</v>
      </c>
      <c r="O33">
        <v>479.3</v>
      </c>
      <c r="P33">
        <v>480.2</v>
      </c>
      <c r="Q33">
        <v>480.5</v>
      </c>
      <c r="R33">
        <v>481.4</v>
      </c>
      <c r="S33">
        <v>482.8</v>
      </c>
    </row>
    <row r="34" spans="1:25" x14ac:dyDescent="0.25">
      <c r="E34" s="3">
        <f>E33/2.81</f>
        <v>168.32740213523132</v>
      </c>
      <c r="F34" s="3">
        <f t="shared" ref="F34:S34" si="0">F33/2.81</f>
        <v>168.4341637010676</v>
      </c>
      <c r="G34" s="3">
        <f t="shared" si="0"/>
        <v>168.71886120996442</v>
      </c>
      <c r="H34" s="3">
        <f t="shared" si="0"/>
        <v>168.79003558718861</v>
      </c>
      <c r="I34" s="3">
        <f t="shared" si="0"/>
        <v>168.89679715302492</v>
      </c>
      <c r="J34" s="3">
        <f t="shared" si="0"/>
        <v>169.39501779359429</v>
      </c>
      <c r="K34" s="3">
        <f t="shared" si="0"/>
        <v>169.96441281138792</v>
      </c>
      <c r="L34" s="3">
        <f t="shared" si="0"/>
        <v>170.1779359430605</v>
      </c>
      <c r="M34" s="3">
        <f t="shared" si="0"/>
        <v>170.35587188612098</v>
      </c>
      <c r="N34" s="3">
        <f t="shared" si="0"/>
        <v>170.42704626334518</v>
      </c>
      <c r="O34" s="3">
        <f t="shared" si="0"/>
        <v>170.5693950177936</v>
      </c>
      <c r="P34" s="3">
        <f t="shared" si="0"/>
        <v>170.88967971530249</v>
      </c>
      <c r="Q34" s="3">
        <f t="shared" si="0"/>
        <v>170.9964412811388</v>
      </c>
      <c r="R34" s="3">
        <f t="shared" si="0"/>
        <v>171.31672597864767</v>
      </c>
      <c r="S34" s="3">
        <f t="shared" si="0"/>
        <v>171.8149466192171</v>
      </c>
    </row>
    <row r="35" spans="1:25" x14ac:dyDescent="0.25">
      <c r="A35" t="s">
        <v>0</v>
      </c>
      <c r="B35">
        <v>0.4</v>
      </c>
      <c r="C35">
        <v>0.5</v>
      </c>
      <c r="D35">
        <v>0.6</v>
      </c>
      <c r="E35">
        <v>0.7</v>
      </c>
      <c r="F35">
        <v>0.9</v>
      </c>
      <c r="G35">
        <v>1.2</v>
      </c>
      <c r="H35">
        <v>1.6</v>
      </c>
      <c r="I35">
        <v>2</v>
      </c>
      <c r="J35">
        <v>1.4</v>
      </c>
      <c r="K35">
        <v>0.8</v>
      </c>
      <c r="L35">
        <v>0.8</v>
      </c>
      <c r="M35">
        <v>0.8</v>
      </c>
      <c r="N35">
        <v>0.6</v>
      </c>
      <c r="O35">
        <v>0.4</v>
      </c>
      <c r="U35" t="s">
        <v>9</v>
      </c>
    </row>
    <row r="36" spans="1:25" x14ac:dyDescent="0.25">
      <c r="A36" t="s">
        <v>1</v>
      </c>
      <c r="B36">
        <f>962.5</f>
        <v>962.5</v>
      </c>
      <c r="C36">
        <v>962.9</v>
      </c>
      <c r="D36">
        <v>963.5</v>
      </c>
      <c r="E36">
        <v>964.1</v>
      </c>
      <c r="F36">
        <v>964.8</v>
      </c>
      <c r="G36">
        <v>965.3</v>
      </c>
      <c r="H36">
        <v>965.7</v>
      </c>
      <c r="I36">
        <v>966</v>
      </c>
      <c r="J36">
        <v>966.6</v>
      </c>
      <c r="K36">
        <v>967</v>
      </c>
      <c r="L36">
        <v>968.2</v>
      </c>
      <c r="M36">
        <v>969</v>
      </c>
      <c r="N36">
        <v>970</v>
      </c>
      <c r="O36">
        <v>970.6</v>
      </c>
    </row>
    <row r="37" spans="1:25" x14ac:dyDescent="0.25">
      <c r="B37" s="3">
        <f>B36/2.86</f>
        <v>336.53846153846155</v>
      </c>
      <c r="C37" s="3">
        <f t="shared" ref="C37:O37" si="1">C36/2.86</f>
        <v>336.67832167832171</v>
      </c>
      <c r="D37" s="3">
        <f t="shared" si="1"/>
        <v>336.88811188811189</v>
      </c>
      <c r="E37" s="3">
        <f t="shared" si="1"/>
        <v>337.09790209790214</v>
      </c>
      <c r="F37" s="3">
        <f t="shared" si="1"/>
        <v>337.34265734265733</v>
      </c>
      <c r="G37" s="3">
        <f t="shared" si="1"/>
        <v>337.51748251748251</v>
      </c>
      <c r="H37" s="3">
        <f t="shared" si="1"/>
        <v>337.65734265734267</v>
      </c>
      <c r="I37" s="3">
        <f t="shared" si="1"/>
        <v>337.76223776223776</v>
      </c>
      <c r="J37" s="3">
        <f t="shared" si="1"/>
        <v>337.972027972028</v>
      </c>
      <c r="K37" s="3">
        <f t="shared" si="1"/>
        <v>338.11188811188811</v>
      </c>
      <c r="L37" s="3">
        <f t="shared" si="1"/>
        <v>338.53146853146859</v>
      </c>
      <c r="M37" s="3">
        <f t="shared" si="1"/>
        <v>338.8111888111888</v>
      </c>
      <c r="N37" s="3">
        <f t="shared" si="1"/>
        <v>339.1608391608392</v>
      </c>
      <c r="O37" s="3">
        <f t="shared" si="1"/>
        <v>339.37062937062939</v>
      </c>
    </row>
    <row r="38" spans="1:25" x14ac:dyDescent="0.25">
      <c r="A38" t="s">
        <v>0</v>
      </c>
      <c r="E38">
        <v>0.6</v>
      </c>
      <c r="F38">
        <v>0.7</v>
      </c>
      <c r="G38">
        <v>0.8</v>
      </c>
      <c r="H38">
        <v>1</v>
      </c>
      <c r="I38">
        <v>1.1000000000000001</v>
      </c>
      <c r="J38">
        <v>1.4</v>
      </c>
      <c r="K38">
        <v>1.45</v>
      </c>
      <c r="L38">
        <v>1.5</v>
      </c>
      <c r="M38">
        <v>1.6</v>
      </c>
      <c r="N38">
        <v>1.8</v>
      </c>
      <c r="O38">
        <v>2.5</v>
      </c>
      <c r="P38">
        <v>3.2</v>
      </c>
      <c r="Q38">
        <v>5</v>
      </c>
      <c r="R38">
        <v>6</v>
      </c>
      <c r="S38">
        <v>2.2000000000000002</v>
      </c>
      <c r="T38">
        <v>2</v>
      </c>
      <c r="U38">
        <v>0.6</v>
      </c>
      <c r="V38">
        <v>0.6</v>
      </c>
      <c r="W38">
        <v>0.4</v>
      </c>
      <c r="Y38" t="s">
        <v>10</v>
      </c>
    </row>
    <row r="39" spans="1:25" x14ac:dyDescent="0.25">
      <c r="A39" t="s">
        <v>1</v>
      </c>
      <c r="E39">
        <v>1451</v>
      </c>
      <c r="F39">
        <v>1453</v>
      </c>
      <c r="G39">
        <v>1454</v>
      </c>
      <c r="H39">
        <v>1454.9</v>
      </c>
      <c r="I39">
        <v>1455.4</v>
      </c>
      <c r="J39">
        <v>1455.8</v>
      </c>
      <c r="K39">
        <v>1456.4</v>
      </c>
      <c r="L39">
        <v>1456.6</v>
      </c>
      <c r="M39">
        <v>1457.1</v>
      </c>
      <c r="N39">
        <v>1457.5</v>
      </c>
      <c r="O39">
        <v>1457.8</v>
      </c>
      <c r="P39">
        <v>1458.2</v>
      </c>
      <c r="Q39">
        <v>1458.7</v>
      </c>
      <c r="R39">
        <v>1458.8</v>
      </c>
      <c r="S39">
        <v>1458.9</v>
      </c>
      <c r="T39">
        <v>1459.1</v>
      </c>
      <c r="U39">
        <v>1459.5</v>
      </c>
      <c r="V39">
        <v>1460.1</v>
      </c>
      <c r="W39">
        <v>1462</v>
      </c>
    </row>
    <row r="40" spans="1:25" x14ac:dyDescent="0.25">
      <c r="E40" s="3">
        <f>E39/2.9</f>
        <v>500.34482758620692</v>
      </c>
      <c r="F40" s="3">
        <f t="shared" ref="F40:W40" si="2">F39/2.9</f>
        <v>501.0344827586207</v>
      </c>
      <c r="G40" s="3">
        <f t="shared" si="2"/>
        <v>501.37931034482762</v>
      </c>
      <c r="H40" s="3">
        <f t="shared" si="2"/>
        <v>501.68965517241384</v>
      </c>
      <c r="I40" s="3">
        <f t="shared" si="2"/>
        <v>501.86206896551727</v>
      </c>
      <c r="J40" s="3">
        <f t="shared" si="2"/>
        <v>502</v>
      </c>
      <c r="K40" s="3">
        <f t="shared" si="2"/>
        <v>502.20689655172418</v>
      </c>
      <c r="L40" s="3">
        <f t="shared" si="2"/>
        <v>502.27586206896552</v>
      </c>
      <c r="M40" s="3">
        <f t="shared" si="2"/>
        <v>502.44827586206895</v>
      </c>
      <c r="N40" s="3">
        <f t="shared" si="2"/>
        <v>502.58620689655174</v>
      </c>
      <c r="O40" s="3">
        <f t="shared" si="2"/>
        <v>502.68965517241378</v>
      </c>
      <c r="P40" s="3">
        <f t="shared" si="2"/>
        <v>502.82758620689657</v>
      </c>
      <c r="Q40" s="3">
        <f t="shared" si="2"/>
        <v>503.00000000000006</v>
      </c>
      <c r="R40" s="3">
        <f t="shared" si="2"/>
        <v>503.0344827586207</v>
      </c>
      <c r="S40" s="3">
        <f t="shared" si="2"/>
        <v>503.06896551724145</v>
      </c>
      <c r="T40" s="3">
        <f t="shared" si="2"/>
        <v>503.13793103448273</v>
      </c>
      <c r="U40" s="3">
        <f t="shared" si="2"/>
        <v>503.27586206896552</v>
      </c>
      <c r="V40" s="3">
        <f t="shared" si="2"/>
        <v>503.48275862068965</v>
      </c>
      <c r="W40" s="3">
        <f t="shared" si="2"/>
        <v>504.13793103448279</v>
      </c>
    </row>
    <row r="41" spans="1:25" x14ac:dyDescent="0.25">
      <c r="A41" t="s">
        <v>0</v>
      </c>
      <c r="B41" t="s">
        <v>7</v>
      </c>
      <c r="C41">
        <v>0.5</v>
      </c>
      <c r="D41">
        <v>0.6</v>
      </c>
      <c r="E41">
        <v>0.7</v>
      </c>
      <c r="F41">
        <v>0.8</v>
      </c>
      <c r="G41">
        <v>0.9</v>
      </c>
      <c r="H41">
        <v>1.2</v>
      </c>
      <c r="I41">
        <v>1.3</v>
      </c>
      <c r="J41">
        <v>1.6</v>
      </c>
      <c r="K41">
        <v>2.1</v>
      </c>
      <c r="L41">
        <v>2.1</v>
      </c>
      <c r="M41">
        <v>1.6</v>
      </c>
      <c r="N41">
        <v>1.4</v>
      </c>
      <c r="O41">
        <v>1.2</v>
      </c>
      <c r="P41">
        <v>1</v>
      </c>
      <c r="Q41">
        <v>0.8</v>
      </c>
      <c r="R41">
        <v>0.6</v>
      </c>
      <c r="S41">
        <v>0.4</v>
      </c>
      <c r="X41" t="s">
        <v>11</v>
      </c>
    </row>
    <row r="42" spans="1:25" x14ac:dyDescent="0.25">
      <c r="A42" t="s">
        <v>1</v>
      </c>
      <c r="B42">
        <v>1612</v>
      </c>
      <c r="C42">
        <v>1614</v>
      </c>
      <c r="D42">
        <v>1616</v>
      </c>
      <c r="E42">
        <v>1617</v>
      </c>
      <c r="F42">
        <v>1618</v>
      </c>
      <c r="G42">
        <v>1620</v>
      </c>
      <c r="H42">
        <v>1621.9</v>
      </c>
      <c r="I42">
        <v>1622.2</v>
      </c>
      <c r="J42">
        <v>1623.3</v>
      </c>
      <c r="K42">
        <v>1623.7</v>
      </c>
      <c r="L42">
        <v>1624.1</v>
      </c>
      <c r="M42">
        <v>1624.6</v>
      </c>
      <c r="N42">
        <v>1625.2</v>
      </c>
      <c r="O42">
        <v>1625.8</v>
      </c>
      <c r="P42">
        <v>1626.4</v>
      </c>
      <c r="Q42">
        <v>1627</v>
      </c>
      <c r="R42">
        <v>1628</v>
      </c>
      <c r="S42">
        <v>1630</v>
      </c>
    </row>
    <row r="43" spans="1:25" x14ac:dyDescent="0.25">
      <c r="B43" s="3">
        <f>B42/2.4</f>
        <v>671.66666666666674</v>
      </c>
      <c r="C43" s="3">
        <f t="shared" ref="C43:S43" si="3">C42/2.4</f>
        <v>672.5</v>
      </c>
      <c r="D43" s="3">
        <f t="shared" si="3"/>
        <v>673.33333333333337</v>
      </c>
      <c r="E43" s="3">
        <f t="shared" si="3"/>
        <v>673.75</v>
      </c>
      <c r="F43" s="3">
        <f t="shared" si="3"/>
        <v>674.16666666666674</v>
      </c>
      <c r="G43" s="3">
        <f t="shared" si="3"/>
        <v>675</v>
      </c>
      <c r="H43" s="3">
        <f t="shared" si="3"/>
        <v>675.79166666666674</v>
      </c>
      <c r="I43" s="3">
        <f t="shared" si="3"/>
        <v>675.91666666666674</v>
      </c>
      <c r="J43" s="3">
        <f t="shared" si="3"/>
        <v>676.375</v>
      </c>
      <c r="K43" s="3">
        <f t="shared" si="3"/>
        <v>676.54166666666674</v>
      </c>
      <c r="L43" s="3">
        <f t="shared" si="3"/>
        <v>676.70833333333337</v>
      </c>
      <c r="M43" s="3">
        <f t="shared" si="3"/>
        <v>676.91666666666663</v>
      </c>
      <c r="N43" s="3">
        <f t="shared" si="3"/>
        <v>677.16666666666674</v>
      </c>
      <c r="O43" s="3">
        <f t="shared" si="3"/>
        <v>677.41666666666663</v>
      </c>
      <c r="P43" s="3">
        <f t="shared" si="3"/>
        <v>677.66666666666674</v>
      </c>
      <c r="Q43" s="3">
        <f t="shared" si="3"/>
        <v>677.91666666666674</v>
      </c>
      <c r="R43" s="3">
        <f t="shared" si="3"/>
        <v>678.33333333333337</v>
      </c>
      <c r="S43" s="3">
        <f t="shared" si="3"/>
        <v>679.16666666666674</v>
      </c>
    </row>
    <row r="44" spans="1:25" x14ac:dyDescent="0.25">
      <c r="A44" t="s">
        <v>0</v>
      </c>
      <c r="C44">
        <v>0.5</v>
      </c>
      <c r="D44">
        <v>0.8</v>
      </c>
      <c r="E44">
        <v>1.2</v>
      </c>
      <c r="F44">
        <v>1.2</v>
      </c>
      <c r="G44">
        <v>1.8</v>
      </c>
      <c r="H44">
        <v>2.5</v>
      </c>
      <c r="I44">
        <v>1.8</v>
      </c>
      <c r="J44">
        <v>1</v>
      </c>
      <c r="K44">
        <v>0.8</v>
      </c>
      <c r="L44">
        <v>0.6</v>
      </c>
      <c r="M44">
        <v>0.5</v>
      </c>
      <c r="N44">
        <v>0.4</v>
      </c>
      <c r="W44" t="s">
        <v>12</v>
      </c>
    </row>
    <row r="45" spans="1:25" x14ac:dyDescent="0.25">
      <c r="A45" t="s">
        <v>1</v>
      </c>
      <c r="C45">
        <v>2296</v>
      </c>
      <c r="D45">
        <v>2298</v>
      </c>
      <c r="E45">
        <v>2298.1999999999998</v>
      </c>
      <c r="F45">
        <v>2298.5</v>
      </c>
      <c r="G45">
        <v>2298.8000000000002</v>
      </c>
      <c r="H45">
        <v>2300</v>
      </c>
      <c r="I45">
        <v>2300.3000000000002</v>
      </c>
      <c r="J45">
        <v>2300.6</v>
      </c>
      <c r="K45">
        <v>2301.1</v>
      </c>
      <c r="L45">
        <v>2301.6999999999998</v>
      </c>
      <c r="M45">
        <v>2302.9</v>
      </c>
      <c r="N45">
        <v>2303.6999999999998</v>
      </c>
    </row>
    <row r="46" spans="1:25" x14ac:dyDescent="0.25">
      <c r="C46" s="3">
        <f>C45/2.8</f>
        <v>820</v>
      </c>
      <c r="D46" s="3">
        <f t="shared" ref="D46:N46" si="4">D45/2.8</f>
        <v>820.71428571428578</v>
      </c>
      <c r="E46" s="3">
        <f t="shared" si="4"/>
        <v>820.78571428571422</v>
      </c>
      <c r="F46" s="3">
        <f t="shared" si="4"/>
        <v>820.89285714285722</v>
      </c>
      <c r="G46" s="3">
        <f t="shared" si="4"/>
        <v>821.00000000000011</v>
      </c>
      <c r="H46" s="3">
        <f t="shared" si="4"/>
        <v>821.42857142857144</v>
      </c>
      <c r="I46" s="3">
        <f t="shared" si="4"/>
        <v>821.53571428571445</v>
      </c>
      <c r="J46" s="3">
        <f t="shared" si="4"/>
        <v>821.64285714285711</v>
      </c>
      <c r="K46" s="3">
        <f t="shared" si="4"/>
        <v>821.82142857142856</v>
      </c>
      <c r="L46" s="3">
        <f t="shared" si="4"/>
        <v>822.03571428571422</v>
      </c>
      <c r="M46" s="3">
        <f t="shared" si="4"/>
        <v>822.46428571428578</v>
      </c>
      <c r="N46" s="3">
        <f t="shared" si="4"/>
        <v>822.75</v>
      </c>
    </row>
    <row r="63" spans="1:25" x14ac:dyDescent="0.25">
      <c r="A63" t="s">
        <v>0</v>
      </c>
      <c r="C63">
        <v>0.6</v>
      </c>
      <c r="D63">
        <v>0.8</v>
      </c>
      <c r="E63">
        <v>1</v>
      </c>
      <c r="F63">
        <v>1.2</v>
      </c>
      <c r="G63">
        <v>1.2</v>
      </c>
      <c r="H63">
        <v>1.4</v>
      </c>
      <c r="I63">
        <v>1.4</v>
      </c>
      <c r="J63">
        <v>1.6</v>
      </c>
      <c r="K63">
        <v>2</v>
      </c>
      <c r="L63">
        <v>2.2000000000000002</v>
      </c>
      <c r="M63">
        <v>3</v>
      </c>
      <c r="N63">
        <v>3.3</v>
      </c>
      <c r="O63">
        <v>5</v>
      </c>
      <c r="P63">
        <v>6</v>
      </c>
      <c r="Q63">
        <v>3</v>
      </c>
      <c r="R63">
        <v>2</v>
      </c>
      <c r="S63">
        <v>1.6</v>
      </c>
      <c r="T63">
        <v>1.2</v>
      </c>
      <c r="U63">
        <v>0.8</v>
      </c>
      <c r="V63">
        <v>0.6</v>
      </c>
      <c r="W63">
        <v>0.5</v>
      </c>
      <c r="Y63" t="s">
        <v>13</v>
      </c>
    </row>
    <row r="64" spans="1:25" x14ac:dyDescent="0.25">
      <c r="A64" t="s">
        <v>1</v>
      </c>
      <c r="C64">
        <v>536</v>
      </c>
      <c r="D64">
        <v>542</v>
      </c>
      <c r="E64">
        <v>544</v>
      </c>
      <c r="F64">
        <v>544.6</v>
      </c>
      <c r="G64">
        <v>544.9</v>
      </c>
      <c r="H64">
        <v>545.6</v>
      </c>
      <c r="I64">
        <v>546</v>
      </c>
      <c r="J64">
        <v>546.29999999999995</v>
      </c>
      <c r="K64">
        <v>546.5</v>
      </c>
      <c r="L64">
        <v>546.70000000000005</v>
      </c>
      <c r="M64">
        <v>546.9</v>
      </c>
      <c r="N64">
        <v>547.1</v>
      </c>
      <c r="O64">
        <v>547.4</v>
      </c>
      <c r="P64">
        <v>547.9</v>
      </c>
      <c r="Q64">
        <v>548.4</v>
      </c>
      <c r="R64">
        <v>548.79999999999995</v>
      </c>
      <c r="S64">
        <v>549.4</v>
      </c>
      <c r="T64">
        <v>550</v>
      </c>
      <c r="U64">
        <v>550.70000000000005</v>
      </c>
      <c r="V64">
        <v>552.1</v>
      </c>
      <c r="W64">
        <v>556.5</v>
      </c>
    </row>
    <row r="65" spans="1:25" x14ac:dyDescent="0.25">
      <c r="C65" s="3">
        <f>C64/2.8</f>
        <v>191.42857142857144</v>
      </c>
      <c r="D65" s="3">
        <f t="shared" ref="D65:W65" si="5">D64/2.8</f>
        <v>193.57142857142858</v>
      </c>
      <c r="E65" s="3">
        <f t="shared" si="5"/>
        <v>194.28571428571431</v>
      </c>
      <c r="F65" s="3">
        <f t="shared" si="5"/>
        <v>194.50000000000003</v>
      </c>
      <c r="G65" s="3">
        <f t="shared" si="5"/>
        <v>194.60714285714286</v>
      </c>
      <c r="H65" s="3">
        <f t="shared" si="5"/>
        <v>194.85714285714289</v>
      </c>
      <c r="I65" s="3">
        <f t="shared" si="5"/>
        <v>195</v>
      </c>
      <c r="J65" s="3">
        <f t="shared" si="5"/>
        <v>195.10714285714286</v>
      </c>
      <c r="K65" s="3">
        <f t="shared" si="5"/>
        <v>195.17857142857144</v>
      </c>
      <c r="L65" s="3">
        <f t="shared" si="5"/>
        <v>195.25000000000003</v>
      </c>
      <c r="M65" s="3">
        <f t="shared" si="5"/>
        <v>195.32142857142858</v>
      </c>
      <c r="N65" s="3">
        <f t="shared" si="5"/>
        <v>195.39285714285717</v>
      </c>
      <c r="O65" s="3">
        <f t="shared" si="5"/>
        <v>195.5</v>
      </c>
      <c r="P65" s="3">
        <f t="shared" si="5"/>
        <v>195.67857142857144</v>
      </c>
      <c r="Q65" s="3">
        <f t="shared" si="5"/>
        <v>195.85714285714286</v>
      </c>
      <c r="R65" s="3">
        <f t="shared" si="5"/>
        <v>196</v>
      </c>
      <c r="S65" s="3">
        <f t="shared" si="5"/>
        <v>196.21428571428572</v>
      </c>
      <c r="T65" s="3">
        <f t="shared" si="5"/>
        <v>196.42857142857144</v>
      </c>
      <c r="U65" s="3">
        <f t="shared" si="5"/>
        <v>196.67857142857144</v>
      </c>
      <c r="V65" s="3">
        <f t="shared" si="5"/>
        <v>197.17857142857144</v>
      </c>
      <c r="W65" s="3">
        <f t="shared" si="5"/>
        <v>198.75</v>
      </c>
    </row>
    <row r="66" spans="1:25" x14ac:dyDescent="0.25">
      <c r="A66" t="s">
        <v>0</v>
      </c>
      <c r="B66">
        <v>0.6</v>
      </c>
      <c r="C66">
        <v>0.8</v>
      </c>
      <c r="D66">
        <v>1</v>
      </c>
      <c r="E66">
        <v>1.2</v>
      </c>
      <c r="F66">
        <v>1.4</v>
      </c>
      <c r="G66">
        <v>1.4</v>
      </c>
      <c r="H66">
        <v>1.5</v>
      </c>
      <c r="I66">
        <v>1.8</v>
      </c>
      <c r="J66">
        <v>1.8</v>
      </c>
      <c r="K66">
        <v>2</v>
      </c>
      <c r="L66">
        <v>2.4</v>
      </c>
      <c r="M66">
        <v>2.4</v>
      </c>
      <c r="N66">
        <v>4</v>
      </c>
      <c r="O66">
        <v>5</v>
      </c>
      <c r="P66">
        <v>6</v>
      </c>
      <c r="Q66">
        <v>6</v>
      </c>
      <c r="R66">
        <v>2.5</v>
      </c>
      <c r="S66">
        <v>2</v>
      </c>
      <c r="T66">
        <v>1.6</v>
      </c>
      <c r="U66">
        <v>1.4</v>
      </c>
      <c r="V66">
        <v>1.2</v>
      </c>
      <c r="W66">
        <v>1</v>
      </c>
      <c r="Y66" t="s">
        <v>14</v>
      </c>
    </row>
    <row r="67" spans="1:25" x14ac:dyDescent="0.25">
      <c r="A67" t="s">
        <v>1</v>
      </c>
      <c r="B67">
        <v>1093</v>
      </c>
      <c r="C67">
        <v>1095</v>
      </c>
      <c r="D67">
        <v>1096</v>
      </c>
      <c r="E67">
        <v>1097.4000000000001</v>
      </c>
      <c r="F67">
        <v>1098.4000000000001</v>
      </c>
      <c r="G67">
        <v>1098.5999999999999</v>
      </c>
      <c r="H67">
        <v>1098.5</v>
      </c>
      <c r="I67">
        <v>1098.5999999999999</v>
      </c>
      <c r="J67">
        <v>1098.7</v>
      </c>
      <c r="K67">
        <v>1099.0999999999999</v>
      </c>
      <c r="L67">
        <v>1099.3</v>
      </c>
      <c r="M67">
        <v>1099.5</v>
      </c>
      <c r="N67">
        <v>1099.7</v>
      </c>
      <c r="O67">
        <v>1099.9000000000001</v>
      </c>
      <c r="P67">
        <v>1100</v>
      </c>
      <c r="Q67">
        <v>1100.0999999999999</v>
      </c>
      <c r="R67">
        <v>1100.2</v>
      </c>
      <c r="S67">
        <v>1100.4000000000001</v>
      </c>
      <c r="T67">
        <v>1100.7</v>
      </c>
      <c r="U67">
        <v>1101.2</v>
      </c>
      <c r="V67">
        <v>1102</v>
      </c>
      <c r="W67">
        <v>1102.7</v>
      </c>
    </row>
    <row r="68" spans="1:25" x14ac:dyDescent="0.25">
      <c r="B68" s="3">
        <f>B67/2.85</f>
        <v>383.50877192982455</v>
      </c>
      <c r="C68" s="3">
        <f t="shared" ref="C68:W68" si="6">C67/2.85</f>
        <v>384.21052631578948</v>
      </c>
      <c r="D68" s="3">
        <f t="shared" si="6"/>
        <v>384.56140350877195</v>
      </c>
      <c r="E68" s="3">
        <f t="shared" si="6"/>
        <v>385.0526315789474</v>
      </c>
      <c r="F68" s="3">
        <f t="shared" si="6"/>
        <v>385.40350877192986</v>
      </c>
      <c r="G68" s="3">
        <f t="shared" si="6"/>
        <v>385.47368421052624</v>
      </c>
      <c r="H68" s="3">
        <f t="shared" si="6"/>
        <v>385.43859649122805</v>
      </c>
      <c r="I68" s="3">
        <f t="shared" si="6"/>
        <v>385.47368421052624</v>
      </c>
      <c r="J68" s="3">
        <f t="shared" si="6"/>
        <v>385.50877192982455</v>
      </c>
      <c r="K68" s="3">
        <f t="shared" si="6"/>
        <v>385.64912280701748</v>
      </c>
      <c r="L68" s="3">
        <f t="shared" si="6"/>
        <v>385.71929824561403</v>
      </c>
      <c r="M68" s="3">
        <f t="shared" si="6"/>
        <v>385.78947368421052</v>
      </c>
      <c r="N68" s="3">
        <f t="shared" si="6"/>
        <v>385.85964912280701</v>
      </c>
      <c r="O68" s="3">
        <f t="shared" si="6"/>
        <v>385.92982456140351</v>
      </c>
      <c r="P68" s="3">
        <f t="shared" si="6"/>
        <v>385.96491228070175</v>
      </c>
      <c r="Q68" s="3">
        <f t="shared" si="6"/>
        <v>385.99999999999994</v>
      </c>
      <c r="R68" s="3">
        <f t="shared" si="6"/>
        <v>386.03508771929825</v>
      </c>
      <c r="S68" s="3">
        <f t="shared" si="6"/>
        <v>386.10526315789474</v>
      </c>
      <c r="T68" s="3">
        <f t="shared" si="6"/>
        <v>386.21052631578948</v>
      </c>
      <c r="U68" s="3">
        <f t="shared" si="6"/>
        <v>386.38596491228071</v>
      </c>
      <c r="V68" s="3">
        <f t="shared" si="6"/>
        <v>386.66666666666663</v>
      </c>
      <c r="W68" s="3">
        <f t="shared" si="6"/>
        <v>386.91228070175441</v>
      </c>
    </row>
    <row r="69" spans="1:25" x14ac:dyDescent="0.25">
      <c r="A69" t="s">
        <v>0</v>
      </c>
      <c r="C69">
        <v>0.8</v>
      </c>
      <c r="D69">
        <v>1.2</v>
      </c>
      <c r="E69">
        <v>1.4</v>
      </c>
      <c r="F69">
        <v>2.2000000000000002</v>
      </c>
      <c r="G69">
        <v>3.5</v>
      </c>
      <c r="H69">
        <v>4</v>
      </c>
      <c r="I69">
        <v>5</v>
      </c>
      <c r="J69">
        <v>6</v>
      </c>
      <c r="K69">
        <v>2</v>
      </c>
      <c r="L69">
        <v>1.8</v>
      </c>
      <c r="M69">
        <v>1.6</v>
      </c>
      <c r="N69">
        <v>1</v>
      </c>
      <c r="O69">
        <v>0.8</v>
      </c>
      <c r="P69">
        <v>0.6</v>
      </c>
      <c r="R69" t="s">
        <v>15</v>
      </c>
    </row>
    <row r="70" spans="1:25" x14ac:dyDescent="0.25">
      <c r="A70" t="s">
        <v>1</v>
      </c>
      <c r="C70">
        <v>1657</v>
      </c>
      <c r="D70">
        <v>1659</v>
      </c>
      <c r="E70">
        <v>1661</v>
      </c>
      <c r="F70">
        <v>1662</v>
      </c>
      <c r="G70">
        <v>1662.2</v>
      </c>
      <c r="H70">
        <v>1662.4</v>
      </c>
      <c r="I70">
        <v>1662.5</v>
      </c>
      <c r="J70">
        <v>1662.7</v>
      </c>
      <c r="K70">
        <v>1662.8</v>
      </c>
      <c r="L70">
        <v>1662.9</v>
      </c>
      <c r="M70">
        <v>1663.7</v>
      </c>
      <c r="N70">
        <v>1665</v>
      </c>
      <c r="O70">
        <v>1666.3</v>
      </c>
      <c r="P70">
        <v>1667</v>
      </c>
    </row>
    <row r="71" spans="1:25" x14ac:dyDescent="0.25">
      <c r="C71" s="3">
        <f>C70/2.9</f>
        <v>571.37931034482756</v>
      </c>
      <c r="D71" s="3">
        <f t="shared" ref="D71:P71" si="7">D70/2.9</f>
        <v>572.06896551724139</v>
      </c>
      <c r="E71" s="3">
        <f t="shared" si="7"/>
        <v>572.75862068965523</v>
      </c>
      <c r="F71" s="3">
        <f t="shared" si="7"/>
        <v>573.10344827586209</v>
      </c>
      <c r="G71" s="3">
        <f t="shared" si="7"/>
        <v>573.17241379310349</v>
      </c>
      <c r="H71" s="3">
        <f t="shared" si="7"/>
        <v>573.24137931034488</v>
      </c>
      <c r="I71" s="3">
        <f t="shared" si="7"/>
        <v>573.27586206896558</v>
      </c>
      <c r="J71" s="3">
        <f t="shared" si="7"/>
        <v>573.34482758620697</v>
      </c>
      <c r="K71" s="3">
        <f t="shared" si="7"/>
        <v>573.37931034482756</v>
      </c>
      <c r="L71" s="3">
        <f t="shared" si="7"/>
        <v>573.41379310344837</v>
      </c>
      <c r="M71" s="3">
        <f t="shared" si="7"/>
        <v>573.68965517241384</v>
      </c>
      <c r="N71" s="3">
        <f t="shared" si="7"/>
        <v>574.13793103448279</v>
      </c>
      <c r="O71" s="3">
        <f t="shared" si="7"/>
        <v>574.58620689655174</v>
      </c>
      <c r="P71" s="3">
        <f t="shared" si="7"/>
        <v>574.82758620689651</v>
      </c>
    </row>
    <row r="88" spans="1:8" x14ac:dyDescent="0.25">
      <c r="A88" t="s">
        <v>2</v>
      </c>
      <c r="B88">
        <v>10.441000000000001</v>
      </c>
      <c r="C88">
        <v>15.374000000000001</v>
      </c>
      <c r="D88">
        <v>20.302</v>
      </c>
    </row>
    <row r="89" spans="1:8" x14ac:dyDescent="0.25">
      <c r="A89" t="s">
        <v>3</v>
      </c>
      <c r="B89" s="1">
        <f>SQRT(B88/0.000551)</f>
        <v>137.65603257062619</v>
      </c>
      <c r="C89" s="1">
        <f>SQRT(C88/0.000551)</f>
        <v>167.03890675598885</v>
      </c>
      <c r="D89" s="1">
        <f>SQRT(D88/0.000551)</f>
        <v>191.95242907351613</v>
      </c>
    </row>
    <row r="91" spans="1:8" x14ac:dyDescent="0.25">
      <c r="A91" t="s">
        <v>4</v>
      </c>
      <c r="B91" t="s">
        <v>5</v>
      </c>
      <c r="C91" t="s">
        <v>6</v>
      </c>
    </row>
    <row r="92" spans="1:8" x14ac:dyDescent="0.25">
      <c r="A92">
        <v>1</v>
      </c>
      <c r="B92">
        <f>A92*$B$89/(2*0.51)</f>
        <v>134.95689467708451</v>
      </c>
      <c r="C92">
        <f>A92*$C$89/(2*0.51)</f>
        <v>163.76363407449887</v>
      </c>
      <c r="D92">
        <f>A92*$D$89/(2*0.51)</f>
        <v>188.18865595442756</v>
      </c>
      <c r="F92">
        <v>132.5</v>
      </c>
      <c r="G92">
        <v>170.4</v>
      </c>
      <c r="H92">
        <v>195.7</v>
      </c>
    </row>
    <row r="93" spans="1:8" x14ac:dyDescent="0.25">
      <c r="A93">
        <v>2</v>
      </c>
      <c r="B93">
        <f>A93*$B$89/(2*0.51)</f>
        <v>269.91378935416901</v>
      </c>
      <c r="C93">
        <f t="shared" ref="C93:C96" si="8">A93*$C$89/(2*0.51)</f>
        <v>327.52726814899773</v>
      </c>
      <c r="D93">
        <f t="shared" ref="D93:D96" si="9">A93*$D$89/(2*0.51)</f>
        <v>376.37731190885512</v>
      </c>
      <c r="F93">
        <v>266.2</v>
      </c>
      <c r="G93">
        <v>337.8</v>
      </c>
      <c r="H93">
        <v>386</v>
      </c>
    </row>
    <row r="94" spans="1:8" x14ac:dyDescent="0.25">
      <c r="A94">
        <v>3</v>
      </c>
      <c r="B94">
        <f t="shared" ref="B94:B96" si="10">A94*$B$89/(2*0.51)</f>
        <v>404.87068403125352</v>
      </c>
      <c r="C94">
        <f t="shared" si="8"/>
        <v>491.29090222349663</v>
      </c>
      <c r="D94">
        <f t="shared" si="9"/>
        <v>564.56596786328271</v>
      </c>
      <c r="F94">
        <v>401.9</v>
      </c>
      <c r="G94">
        <v>503.1</v>
      </c>
      <c r="H94">
        <v>573.29999999999995</v>
      </c>
    </row>
    <row r="95" spans="1:8" x14ac:dyDescent="0.25">
      <c r="A95">
        <v>4</v>
      </c>
      <c r="B95">
        <f t="shared" si="10"/>
        <v>539.82757870833802</v>
      </c>
      <c r="C95">
        <f t="shared" si="8"/>
        <v>655.05453629799547</v>
      </c>
      <c r="D95">
        <f t="shared" si="9"/>
        <v>752.75462381771024</v>
      </c>
      <c r="F95">
        <v>536.79999999999995</v>
      </c>
      <c r="G95">
        <v>676.5</v>
      </c>
    </row>
    <row r="96" spans="1:8" x14ac:dyDescent="0.25">
      <c r="A96">
        <v>5</v>
      </c>
      <c r="B96">
        <f t="shared" si="10"/>
        <v>674.78447338542253</v>
      </c>
      <c r="C96">
        <f t="shared" si="8"/>
        <v>818.81817037249436</v>
      </c>
      <c r="D96">
        <f t="shared" si="9"/>
        <v>940.94327977213788</v>
      </c>
      <c r="F96">
        <v>670</v>
      </c>
      <c r="G96">
        <v>821.4</v>
      </c>
    </row>
    <row r="98" spans="5:8" x14ac:dyDescent="0.25">
      <c r="E98" t="s">
        <v>3</v>
      </c>
      <c r="F98" s="2">
        <f>2*0.51*A92*F92</f>
        <v>135.15</v>
      </c>
      <c r="G98" s="2">
        <f>2*0.51*A92*G92</f>
        <v>173.80800000000002</v>
      </c>
      <c r="H98" s="2">
        <f>2*0.51*A92*H92</f>
        <v>199.614</v>
      </c>
    </row>
    <row r="99" spans="5:8" x14ac:dyDescent="0.25">
      <c r="F99" s="2">
        <f t="shared" ref="F99:F102" si="11">2*0.51*A93*F93</f>
        <v>543.048</v>
      </c>
      <c r="G99" s="2">
        <f t="shared" ref="G99:G102" si="12">2*0.51*A93*G93</f>
        <v>689.11200000000008</v>
      </c>
      <c r="H99" s="2">
        <f t="shared" ref="H99:H102" si="13">2*0.51*A93*H93</f>
        <v>787.44</v>
      </c>
    </row>
    <row r="100" spans="5:8" x14ac:dyDescent="0.25">
      <c r="F100" s="2">
        <f t="shared" si="11"/>
        <v>1229.8139999999999</v>
      </c>
      <c r="G100" s="2">
        <f t="shared" si="12"/>
        <v>1539.4860000000001</v>
      </c>
      <c r="H100" s="2">
        <f t="shared" si="13"/>
        <v>1754.298</v>
      </c>
    </row>
    <row r="101" spans="5:8" x14ac:dyDescent="0.25">
      <c r="F101" s="2">
        <f t="shared" si="11"/>
        <v>2190.1439999999998</v>
      </c>
      <c r="G101" s="2">
        <f t="shared" si="12"/>
        <v>2760.12</v>
      </c>
      <c r="H101" s="2"/>
    </row>
    <row r="102" spans="5:8" x14ac:dyDescent="0.25">
      <c r="F102" s="2">
        <f t="shared" si="11"/>
        <v>3416.9999999999995</v>
      </c>
      <c r="G102" s="2">
        <f t="shared" si="12"/>
        <v>4189.1399999999994</v>
      </c>
      <c r="H102" s="2"/>
    </row>
    <row r="104" spans="5:8" x14ac:dyDescent="0.25">
      <c r="F104">
        <f>F98*F98</f>
        <v>18265.522500000003</v>
      </c>
      <c r="G104">
        <f>G98*G98</f>
        <v>30209.220864000006</v>
      </c>
      <c r="H104">
        <f>H98*H98</f>
        <v>39845.748996000002</v>
      </c>
    </row>
    <row r="105" spans="5:8" x14ac:dyDescent="0.25">
      <c r="F105">
        <f t="shared" ref="F105:H108" si="14">F99*F99</f>
        <v>294901.13030399999</v>
      </c>
      <c r="G105">
        <f t="shared" si="14"/>
        <v>474875.34854400012</v>
      </c>
      <c r="H105">
        <f t="shared" si="14"/>
        <v>620061.75360000005</v>
      </c>
    </row>
    <row r="106" spans="5:8" x14ac:dyDescent="0.25">
      <c r="F106">
        <f t="shared" si="14"/>
        <v>1512442.4745959996</v>
      </c>
      <c r="G106">
        <f t="shared" si="14"/>
        <v>2370017.1441960004</v>
      </c>
      <c r="H106">
        <f t="shared" si="14"/>
        <v>3077561.4728040001</v>
      </c>
    </row>
    <row r="107" spans="5:8" x14ac:dyDescent="0.25">
      <c r="F107">
        <f t="shared" si="14"/>
        <v>4796730.7407359993</v>
      </c>
      <c r="G107">
        <f t="shared" si="14"/>
        <v>7618262.4143999992</v>
      </c>
    </row>
    <row r="108" spans="5:8" x14ac:dyDescent="0.25">
      <c r="F108">
        <f t="shared" si="14"/>
        <v>11675888.999999996</v>
      </c>
      <c r="G108">
        <f t="shared" si="14"/>
        <v>17548893.939599995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2016-11-15T20:42:39Z</cp:lastPrinted>
  <dcterms:created xsi:type="dcterms:W3CDTF">2016-11-10T20:38:10Z</dcterms:created>
  <dcterms:modified xsi:type="dcterms:W3CDTF">2016-11-15T21:49:15Z</dcterms:modified>
</cp:coreProperties>
</file>