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uli/work/dme/xlsimport/xls/downloaded/"/>
    </mc:Choice>
  </mc:AlternateContent>
  <xr:revisionPtr revIDLastSave="0" documentId="13_ncr:1_{A01DCE07-A9A1-9145-8F65-3E88540CBC87}" xr6:coauthVersionLast="45" xr6:coauthVersionMax="45" xr10:uidLastSave="{00000000-0000-0000-0000-000000000000}"/>
  <bookViews>
    <workbookView xWindow="0" yWindow="460" windowWidth="35740" windowHeight="20200" activeTab="1" xr2:uid="{00000000-000D-0000-FFFF-FFFF00000000}"/>
  </bookViews>
  <sheets>
    <sheet name="Tempo Pickup Request" sheetId="3" r:id="rId1"/>
    <sheet name="Import Template Headers" sheetId="5" r:id="rId2"/>
    <sheet name="Import Template Lines" sheetId="9" r:id="rId3"/>
    <sheet name="Related Line Data Import" sheetId="8" r:id="rId4"/>
    <sheet name="Data" sheetId="10" r:id="rId5"/>
    <sheet name="Address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8" l="1"/>
  <c r="G10" i="8"/>
  <c r="H9" i="8"/>
  <c r="G9" i="8"/>
  <c r="H8" i="8"/>
  <c r="G8" i="8"/>
  <c r="H7" i="8"/>
  <c r="G7" i="8"/>
  <c r="H6" i="8"/>
  <c r="G6" i="8"/>
  <c r="H5" i="8"/>
  <c r="G5" i="8"/>
  <c r="H4" i="8"/>
  <c r="G4" i="8"/>
  <c r="H7" i="9"/>
  <c r="F7" i="9"/>
  <c r="H6" i="9"/>
  <c r="F6" i="9"/>
  <c r="H5" i="9"/>
  <c r="F5" i="9"/>
  <c r="BM5" i="5"/>
  <c r="BI5" i="5"/>
  <c r="AV5" i="5"/>
  <c r="AU5" i="5"/>
  <c r="AK5" i="5"/>
  <c r="AH5" i="5"/>
  <c r="AG5" i="5"/>
  <c r="AF5" i="5"/>
  <c r="AE5" i="5"/>
  <c r="AD5" i="5"/>
  <c r="AC5" i="5"/>
  <c r="Z5" i="5"/>
  <c r="X5" i="5"/>
  <c r="H5" i="5"/>
  <c r="G5" i="5"/>
  <c r="E5" i="5"/>
  <c r="D5" i="5"/>
  <c r="B5" i="5"/>
  <c r="H4" i="9" l="1"/>
  <c r="F4" i="9"/>
  <c r="J25" i="3"/>
  <c r="C5" i="5" s="1"/>
  <c r="J24" i="3" l="1"/>
  <c r="V4" i="5" l="1"/>
  <c r="AY4" i="5" l="1"/>
  <c r="Z4" i="5" l="1"/>
  <c r="C13" i="10" l="1"/>
  <c r="AO4" i="5"/>
  <c r="O4" i="5"/>
  <c r="H23" i="3"/>
  <c r="B4" i="5" s="1"/>
  <c r="BM4" i="5"/>
  <c r="C11" i="10"/>
  <c r="C27" i="10"/>
  <c r="C7" i="10"/>
  <c r="C22" i="10"/>
  <c r="C21" i="10"/>
  <c r="C19" i="10"/>
  <c r="BL4" i="5"/>
  <c r="BK4" i="5"/>
  <c r="BJ4" i="5"/>
  <c r="BI4" i="5"/>
  <c r="BH4" i="5"/>
  <c r="AG4" i="5"/>
  <c r="AH4" i="5"/>
  <c r="AE4" i="5"/>
  <c r="AD4" i="5"/>
  <c r="H4" i="5"/>
  <c r="G4" i="5"/>
  <c r="E4" i="5"/>
  <c r="D4" i="5"/>
  <c r="F4" i="5"/>
  <c r="C4" i="5"/>
  <c r="AC4" i="5"/>
  <c r="AF4" i="5"/>
  <c r="G22" i="8"/>
  <c r="G21" i="8"/>
  <c r="G20" i="8"/>
  <c r="G19" i="8"/>
  <c r="G18" i="8"/>
  <c r="G17" i="8"/>
  <c r="G16" i="8"/>
  <c r="G15" i="8"/>
  <c r="G14" i="8"/>
  <c r="G13" i="8"/>
  <c r="G12" i="8"/>
  <c r="G11" i="8"/>
  <c r="D22" i="8"/>
  <c r="D21" i="8"/>
  <c r="D20" i="8"/>
  <c r="D19" i="8"/>
  <c r="D18" i="8"/>
  <c r="D17" i="8"/>
  <c r="D16" i="8"/>
  <c r="D15" i="8"/>
  <c r="D14" i="8"/>
  <c r="D13" i="8"/>
  <c r="D12" i="8"/>
  <c r="D11" i="8"/>
  <c r="U4" i="5"/>
  <c r="M4" i="5"/>
  <c r="K4" i="5"/>
  <c r="D3" i="8"/>
  <c r="G3" i="8"/>
  <c r="F39" i="11"/>
  <c r="F22" i="11"/>
  <c r="M2" i="11"/>
  <c r="M1" i="11"/>
  <c r="BG4" i="5"/>
  <c r="AV4" i="5"/>
  <c r="C28" i="10"/>
  <c r="C26" i="10"/>
  <c r="C25" i="10"/>
  <c r="C24" i="10"/>
  <c r="C23" i="10"/>
  <c r="C20" i="10"/>
  <c r="C18" i="10"/>
  <c r="C16" i="10"/>
  <c r="C15" i="10"/>
  <c r="C14" i="10"/>
  <c r="C10" i="10"/>
  <c r="C9" i="10"/>
  <c r="C8" i="10"/>
  <c r="C6" i="10"/>
  <c r="C17" i="10"/>
  <c r="C12" i="10"/>
  <c r="BF4" i="5"/>
  <c r="BE4" i="5"/>
  <c r="K22" i="8"/>
  <c r="K21" i="8"/>
  <c r="K20" i="8"/>
  <c r="K19" i="8"/>
  <c r="K18" i="8"/>
  <c r="K17" i="8"/>
  <c r="K16" i="8"/>
  <c r="K15" i="8"/>
  <c r="K14" i="8"/>
  <c r="K13" i="8"/>
  <c r="K12" i="8"/>
  <c r="K11" i="8"/>
  <c r="K3" i="8"/>
  <c r="C3" i="9"/>
  <c r="B3" i="9" s="1"/>
  <c r="A3" i="9" s="1"/>
  <c r="H3" i="8"/>
  <c r="C3" i="8"/>
  <c r="B3" i="8" s="1"/>
  <c r="A3" i="8" s="1"/>
  <c r="K3" i="9"/>
  <c r="G3" i="9"/>
  <c r="BD4" i="5"/>
  <c r="AI4" i="5"/>
  <c r="AU4" i="5"/>
  <c r="AS4" i="5"/>
  <c r="AR4" i="5"/>
  <c r="AP4" i="5"/>
  <c r="AN4" i="5"/>
  <c r="AM4" i="5"/>
  <c r="AL4" i="5"/>
  <c r="AK4" i="5"/>
  <c r="X4" i="5"/>
  <c r="S4" i="5"/>
  <c r="R4" i="5"/>
  <c r="P4" i="5"/>
  <c r="I4" i="5"/>
  <c r="H22" i="8"/>
  <c r="C22" i="8"/>
  <c r="B22" i="8" s="1"/>
  <c r="A22" i="8" s="1"/>
  <c r="H21" i="8"/>
  <c r="C21" i="8"/>
  <c r="B21" i="8" s="1"/>
  <c r="A21" i="8" s="1"/>
  <c r="H20" i="8"/>
  <c r="C20" i="8"/>
  <c r="B20" i="8" s="1"/>
  <c r="A20" i="8" s="1"/>
  <c r="H19" i="8"/>
  <c r="C19" i="8"/>
  <c r="B19" i="8" s="1"/>
  <c r="A19" i="8" s="1"/>
  <c r="H18" i="8"/>
  <c r="C18" i="8"/>
  <c r="B18" i="8" s="1"/>
  <c r="A18" i="8" s="1"/>
  <c r="H17" i="8"/>
  <c r="C17" i="8"/>
  <c r="B17" i="8" s="1"/>
  <c r="A17" i="8" s="1"/>
  <c r="H16" i="8"/>
  <c r="C16" i="8"/>
  <c r="B16" i="8" s="1"/>
  <c r="A16" i="8" s="1"/>
  <c r="H15" i="8"/>
  <c r="C15" i="8"/>
  <c r="B15" i="8" s="1"/>
  <c r="A15" i="8" s="1"/>
  <c r="H14" i="8"/>
  <c r="C14" i="8"/>
  <c r="B14" i="8" s="1"/>
  <c r="A14" i="8" s="1"/>
  <c r="H13" i="8"/>
  <c r="C13" i="8"/>
  <c r="B13" i="8" s="1"/>
  <c r="A13" i="8" s="1"/>
  <c r="H12" i="8"/>
  <c r="C12" i="8"/>
  <c r="B12" i="8" s="1"/>
  <c r="A12" i="8" s="1"/>
  <c r="H11" i="8"/>
  <c r="C11" i="8"/>
  <c r="B11" i="8" s="1"/>
  <c r="A11" i="8" s="1"/>
  <c r="C10" i="9"/>
  <c r="B10" i="9" s="1"/>
  <c r="A10" i="9" s="1"/>
  <c r="C9" i="9"/>
  <c r="B9" i="9" s="1"/>
  <c r="A9" i="9" s="1"/>
  <c r="H9" i="9" s="1"/>
  <c r="C8" i="9"/>
  <c r="B8" i="9" s="1"/>
  <c r="A8" i="9" s="1"/>
  <c r="K10" i="9"/>
  <c r="J10" i="9"/>
  <c r="I10" i="9"/>
  <c r="G10" i="9"/>
  <c r="E10" i="9"/>
  <c r="K9" i="9"/>
  <c r="J9" i="9"/>
  <c r="I9" i="9"/>
  <c r="G9" i="9"/>
  <c r="E9" i="9"/>
  <c r="K8" i="9"/>
  <c r="I8" i="9"/>
  <c r="G8" i="9"/>
  <c r="E8" i="9"/>
  <c r="J3" i="9"/>
  <c r="I3" i="9"/>
  <c r="E3" i="9"/>
  <c r="AJ4" i="5"/>
  <c r="N4" i="5"/>
  <c r="J4" i="5"/>
  <c r="H8" i="9" l="1"/>
  <c r="F8" i="9"/>
  <c r="F10" i="9"/>
  <c r="H10" i="9"/>
  <c r="F9" i="9"/>
  <c r="H3" i="9"/>
  <c r="F3" i="9"/>
</calcChain>
</file>

<file path=xl/sharedStrings.xml><?xml version="1.0" encoding="utf-8"?>
<sst xmlns="http://schemas.openxmlformats.org/spreadsheetml/2006/main" count="2730" uniqueCount="2049">
  <si>
    <t>Contact Name:</t>
  </si>
  <si>
    <t>Post Code:</t>
  </si>
  <si>
    <t>State:</t>
  </si>
  <si>
    <t>Units to be Returned</t>
  </si>
  <si>
    <t>Model Number</t>
  </si>
  <si>
    <t>Items to be shipped:</t>
  </si>
  <si>
    <t>Tempo to Complete:</t>
  </si>
  <si>
    <t>Phone:</t>
  </si>
  <si>
    <t>Type</t>
  </si>
  <si>
    <t xml:space="preserve">               PICKUP REQUEST MANIFEST</t>
  </si>
  <si>
    <t>Pickup Address:</t>
  </si>
  <si>
    <t>Weight (KG)</t>
  </si>
  <si>
    <t>Email:</t>
  </si>
  <si>
    <t>City/Suburb:</t>
  </si>
  <si>
    <t>Fault Desc.</t>
  </si>
  <si>
    <t>Collection Instructions</t>
  </si>
  <si>
    <t>Address Type:</t>
  </si>
  <si>
    <t>Business External</t>
  </si>
  <si>
    <t>Pickup After</t>
  </si>
  <si>
    <t>Pickup Before</t>
  </si>
  <si>
    <t>Address 1</t>
  </si>
  <si>
    <t>Pickup Address Operating Hours</t>
  </si>
  <si>
    <t>Address 2</t>
  </si>
  <si>
    <t>Day</t>
  </si>
  <si>
    <t>Open</t>
  </si>
  <si>
    <t>Close</t>
  </si>
  <si>
    <t>City / Suburb</t>
  </si>
  <si>
    <t>Monday</t>
  </si>
  <si>
    <t>Postal Code</t>
  </si>
  <si>
    <t>Tuesday</t>
  </si>
  <si>
    <t>State</t>
  </si>
  <si>
    <t>Wednesday</t>
  </si>
  <si>
    <t>Contact</t>
  </si>
  <si>
    <t>Thursday</t>
  </si>
  <si>
    <t>Phone</t>
  </si>
  <si>
    <t>Friday</t>
  </si>
  <si>
    <t>Email</t>
  </si>
  <si>
    <t>Saturday</t>
  </si>
  <si>
    <t>Closed</t>
  </si>
  <si>
    <t>Sunday</t>
  </si>
  <si>
    <t>CONNOTE</t>
  </si>
  <si>
    <t>Delivery Instructions</t>
  </si>
  <si>
    <t>Delivery Address Operating Hours</t>
  </si>
  <si>
    <t>Deliver Before</t>
  </si>
  <si>
    <t>deWareHouswBay</t>
  </si>
  <si>
    <t>deWareHouseNumber</t>
  </si>
  <si>
    <t>dePickUpInstructions_Address</t>
  </si>
  <si>
    <t>dePickUpInstructions_Contact</t>
  </si>
  <si>
    <t>deEmail</t>
  </si>
  <si>
    <t>dePhoneMobile</t>
  </si>
  <si>
    <t>dePhoneMain</t>
  </si>
  <si>
    <t>deContactF_Lname</t>
  </si>
  <si>
    <t>deToAddressCountry</t>
  </si>
  <si>
    <t>deToAddressState</t>
  </si>
  <si>
    <t>deToAddressSuburb</t>
  </si>
  <si>
    <t>deToAddressStreet2</t>
  </si>
  <si>
    <t>deToAddressStreet1</t>
  </si>
  <si>
    <t>puWareHouseBay</t>
  </si>
  <si>
    <t>puWareHouseNumber</t>
  </si>
  <si>
    <t>puPickUpInstructions_Address</t>
  </si>
  <si>
    <t>puPickUpInstructions_Contact</t>
  </si>
  <si>
    <t>b.handlingInstructions</t>
  </si>
  <si>
    <t>puEmail</t>
  </si>
  <si>
    <t>puPhoneMobile</t>
  </si>
  <si>
    <t>puPhoneMain</t>
  </si>
  <si>
    <t>Client Reference Numbers</t>
  </si>
  <si>
    <t>Booking Notes</t>
  </si>
  <si>
    <t xml:space="preserve">Delivery Bay </t>
  </si>
  <si>
    <t>Delivery Warehouse #</t>
  </si>
  <si>
    <t>Delivery Address Instructions</t>
  </si>
  <si>
    <t>Delivery Contact Instructions</t>
  </si>
  <si>
    <t>Contact Status Comm</t>
  </si>
  <si>
    <t>Contact Email Group</t>
  </si>
  <si>
    <t>Contact Email</t>
  </si>
  <si>
    <t>Contact Mobile</t>
  </si>
  <si>
    <t>Contact Phone</t>
  </si>
  <si>
    <t>Contact Name</t>
  </si>
  <si>
    <t>Save Delivery Address (Y/N)</t>
  </si>
  <si>
    <t>Delivery Postal Code</t>
  </si>
  <si>
    <t>Delivery Country</t>
  </si>
  <si>
    <t>Delivery State</t>
  </si>
  <si>
    <t>Delivery Suburb</t>
  </si>
  <si>
    <t>Delivery Address 2</t>
  </si>
  <si>
    <t>Delivery Address 1</t>
  </si>
  <si>
    <t>Delivery Address Type</t>
  </si>
  <si>
    <t>Delivery Company</t>
  </si>
  <si>
    <t>Deliver by Time Minutes</t>
  </si>
  <si>
    <t>Deliver by Time Hours</t>
  </si>
  <si>
    <t>Deliver By Date</t>
  </si>
  <si>
    <t xml:space="preserve">Pickup Bay </t>
  </si>
  <si>
    <t>Pickup Warehouse #</t>
  </si>
  <si>
    <t>Pickup Address Instructions</t>
  </si>
  <si>
    <t>Pickup Contact Instructions</t>
  </si>
  <si>
    <t>Pickup Handling Instructions</t>
  </si>
  <si>
    <t>Save Pickup Address (Y/N)</t>
  </si>
  <si>
    <t>Pickup Postal Code</t>
  </si>
  <si>
    <t>Pickup Country</t>
  </si>
  <si>
    <t>Pickup State</t>
  </si>
  <si>
    <t>Pickup Suburb</t>
  </si>
  <si>
    <t>Pickup Address 2</t>
  </si>
  <si>
    <t>Pickup Address 1</t>
  </si>
  <si>
    <t>Address Type</t>
  </si>
  <si>
    <t>Pickup Company</t>
  </si>
  <si>
    <t>Pickup by Time Minutes</t>
  </si>
  <si>
    <t>Pickup by Time Hours</t>
  </si>
  <si>
    <t>Pickup by Date</t>
  </si>
  <si>
    <t>Ready From Time Minutes-00-15-30-45</t>
  </si>
  <si>
    <t>Ready From Time Hours</t>
  </si>
  <si>
    <t>Ready From Date</t>
  </si>
  <si>
    <t>Available Now / Available From</t>
  </si>
  <si>
    <t>1 or null</t>
  </si>
  <si>
    <t>value list</t>
  </si>
  <si>
    <t>this is either 1 or null</t>
  </si>
  <si>
    <t>should we even take this data - they should only enter if it is new?</t>
  </si>
  <si>
    <t>need value list- case sensative to same as system</t>
  </si>
  <si>
    <t>They will give us a company name for this field</t>
  </si>
  <si>
    <t>separate into a number for hour and a umber for minutes (24 hour) - I take these values to make a time calculation</t>
  </si>
  <si>
    <t>just numeric for hours</t>
  </si>
  <si>
    <t xml:space="preserve">needs to be Exact spelling- based on what is entered need to  fill in right fields for date and time- </t>
  </si>
  <si>
    <t>b.clientReference_RA_Numbers</t>
  </si>
  <si>
    <t>b.bookingNotes</t>
  </si>
  <si>
    <t>deToComm_DeliveryComminicateVia</t>
  </si>
  <si>
    <t>de_EmailGroup</t>
  </si>
  <si>
    <t>de_addressedSaved</t>
  </si>
  <si>
    <t>deToAddressPostalCode</t>
  </si>
  <si>
    <t>deToAddressType</t>
  </si>
  <si>
    <t>deToCompanyName</t>
  </si>
  <si>
    <t>deDeliveryBy_Minutes</t>
  </si>
  <si>
    <t>deDeliveryBy_Hours</t>
  </si>
  <si>
    <t>deDeliverBy_Date</t>
  </si>
  <si>
    <t>puCommBookingCommunicateVia</t>
  </si>
  <si>
    <t>pu_emailGroup</t>
  </si>
  <si>
    <t>puContactF_LName</t>
  </si>
  <si>
    <t>pu_addressedSaved</t>
  </si>
  <si>
    <t>puAddressPostalCode</t>
  </si>
  <si>
    <t>puAddressCountry</t>
  </si>
  <si>
    <t>puAddressState</t>
  </si>
  <si>
    <t>puAddressSuburb</t>
  </si>
  <si>
    <t>puAddressStreet_2</t>
  </si>
  <si>
    <t>puAddressStreet_1</t>
  </si>
  <si>
    <t>puAddressType</t>
  </si>
  <si>
    <t>puCompany</t>
  </si>
  <si>
    <t>puPickUpByTimeMinutes</t>
  </si>
  <si>
    <t>puPickUpByTimeHours</t>
  </si>
  <si>
    <t>puPickUpBy_Date</t>
  </si>
  <si>
    <t>puPickUpAvailTimeMinutes</t>
  </si>
  <si>
    <t>puPickUpAvailTimeHours</t>
  </si>
  <si>
    <t>puPickUpAvailFrom_Date</t>
  </si>
  <si>
    <t>x_ReadyStatus</t>
  </si>
  <si>
    <t>e_Type of Packaging</t>
  </si>
  <si>
    <t>e_Item</t>
  </si>
  <si>
    <t>e_Qty</t>
  </si>
  <si>
    <t>e_weightUOM</t>
  </si>
  <si>
    <t>e_weightPerEach</t>
  </si>
  <si>
    <t>e_dimUOM</t>
  </si>
  <si>
    <t>e_dimLength</t>
  </si>
  <si>
    <t>e_dimWidth</t>
  </si>
  <si>
    <t>e_dimHeight</t>
  </si>
  <si>
    <t>Packaging</t>
  </si>
  <si>
    <t>Item Description</t>
  </si>
  <si>
    <t>Qty</t>
  </si>
  <si>
    <t>Wgt UOM</t>
  </si>
  <si>
    <t>Wgt Each</t>
  </si>
  <si>
    <t>Dim UOM</t>
  </si>
  <si>
    <t>Length</t>
  </si>
  <si>
    <t>Width</t>
  </si>
  <si>
    <t>Height</t>
  </si>
  <si>
    <t>modelNumber</t>
  </si>
  <si>
    <t>itemDescription</t>
  </si>
  <si>
    <t>quantity</t>
  </si>
  <si>
    <t>itemFaultDescription</t>
  </si>
  <si>
    <t>gap_ra</t>
  </si>
  <si>
    <t>clientRefNumber</t>
  </si>
  <si>
    <t>itemSerialNumbers</t>
  </si>
  <si>
    <t>insuranceValueEach</t>
  </si>
  <si>
    <t>Fault Description</t>
  </si>
  <si>
    <t>GAP RA# (Seperated by space)**
if we want in column need to have a separator ? "|" then I can process it and replace with returns - can probably do with spaces. If have spaces then it may be in a paragraph format and hard to read</t>
  </si>
  <si>
    <t>Client Ref# (Seperated by space)</t>
  </si>
  <si>
    <t>Serial #'s (Seperated by space)</t>
  </si>
  <si>
    <t>insurance value</t>
  </si>
  <si>
    <t>mm</t>
  </si>
  <si>
    <t>DIM UOM</t>
  </si>
  <si>
    <t>Weight UOM</t>
  </si>
  <si>
    <t>KG</t>
  </si>
  <si>
    <t xml:space="preserve"> </t>
  </si>
  <si>
    <t>Date (dd/mm/yy)</t>
  </si>
  <si>
    <t>Time (hh:00 am)</t>
  </si>
  <si>
    <t>Time (hh:mm am)</t>
  </si>
  <si>
    <t>DESTINATION Company / Person</t>
  </si>
  <si>
    <t>17:00 PM</t>
  </si>
  <si>
    <t>8:30 AM</t>
  </si>
  <si>
    <t>15:00 PM</t>
  </si>
  <si>
    <t>Deliver From</t>
  </si>
  <si>
    <t>Available Now?</t>
  </si>
  <si>
    <t>deDeliverFrom_Hours</t>
  </si>
  <si>
    <t>deDeliverFrom_Minutes</t>
  </si>
  <si>
    <t>Deliver From Date</t>
  </si>
  <si>
    <t>Deliver From Time Minutes</t>
  </si>
  <si>
    <t>Deliver From Time Hours</t>
  </si>
  <si>
    <t>NSW</t>
  </si>
  <si>
    <t>Category</t>
  </si>
  <si>
    <t>Booking Category</t>
  </si>
  <si>
    <t>X</t>
  </si>
  <si>
    <t>Salvage Expense</t>
  </si>
  <si>
    <t>Maximum Price</t>
  </si>
  <si>
    <t>b.clientMaxBookAmount</t>
  </si>
  <si>
    <t>b.bookingCategory</t>
  </si>
  <si>
    <t>b.bookingPriority</t>
  </si>
  <si>
    <t>Priority</t>
  </si>
  <si>
    <t>Priority:</t>
  </si>
  <si>
    <t>Standard</t>
  </si>
  <si>
    <t>Booking Contact</t>
  </si>
  <si>
    <t>Data to Fill Sheets</t>
  </si>
  <si>
    <t>Tempo Booking Contacts</t>
  </si>
  <si>
    <t>clients | EMPLOYEES::clientEmployeeNameFirst</t>
  </si>
  <si>
    <t>clients | EMPLOYEES::clientEmployeeNameSurname</t>
  </si>
  <si>
    <t>Hugh</t>
  </si>
  <si>
    <t>McCormack</t>
  </si>
  <si>
    <t>Lucy</t>
  </si>
  <si>
    <t>McClelland</t>
  </si>
  <si>
    <t>Ben</t>
  </si>
  <si>
    <t>Watson</t>
  </si>
  <si>
    <t>Darryl</t>
  </si>
  <si>
    <t>Tolentino</t>
  </si>
  <si>
    <t>Digvijay</t>
  </si>
  <si>
    <t>Parmar</t>
  </si>
  <si>
    <t>Gaurav</t>
  </si>
  <si>
    <t>Thukral</t>
  </si>
  <si>
    <t>Jennifer</t>
  </si>
  <si>
    <t>Ye</t>
  </si>
  <si>
    <t>Kenneth</t>
  </si>
  <si>
    <t>Fung</t>
  </si>
  <si>
    <t>Laura</t>
  </si>
  <si>
    <t>Smart</t>
  </si>
  <si>
    <t>Margaret</t>
  </si>
  <si>
    <t>Paszkiewicz</t>
  </si>
  <si>
    <t>Nick</t>
  </si>
  <si>
    <t>Donnelly</t>
  </si>
  <si>
    <t>Shayne</t>
  </si>
  <si>
    <t>ABEYARATNE</t>
  </si>
  <si>
    <t>Steven</t>
  </si>
  <si>
    <t>Tien</t>
  </si>
  <si>
    <t>Tajinder</t>
  </si>
  <si>
    <t>Singh</t>
  </si>
  <si>
    <t>Troy</t>
  </si>
  <si>
    <t>Lawrence</t>
  </si>
  <si>
    <t>Vini</t>
  </si>
  <si>
    <t>Krumenauer</t>
  </si>
  <si>
    <t>Hugh McCormack</t>
  </si>
  <si>
    <t>Email cc</t>
  </si>
  <si>
    <t>Code</t>
  </si>
  <si>
    <t>Name</t>
  </si>
  <si>
    <t>Address</t>
  </si>
  <si>
    <t>City</t>
  </si>
  <si>
    <t>Postcode</t>
  </si>
  <si>
    <t>email</t>
  </si>
  <si>
    <t>Tic</t>
  </si>
  <si>
    <t>TIC</t>
  </si>
  <si>
    <t>Door 13, Building 2, 207 Sunshine Road</t>
  </si>
  <si>
    <t>Tottenham</t>
  </si>
  <si>
    <t>VIC</t>
  </si>
  <si>
    <t xml:space="preserve">James Sam </t>
  </si>
  <si>
    <t>03 9392 0020</t>
  </si>
  <si>
    <t>rloqa@ticgroup.com.au; itassets@ticgroup.com.au</t>
  </si>
  <si>
    <t>TSC</t>
  </si>
  <si>
    <t>TRAC</t>
  </si>
  <si>
    <t>Bay 3/214 Blackshaws RD</t>
  </si>
  <si>
    <t>Altona North</t>
  </si>
  <si>
    <t>Kalyana</t>
  </si>
  <si>
    <t>0421 081 096</t>
  </si>
  <si>
    <t>Tic.Group@Tempo.org</t>
  </si>
  <si>
    <t>The Sales Club</t>
  </si>
  <si>
    <t>145 Hartley Road</t>
  </si>
  <si>
    <t>Smeaton Grange</t>
  </si>
  <si>
    <t>Alan Bortz</t>
  </si>
  <si>
    <t>02 9191 0608</t>
  </si>
  <si>
    <t>alan.bortz@salesclub.com.au; stock@salesclub.com.au</t>
  </si>
  <si>
    <t>MIT</t>
  </si>
  <si>
    <t>Melbourne IT</t>
  </si>
  <si>
    <t>2/198 Atlantic Drive</t>
  </si>
  <si>
    <t>Keysborough</t>
  </si>
  <si>
    <t>Claude Masciulli</t>
  </si>
  <si>
    <t>03 9773 6987</t>
  </si>
  <si>
    <t>Claude@melbourneitsolutions.com.au; Sally@melbourneitsolutions.com.au</t>
  </si>
  <si>
    <t>Tempo 7/15</t>
  </si>
  <si>
    <t>7/15 Rodborough Rd</t>
  </si>
  <si>
    <t>Frenchs Forest</t>
  </si>
  <si>
    <t>02 8422 2833</t>
  </si>
  <si>
    <t>Hugh.McCormack@Tempo.org</t>
  </si>
  <si>
    <t>Tempo 8/14</t>
  </si>
  <si>
    <t>8/14 Rodborough Rd</t>
  </si>
  <si>
    <t>Warehouse</t>
  </si>
  <si>
    <t xml:space="preserve">02 8422 2151 </t>
  </si>
  <si>
    <t>WareHouse@tempo.org</t>
  </si>
  <si>
    <t>CEO</t>
  </si>
  <si>
    <t>CEO Global Group Pty LTD</t>
  </si>
  <si>
    <t>Building 2, Dock 4, 496 Victoria Rd</t>
  </si>
  <si>
    <t>Wetherill Park</t>
  </si>
  <si>
    <t>Ron Ohanesian</t>
  </si>
  <si>
    <t>02 8422 2832</t>
  </si>
  <si>
    <t>Parts@tempo.org</t>
  </si>
  <si>
    <t>BAY7</t>
  </si>
  <si>
    <t>Bay7</t>
  </si>
  <si>
    <t>Bay 7/214 Blackshaws RD</t>
  </si>
  <si>
    <t>Narinder</t>
  </si>
  <si>
    <t>03 9393 3709</t>
  </si>
  <si>
    <t>bay7despatch@ticgroup.com.au</t>
  </si>
  <si>
    <t>GRAND</t>
  </si>
  <si>
    <t>Grand Electronics</t>
  </si>
  <si>
    <t>223/354 Eastern Valley Way</t>
  </si>
  <si>
    <t>Chatswood</t>
  </si>
  <si>
    <t xml:space="preserve">Alan </t>
  </si>
  <si>
    <t>02 9417 0809</t>
  </si>
  <si>
    <t>grandservices@bigpond.com</t>
  </si>
  <si>
    <t>STALBANS</t>
  </si>
  <si>
    <t>TIC St Albans</t>
  </si>
  <si>
    <t xml:space="preserve">51 Regan Street </t>
  </si>
  <si>
    <t>St Albans</t>
  </si>
  <si>
    <t>Jenny Ibbott</t>
  </si>
  <si>
    <t xml:space="preserve">03 9365 7718 </t>
  </si>
  <si>
    <t>JIbbott@bunnings.com.au</t>
  </si>
  <si>
    <t>LINK</t>
  </si>
  <si>
    <t>Install and Fix Solutions</t>
  </si>
  <si>
    <t>7/210 Robinson Road</t>
  </si>
  <si>
    <t>Geebung</t>
  </si>
  <si>
    <t>QLD</t>
  </si>
  <si>
    <t>I&amp;F</t>
  </si>
  <si>
    <t>07 3218 6512</t>
  </si>
  <si>
    <t>mark.baker@installandfixsolutions.com.au; Parts@tempo.org</t>
  </si>
  <si>
    <t>SYNZ</t>
  </si>
  <si>
    <t>Synnex NZ</t>
  </si>
  <si>
    <t>31 Business Parade North</t>
  </si>
  <si>
    <t>East Tamaki</t>
  </si>
  <si>
    <t>Lucas Lin</t>
  </si>
  <si>
    <t>64 9 271 5001</t>
  </si>
  <si>
    <t>Lucas.Lin@nz.synnex-grp.com</t>
  </si>
  <si>
    <t>TICNZ</t>
  </si>
  <si>
    <t>TIC NZ</t>
  </si>
  <si>
    <t xml:space="preserve">9A Mahunga Drive </t>
  </si>
  <si>
    <t>Mangere Bridge</t>
  </si>
  <si>
    <t xml:space="preserve">Sarah Henriksen </t>
  </si>
  <si>
    <t xml:space="preserve">64 9 6224 822 </t>
  </si>
  <si>
    <t>sarah.henriksen@ticgroup.co.nz; antony.michael@ticgroup.com.au</t>
  </si>
  <si>
    <t>SEANSW</t>
  </si>
  <si>
    <t>Seaway Logistics</t>
  </si>
  <si>
    <t>Gate B53 2/2 Simblist RD</t>
  </si>
  <si>
    <t>Port Botany</t>
  </si>
  <si>
    <t>Troy Fenton</t>
  </si>
  <si>
    <t>02 9381 7407</t>
  </si>
  <si>
    <t>Troy.Fenton@seaway.com.au</t>
  </si>
  <si>
    <t>SEAQLD</t>
  </si>
  <si>
    <t>Hennessy Transport</t>
  </si>
  <si>
    <t>376 Beatty Rd</t>
  </si>
  <si>
    <t xml:space="preserve">Archerfield </t>
  </si>
  <si>
    <t>SEAVIC</t>
  </si>
  <si>
    <t>306-318 Abbots RD</t>
  </si>
  <si>
    <t>Dandenong South</t>
  </si>
  <si>
    <t>2N2144</t>
  </si>
  <si>
    <t>2nds World</t>
  </si>
  <si>
    <t>321 Parramatta Rd</t>
  </si>
  <si>
    <t xml:space="preserve">Auburn </t>
  </si>
  <si>
    <t>Kinnari</t>
  </si>
  <si>
    <t>02 9748 4898</t>
  </si>
  <si>
    <t>kinnari.jani@2ndsworld.com.au</t>
  </si>
  <si>
    <t>2N2750</t>
  </si>
  <si>
    <t>241 Mulgoa RD</t>
  </si>
  <si>
    <t>Penrith</t>
  </si>
  <si>
    <t>Angie</t>
  </si>
  <si>
    <t>02 47475151</t>
  </si>
  <si>
    <t>angelika.kretschmer@2ndsworld.com.au</t>
  </si>
  <si>
    <t>2N3194</t>
  </si>
  <si>
    <t>27-29 Nepean Hwy</t>
  </si>
  <si>
    <t>Mentone</t>
  </si>
  <si>
    <t>Darren</t>
  </si>
  <si>
    <t>03 9585 4444</t>
  </si>
  <si>
    <t>maneesha.chauhan@2ndsworld.com.au</t>
  </si>
  <si>
    <t>AD0820</t>
  </si>
  <si>
    <t>Advanced Air</t>
  </si>
  <si>
    <t>13 Mataram St</t>
  </si>
  <si>
    <t>Winnellie</t>
  </si>
  <si>
    <t>NT</t>
  </si>
  <si>
    <t>Sara Hoolan</t>
  </si>
  <si>
    <t>08 8947 2823</t>
  </si>
  <si>
    <t>info@advancedairnt.com.au</t>
  </si>
  <si>
    <t>AI4802</t>
  </si>
  <si>
    <t>Airlie Beach Betta Home Living</t>
  </si>
  <si>
    <t>Cnr Shute Harbour Rd &amp; William Murray Drv</t>
  </si>
  <si>
    <t>Cannonvale</t>
  </si>
  <si>
    <t>Marcus</t>
  </si>
  <si>
    <t>07 4946 5944</t>
  </si>
  <si>
    <t>airlie@my.betta.com.au</t>
  </si>
  <si>
    <t>AP6155</t>
  </si>
  <si>
    <t>Appliances Online</t>
  </si>
  <si>
    <t>6a Gauge Circuit</t>
  </si>
  <si>
    <t>Canningvale</t>
  </si>
  <si>
    <t>WA</t>
  </si>
  <si>
    <t>Sasha</t>
  </si>
  <si>
    <t>08 9230 0000</t>
  </si>
  <si>
    <t>perthwarehouse@winning.com.au</t>
  </si>
  <si>
    <t>BE3644</t>
  </si>
  <si>
    <t>Betta</t>
  </si>
  <si>
    <t>8 Main St</t>
  </si>
  <si>
    <t>Cobram</t>
  </si>
  <si>
    <t>Mary</t>
  </si>
  <si>
    <t>03 5871 2111</t>
  </si>
  <si>
    <t>cobram@my.betta.com.au</t>
  </si>
  <si>
    <t>BE4350</t>
  </si>
  <si>
    <t xml:space="preserve">Betta </t>
  </si>
  <si>
    <t>34 Erin Street</t>
  </si>
  <si>
    <t>Toowoomba</t>
  </si>
  <si>
    <t>Josh</t>
  </si>
  <si>
    <t>07 34634 9888</t>
  </si>
  <si>
    <t>warehouse.wilsonton@my.betta.com.au</t>
  </si>
  <si>
    <t>BE4413</t>
  </si>
  <si>
    <t>Betta Home Living</t>
  </si>
  <si>
    <t>99 Heeney St</t>
  </si>
  <si>
    <t>Chinchilla</t>
  </si>
  <si>
    <t>Kathryn Larkin</t>
  </si>
  <si>
    <t>07 4662 7705</t>
  </si>
  <si>
    <t>returns.chinchilla@my.betta.com.au</t>
  </si>
  <si>
    <t>BE4703</t>
  </si>
  <si>
    <t>16 Hill St</t>
  </si>
  <si>
    <t>Yeppon</t>
  </si>
  <si>
    <t>Chris</t>
  </si>
  <si>
    <t>07 4939 3266</t>
  </si>
  <si>
    <t>craig.lanson@my.betta.com.au</t>
  </si>
  <si>
    <t>BE6510</t>
  </si>
  <si>
    <t xml:space="preserve">52 Padbury Street </t>
  </si>
  <si>
    <t>Moora</t>
  </si>
  <si>
    <t>Danny</t>
  </si>
  <si>
    <t>08 9653 1177</t>
  </si>
  <si>
    <t>moora@my.betta.com.au</t>
  </si>
  <si>
    <t>BI2138</t>
  </si>
  <si>
    <t>Bing Lee</t>
  </si>
  <si>
    <t>Shop MM3, 1 Rider Boulevard</t>
  </si>
  <si>
    <t>Rhodes</t>
  </si>
  <si>
    <t>Kevin/amir</t>
  </si>
  <si>
    <t>02 9781 3131</t>
  </si>
  <si>
    <t>rhclaims@binglee.com.au</t>
  </si>
  <si>
    <t>BI2163</t>
  </si>
  <si>
    <t>Bing Lee Crhc</t>
  </si>
  <si>
    <t>2a, Seville Street</t>
  </si>
  <si>
    <t>Villawood</t>
  </si>
  <si>
    <t>David/adam</t>
  </si>
  <si>
    <t>crhc.queries@binglee.com.au</t>
  </si>
  <si>
    <t>BI4825</t>
  </si>
  <si>
    <t>Bi-rite Electrical Mt Isa</t>
  </si>
  <si>
    <t>26 Miles St</t>
  </si>
  <si>
    <t>Mount Isa</t>
  </si>
  <si>
    <t>Paul Matthews</t>
  </si>
  <si>
    <t>07 4749 2255</t>
  </si>
  <si>
    <t>mtisa@birite.com.au</t>
  </si>
  <si>
    <t>BU2756</t>
  </si>
  <si>
    <t>Bunnings</t>
  </si>
  <si>
    <t>264-272 Windsor Rd</t>
  </si>
  <si>
    <t>Mcgraths Hill</t>
  </si>
  <si>
    <t>Gavin</t>
  </si>
  <si>
    <t>02 4587 6700</t>
  </si>
  <si>
    <t>mcgrathshillspecialorders@bunnings.com.au</t>
  </si>
  <si>
    <t>CA3029</t>
  </si>
  <si>
    <t>Catch Of The Day</t>
  </si>
  <si>
    <t>1 Saintly Drive</t>
  </si>
  <si>
    <t>Truganina</t>
  </si>
  <si>
    <t>Sandeep Kajla</t>
  </si>
  <si>
    <t>03 4300 60864</t>
  </si>
  <si>
    <t>sandeep.kajla@catchoftheday.com.au</t>
  </si>
  <si>
    <t>CO7009</t>
  </si>
  <si>
    <t>Coogans</t>
  </si>
  <si>
    <t xml:space="preserve">51-53 Hopkins </t>
  </si>
  <si>
    <t xml:space="preserve">Moonah </t>
  </si>
  <si>
    <t>TAS</t>
  </si>
  <si>
    <t>Kathy/John G</t>
  </si>
  <si>
    <t>03 6232 2286</t>
  </si>
  <si>
    <t>kh@cooganstores.com.au</t>
  </si>
  <si>
    <t>DO2292</t>
  </si>
  <si>
    <t>Domayne</t>
  </si>
  <si>
    <t>16a Heddon Road</t>
  </si>
  <si>
    <t>Broadmeadow</t>
  </si>
  <si>
    <t>Ann George</t>
  </si>
  <si>
    <t>02 4941 3900</t>
  </si>
  <si>
    <t>ann.george@au.domayne.com</t>
  </si>
  <si>
    <t>DO2609</t>
  </si>
  <si>
    <t>80 Collie Street</t>
  </si>
  <si>
    <t>Fyshwick</t>
  </si>
  <si>
    <t>ACT</t>
  </si>
  <si>
    <t>Anjalyn Sharma</t>
  </si>
  <si>
    <t>02 6126 2500</t>
  </si>
  <si>
    <t>dmfyshwick.smallappliances@au.domayne.com</t>
  </si>
  <si>
    <t>DO4217</t>
  </si>
  <si>
    <t>Loading Dock 2A, 29-45 Ashmore Road</t>
  </si>
  <si>
    <t>Bundall</t>
  </si>
  <si>
    <t>Sarah</t>
  </si>
  <si>
    <t>07 5553 2127</t>
  </si>
  <si>
    <t>dmbundall.operations@au.domayne.com</t>
  </si>
  <si>
    <t>HA0828</t>
  </si>
  <si>
    <t>Harvey Norman</t>
  </si>
  <si>
    <t>644 Stuart Hwy Berrimah</t>
  </si>
  <si>
    <t>Berrimah</t>
  </si>
  <si>
    <t>Hellen</t>
  </si>
  <si>
    <t>08 8922 4123</t>
  </si>
  <si>
    <t>darwin.pa@au.harveynorman.com</t>
  </si>
  <si>
    <t>HA2015</t>
  </si>
  <si>
    <t>Level 1 Computer Dept, 84 O'Riordan Street</t>
  </si>
  <si>
    <t>Alexandria</t>
  </si>
  <si>
    <t>Angela</t>
  </si>
  <si>
    <t>02 8339 7050</t>
  </si>
  <si>
    <t>hndmalexandria.pccomputers@au.harveynorman.com</t>
  </si>
  <si>
    <t>HA2020</t>
  </si>
  <si>
    <t>504 Gardeners Rd</t>
  </si>
  <si>
    <t>Mascot</t>
  </si>
  <si>
    <t>Terry/Jacki</t>
  </si>
  <si>
    <t>02 9693 0689</t>
  </si>
  <si>
    <t>jacki.hillcoat@au.hrveynorman.com</t>
  </si>
  <si>
    <t>HA2022</t>
  </si>
  <si>
    <t>Store 5016 500 Oxford Street</t>
  </si>
  <si>
    <t>Bondi Junction</t>
  </si>
  <si>
    <t>John Chan</t>
  </si>
  <si>
    <t>02 8305 8839</t>
  </si>
  <si>
    <t>bondi.pa@au.harveynorman.com</t>
  </si>
  <si>
    <t>HA2035</t>
  </si>
  <si>
    <t>30 Bowden St</t>
  </si>
  <si>
    <t>Mj</t>
  </si>
  <si>
    <t>02 8305 8862</t>
  </si>
  <si>
    <t>emma.nolan@au.harveynorman.com</t>
  </si>
  <si>
    <t>HA2046</t>
  </si>
  <si>
    <t>250 Parramatta Rd</t>
  </si>
  <si>
    <t>Auburn</t>
  </si>
  <si>
    <t>Steve</t>
  </si>
  <si>
    <t>02 9202 4606</t>
  </si>
  <si>
    <t>auburn.operations@au.harveynorman.com</t>
  </si>
  <si>
    <t>HA2093</t>
  </si>
  <si>
    <t>17 Roseberry St</t>
  </si>
  <si>
    <t>Balgowlah</t>
  </si>
  <si>
    <t>Deniell Croker</t>
  </si>
  <si>
    <t>02 9949 0131</t>
  </si>
  <si>
    <t>deniell.croker@au.harveynorman.com</t>
  </si>
  <si>
    <t>HA2113</t>
  </si>
  <si>
    <t xml:space="preserve">Electrical Dept . Lvl 2 31- 35 Epping Rd </t>
  </si>
  <si>
    <t xml:space="preserve">North Ryde </t>
  </si>
  <si>
    <t>Sunita/natasha</t>
  </si>
  <si>
    <t>02 9888 8888</t>
  </si>
  <si>
    <t>hndmnorthryde.pcelectrica;@au.harveynorman.com</t>
  </si>
  <si>
    <t>HA2128</t>
  </si>
  <si>
    <t>Dock 1, 75 Carnarvon St</t>
  </si>
  <si>
    <t>Silverwater</t>
  </si>
  <si>
    <t>Widia</t>
  </si>
  <si>
    <t>02 92024689</t>
  </si>
  <si>
    <t>auburn.creditor2@au.harveynorman.com</t>
  </si>
  <si>
    <t>HA2144</t>
  </si>
  <si>
    <t xml:space="preserve">Harvey Norman </t>
  </si>
  <si>
    <t>103-123 Parramatta Road</t>
  </si>
  <si>
    <t>Sonia</t>
  </si>
  <si>
    <t>02 8748 4200</t>
  </si>
  <si>
    <t>hndmauburn.operations@au.harveynorman.com</t>
  </si>
  <si>
    <t>HA2148</t>
  </si>
  <si>
    <t>C5, Cnr Blacktown And Bungarribee Rd</t>
  </si>
  <si>
    <t>Blacktown</t>
  </si>
  <si>
    <t>Nidhi</t>
  </si>
  <si>
    <t>02 8822 8400</t>
  </si>
  <si>
    <t>blacktown.operations@au.harveynorman.com</t>
  </si>
  <si>
    <t>HA2154</t>
  </si>
  <si>
    <t>2 Inglewood Place</t>
  </si>
  <si>
    <t>Bella Vista</t>
  </si>
  <si>
    <t>Rachael</t>
  </si>
  <si>
    <t>02 9840 8991</t>
  </si>
  <si>
    <t>castlehill.elecreturns@au.harveynorman.com</t>
  </si>
  <si>
    <t>HA2170</t>
  </si>
  <si>
    <t>Dock 3, 2-18 Orange Grove Rd</t>
  </si>
  <si>
    <t xml:space="preserve">Liverpool </t>
  </si>
  <si>
    <t>Mel Russell</t>
  </si>
  <si>
    <t>02 9600 3304</t>
  </si>
  <si>
    <t>melynda.russell@au.harveynorman.com</t>
  </si>
  <si>
    <t>HA2195</t>
  </si>
  <si>
    <t xml:space="preserve">1018 Canterbury Rd </t>
  </si>
  <si>
    <t xml:space="preserve">Wiley Park </t>
  </si>
  <si>
    <t xml:space="preserve">Natasha </t>
  </si>
  <si>
    <t>02 9740 1148</t>
  </si>
  <si>
    <t>natasha.ilievski@au.harveynorman.com</t>
  </si>
  <si>
    <t>HA2229</t>
  </si>
  <si>
    <t>131 Taren Point Rd</t>
  </si>
  <si>
    <t xml:space="preserve">Taren Point  </t>
  </si>
  <si>
    <t>Emma</t>
  </si>
  <si>
    <t>02 9589 8984</t>
  </si>
  <si>
    <t>caringbah.creditor3@au.harveynorman.com</t>
  </si>
  <si>
    <t>HA2250</t>
  </si>
  <si>
    <t>10 Karalta Lane</t>
  </si>
  <si>
    <t>Erina</t>
  </si>
  <si>
    <t>Mel</t>
  </si>
  <si>
    <t>02 4365 9852</t>
  </si>
  <si>
    <t>gosford.elecreturns@au.harveynorman.com</t>
  </si>
  <si>
    <t>HA2263</t>
  </si>
  <si>
    <t>59-83 Pacific Hway</t>
  </si>
  <si>
    <t>Lake Haven</t>
  </si>
  <si>
    <t>Nicky Joyner</t>
  </si>
  <si>
    <t>02 4394 6041</t>
  </si>
  <si>
    <t>lakehaven.elecservice@au.harveynorman.com</t>
  </si>
  <si>
    <t>HA2290</t>
  </si>
  <si>
    <t xml:space="preserve">11 Statham St </t>
  </si>
  <si>
    <t>Bennetts Green</t>
  </si>
  <si>
    <t>Gerri</t>
  </si>
  <si>
    <t>02 4944 5023</t>
  </si>
  <si>
    <t>bennettsgreen.pa@au.harveynorman.com</t>
  </si>
  <si>
    <t>HA2292</t>
  </si>
  <si>
    <t>35-43 Lambton Rd</t>
  </si>
  <si>
    <t>Jane O'Brien</t>
  </si>
  <si>
    <t>02 4028 4100</t>
  </si>
  <si>
    <t>glen.bancroft@au.harveynorman.com</t>
  </si>
  <si>
    <t>HA2320</t>
  </si>
  <si>
    <t xml:space="preserve">Unit1, 366 New England Hwy </t>
  </si>
  <si>
    <t>Rutherford</t>
  </si>
  <si>
    <t>Sue/Hilton</t>
  </si>
  <si>
    <t>02 4932 2821</t>
  </si>
  <si>
    <t>maitland.pa@au.harveynorman.com</t>
  </si>
  <si>
    <t>HA2333</t>
  </si>
  <si>
    <t xml:space="preserve">19-29 Rutherford Rd, </t>
  </si>
  <si>
    <t>Muswellbrook</t>
  </si>
  <si>
    <t>Ashley Keegan</t>
  </si>
  <si>
    <t>02 65416800</t>
  </si>
  <si>
    <t>ashley.keegan@au.harveynorman.com</t>
  </si>
  <si>
    <t>HA2340</t>
  </si>
  <si>
    <t>43 The Ringers Road</t>
  </si>
  <si>
    <t>Tamworth</t>
  </si>
  <si>
    <t>Rosie Stokeld</t>
  </si>
  <si>
    <t>02 6765 1109</t>
  </si>
  <si>
    <t>rosie.stokeld@au.harveynorman.com</t>
  </si>
  <si>
    <t>HA2380</t>
  </si>
  <si>
    <t>82 Conadilly St</t>
  </si>
  <si>
    <t>Gunnedah</t>
  </si>
  <si>
    <t>Julie</t>
  </si>
  <si>
    <t>02 6741 7900</t>
  </si>
  <si>
    <t>chris.dowdle@au.harveynorman.com</t>
  </si>
  <si>
    <t>HA2428</t>
  </si>
  <si>
    <t>29 Breese Pde</t>
  </si>
  <si>
    <t>Forster</t>
  </si>
  <si>
    <t>Rob Griffin</t>
  </si>
  <si>
    <t>rob.griffin@au.harveynorman.com</t>
  </si>
  <si>
    <t>HA2430</t>
  </si>
  <si>
    <t>02 67651109</t>
  </si>
  <si>
    <t>HA2444</t>
  </si>
  <si>
    <t>160-174 Hastings River Drive</t>
  </si>
  <si>
    <t>Port Macquarie</t>
  </si>
  <si>
    <t>Bianca</t>
  </si>
  <si>
    <t>02 6580 0000</t>
  </si>
  <si>
    <t>bianca.steep@au.harveynorman.com</t>
  </si>
  <si>
    <t>HA2450</t>
  </si>
  <si>
    <t>252 Pacific Hwy</t>
  </si>
  <si>
    <t>Coffs Harbour</t>
  </si>
  <si>
    <t>Rachel C</t>
  </si>
  <si>
    <t>02 6653 0300</t>
  </si>
  <si>
    <t>coffsharbour.elecpa@au.harveynorman.com</t>
  </si>
  <si>
    <t>HA2480</t>
  </si>
  <si>
    <t>17 Zadoc St</t>
  </si>
  <si>
    <t>Lismore</t>
  </si>
  <si>
    <t>Julian</t>
  </si>
  <si>
    <t>02 66231400</t>
  </si>
  <si>
    <t>lismore.operations@au.harveynorman.com</t>
  </si>
  <si>
    <t>HA2486</t>
  </si>
  <si>
    <t>29-41 Greenway Dr</t>
  </si>
  <si>
    <t>Tweed Heads South</t>
  </si>
  <si>
    <t>Jay</t>
  </si>
  <si>
    <t>07 5524 0100</t>
  </si>
  <si>
    <t>tweedheads.compwhouse@au.harveynorman.com</t>
  </si>
  <si>
    <t>HA2502</t>
  </si>
  <si>
    <t>Cnr King St &amp; Shellharbour Rd</t>
  </si>
  <si>
    <t>Warrawong</t>
  </si>
  <si>
    <t>Ashleigh</t>
  </si>
  <si>
    <t>02 4223 8813</t>
  </si>
  <si>
    <t>warrawong.operations@au.harveynorman.com</t>
  </si>
  <si>
    <t>HA2536</t>
  </si>
  <si>
    <t>4 Flora Crescent</t>
  </si>
  <si>
    <t>Batemans Bay</t>
  </si>
  <si>
    <t>Beau</t>
  </si>
  <si>
    <t>02 4412 3200</t>
  </si>
  <si>
    <t>batemansbay.elecreturns@au.harveynorman.com</t>
  </si>
  <si>
    <t>HA2540</t>
  </si>
  <si>
    <t>Cnr Central Ave &amp; Princes Hwy</t>
  </si>
  <si>
    <t>South Nowra</t>
  </si>
  <si>
    <t>Christine Whitehead</t>
  </si>
  <si>
    <t>02 4421 1361</t>
  </si>
  <si>
    <t>christine.whitehead@au.harveynorman.com</t>
  </si>
  <si>
    <t>HA2541</t>
  </si>
  <si>
    <t>6/34 Quinn'S Lane</t>
  </si>
  <si>
    <t>02 44211361</t>
  </si>
  <si>
    <t>HA2548</t>
  </si>
  <si>
    <t>1 Tura Beach Drive</t>
  </si>
  <si>
    <t>Tura Beach</t>
  </si>
  <si>
    <t>Sue</t>
  </si>
  <si>
    <t>02 6497 4100</t>
  </si>
  <si>
    <t>turabeach.creditor@au.harveynorman.com</t>
  </si>
  <si>
    <t>HA2560</t>
  </si>
  <si>
    <t xml:space="preserve">6 Rose St </t>
  </si>
  <si>
    <t>Campbelltown</t>
  </si>
  <si>
    <t>Rebecca</t>
  </si>
  <si>
    <t>02 46215242</t>
  </si>
  <si>
    <t>rebecca.oloughlin@au.harveynorman.com</t>
  </si>
  <si>
    <t>HA2577</t>
  </si>
  <si>
    <t>137-157 Lackey Rd</t>
  </si>
  <si>
    <t>Moss Vale</t>
  </si>
  <si>
    <t>Lani</t>
  </si>
  <si>
    <t>02 4869 6432</t>
  </si>
  <si>
    <t>mossvale.service@au.harveynorman.com</t>
  </si>
  <si>
    <t>HA2580</t>
  </si>
  <si>
    <t>180-186 Auburn St</t>
  </si>
  <si>
    <t>Goulburn</t>
  </si>
  <si>
    <t>02 48243029</t>
  </si>
  <si>
    <t>sue.reid@au.harveynorman.com</t>
  </si>
  <si>
    <t>HA2594</t>
  </si>
  <si>
    <t>326 Boorowa St</t>
  </si>
  <si>
    <t>Young</t>
  </si>
  <si>
    <t>Kylie</t>
  </si>
  <si>
    <t>02 6384 1400</t>
  </si>
  <si>
    <t>young.operations@au.harveynorman.com</t>
  </si>
  <si>
    <t>HA2609</t>
  </si>
  <si>
    <t>Cnr Barrier &amp; Ipswich St</t>
  </si>
  <si>
    <t>Lee Auld</t>
  </si>
  <si>
    <t>02 62831220</t>
  </si>
  <si>
    <t>lee.auld@au.harveynorman.com</t>
  </si>
  <si>
    <t>HA2640</t>
  </si>
  <si>
    <t>7/94 Borella Rd</t>
  </si>
  <si>
    <t>East Albury</t>
  </si>
  <si>
    <t>Natalie</t>
  </si>
  <si>
    <t>02 6023 0814</t>
  </si>
  <si>
    <t>albury.operations@au.harveynorman.com</t>
  </si>
  <si>
    <t>HA2671</t>
  </si>
  <si>
    <t>114 Main Street</t>
  </si>
  <si>
    <t>West Wyalong</t>
  </si>
  <si>
    <t>Therese</t>
  </si>
  <si>
    <t>02 6970 1700</t>
  </si>
  <si>
    <t>westwyalong.creditor@au.harveynorman.com</t>
  </si>
  <si>
    <t>HA2750</t>
  </si>
  <si>
    <t>Cnr Mulgoa Wolseley St</t>
  </si>
  <si>
    <t>Vanessa</t>
  </si>
  <si>
    <t>02 4737 5138</t>
  </si>
  <si>
    <t>penrith.elecreturns@au.harveynorman.com</t>
  </si>
  <si>
    <t>HA2756</t>
  </si>
  <si>
    <t>14 Curtis Rd</t>
  </si>
  <si>
    <t>Mulgrave</t>
  </si>
  <si>
    <t>Kath/michael</t>
  </si>
  <si>
    <t>02 4587 6800</t>
  </si>
  <si>
    <t>kath.montford@au.harveynorman.com</t>
  </si>
  <si>
    <t>HA2800</t>
  </si>
  <si>
    <t xml:space="preserve">Harvey Norman  </t>
  </si>
  <si>
    <t xml:space="preserve">Cnr Mitchell Highway And Lone Pine Avenue </t>
  </si>
  <si>
    <t xml:space="preserve">Orange </t>
  </si>
  <si>
    <t xml:space="preserve">NSW </t>
  </si>
  <si>
    <t xml:space="preserve">Tammy Warburton </t>
  </si>
  <si>
    <t>02 6393 2222</t>
  </si>
  <si>
    <t>orange.service@au.harveynorman.com</t>
  </si>
  <si>
    <t>HA2830</t>
  </si>
  <si>
    <t>223 Cobra St</t>
  </si>
  <si>
    <t>Dubbo</t>
  </si>
  <si>
    <t>Sonya</t>
  </si>
  <si>
    <t>02 6826 8852</t>
  </si>
  <si>
    <t>dubbo.operations@au.harveynorman.com</t>
  </si>
  <si>
    <t>HA2850</t>
  </si>
  <si>
    <t>33 Sydney Rd</t>
  </si>
  <si>
    <t>Mudgee</t>
  </si>
  <si>
    <t>Chris Tidey</t>
  </si>
  <si>
    <t>02 6372 8800</t>
  </si>
  <si>
    <t>timothy.grace@au.harveynorman.com</t>
  </si>
  <si>
    <t>HA3000</t>
  </si>
  <si>
    <t>Shops 9-13 Upper Terrace</t>
  </si>
  <si>
    <t>Melbourne</t>
  </si>
  <si>
    <t>03 8664 4300</t>
  </si>
  <si>
    <t>racahel.iljazi@au.harveynorman.com</t>
  </si>
  <si>
    <t>HA3020</t>
  </si>
  <si>
    <t>484 Ballarat Rd</t>
  </si>
  <si>
    <t>Sunshine</t>
  </si>
  <si>
    <t>Delores</t>
  </si>
  <si>
    <t>03 9334 6000</t>
  </si>
  <si>
    <t>delores.tudtud@au.harveynorman.com</t>
  </si>
  <si>
    <t>HA3029</t>
  </si>
  <si>
    <t xml:space="preserve">1/201-219 Old Geelong Rd </t>
  </si>
  <si>
    <t>Hoppers Crossing</t>
  </si>
  <si>
    <t>Catriona</t>
  </si>
  <si>
    <t>03 8734 0115</t>
  </si>
  <si>
    <t>catriona.vernon@au.harveynorman.com</t>
  </si>
  <si>
    <t>HA3032</t>
  </si>
  <si>
    <t>169 Rosamond Road</t>
  </si>
  <si>
    <t>Maribyrnong</t>
  </si>
  <si>
    <t>George / Vicky</t>
  </si>
  <si>
    <t>03 9304 7189</t>
  </si>
  <si>
    <t>george.troumboukis@au.harveynorman.com</t>
  </si>
  <si>
    <t>HA3038</t>
  </si>
  <si>
    <t>450 Melton Highway</t>
  </si>
  <si>
    <t>Taylors Lakes</t>
  </si>
  <si>
    <t>Maria</t>
  </si>
  <si>
    <t>03 9449 6333</t>
  </si>
  <si>
    <t>watergardens.operations@au.harveynorman.com</t>
  </si>
  <si>
    <t>HA3072</t>
  </si>
  <si>
    <t>121 Bell St</t>
  </si>
  <si>
    <t>Preston</t>
  </si>
  <si>
    <t>Ernie</t>
  </si>
  <si>
    <t>03 9269 3300</t>
  </si>
  <si>
    <t>preston.pa@au.harveynorman.com</t>
  </si>
  <si>
    <t>HA3074</t>
  </si>
  <si>
    <t>62 Keon Parade</t>
  </si>
  <si>
    <t>Thomastown</t>
  </si>
  <si>
    <t>Sofie</t>
  </si>
  <si>
    <t>03 9463 4777</t>
  </si>
  <si>
    <t>thomastown.elecreturns@au.harveynorman.com</t>
  </si>
  <si>
    <t>HA3116</t>
  </si>
  <si>
    <t>286 Maroondah Highway, Chirnside Park Vic 3116</t>
  </si>
  <si>
    <t xml:space="preserve">Chirnside Park </t>
  </si>
  <si>
    <t>Matthew</t>
  </si>
  <si>
    <t>03 9722 4409</t>
  </si>
  <si>
    <t>matthew.tremellen@au.harveynorman.com</t>
  </si>
  <si>
    <t>HA3131</t>
  </si>
  <si>
    <t>400 Whitehorse Rd</t>
  </si>
  <si>
    <t>Nunawading</t>
  </si>
  <si>
    <t>Chloe Kolevski</t>
  </si>
  <si>
    <t>03 9837 1249</t>
  </si>
  <si>
    <t>nunawading.service@au.harveynorman.com</t>
  </si>
  <si>
    <t>HA3138</t>
  </si>
  <si>
    <t>286 Maroondah Highway</t>
  </si>
  <si>
    <t>Mooroolbark</t>
  </si>
  <si>
    <t>Matt</t>
  </si>
  <si>
    <t>03 9722 4400</t>
  </si>
  <si>
    <t>chirnsidepark.creditor@au.harveynorman.com</t>
  </si>
  <si>
    <t>HA3148</t>
  </si>
  <si>
    <t>699 Warrigal Rd</t>
  </si>
  <si>
    <t>Chadstone</t>
  </si>
  <si>
    <t>Kate</t>
  </si>
  <si>
    <t>03 9567 6682</t>
  </si>
  <si>
    <t>chadstone.elecreturns@au.harveynorman.com</t>
  </si>
  <si>
    <t>HA3155</t>
  </si>
  <si>
    <t>34-36 Wadhurst Dr</t>
  </si>
  <si>
    <t>Boronia</t>
  </si>
  <si>
    <t>Erin</t>
  </si>
  <si>
    <t>03 9881 3783</t>
  </si>
  <si>
    <t>knox.elecreturns@au.harveynorman.com</t>
  </si>
  <si>
    <t>HA3171</t>
  </si>
  <si>
    <t>Loading Dock A, 917 Princes Hwy</t>
  </si>
  <si>
    <t>Springvale</t>
  </si>
  <si>
    <t>Sanja Gibbs</t>
  </si>
  <si>
    <t>03 9518 8500</t>
  </si>
  <si>
    <t>springvale.service@au.harveynorman.com</t>
  </si>
  <si>
    <t>HA3174</t>
  </si>
  <si>
    <t>28-36 Summit Road</t>
  </si>
  <si>
    <t>Noble Park</t>
  </si>
  <si>
    <t>Bhagya</t>
  </si>
  <si>
    <t>03 95188500</t>
  </si>
  <si>
    <t>bhagya.amarakoon@au.harveynorman.com</t>
  </si>
  <si>
    <t>HA3175</t>
  </si>
  <si>
    <t>141-165 Frankston-dandenong Rd</t>
  </si>
  <si>
    <t>Dandenong</t>
  </si>
  <si>
    <t>Lauren</t>
  </si>
  <si>
    <t>03 8791 3333</t>
  </si>
  <si>
    <t>dandendong.pa@au.harveynorman.com</t>
  </si>
  <si>
    <t>HA3189</t>
  </si>
  <si>
    <t>420 South Rd</t>
  </si>
  <si>
    <t>Moorabbin</t>
  </si>
  <si>
    <t>Amber</t>
  </si>
  <si>
    <t>03 9269 3400</t>
  </si>
  <si>
    <t>moorabbin.hardware@au.harveynorman.com</t>
  </si>
  <si>
    <t>HA3214</t>
  </si>
  <si>
    <t>420 Princess Hwy</t>
  </si>
  <si>
    <t>Corio</t>
  </si>
  <si>
    <t>Jessie</t>
  </si>
  <si>
    <t>03 5272 9900</t>
  </si>
  <si>
    <t>geelong.service@au.harveynorman.com</t>
  </si>
  <si>
    <t>HA3216</t>
  </si>
  <si>
    <t>33 Prices Highway</t>
  </si>
  <si>
    <t>Waurn Ponds</t>
  </si>
  <si>
    <t xml:space="preserve">VIC </t>
  </si>
  <si>
    <t>Noeleen</t>
  </si>
  <si>
    <t>03 5240 6200</t>
  </si>
  <si>
    <t>noeleen.lachmund@au.harveynorman.com</t>
  </si>
  <si>
    <t>HA3280</t>
  </si>
  <si>
    <t>84 Raglan Parade</t>
  </si>
  <si>
    <t>Warrnambool</t>
  </si>
  <si>
    <t>Jeremy Schmidt</t>
  </si>
  <si>
    <t>03 5564 7700</t>
  </si>
  <si>
    <t>warrnambool.pa@au.harvyenroman.com</t>
  </si>
  <si>
    <t>HA3355</t>
  </si>
  <si>
    <t>1322 Howitt St</t>
  </si>
  <si>
    <t>Wendouree</t>
  </si>
  <si>
    <t>Becky</t>
  </si>
  <si>
    <t>03 5332 5145</t>
  </si>
  <si>
    <t>becky.smith@au.harveynorman.com</t>
  </si>
  <si>
    <t>HA3400</t>
  </si>
  <si>
    <t>38 Urquhart St</t>
  </si>
  <si>
    <t>Horsham</t>
  </si>
  <si>
    <t>03 5381 5042</t>
  </si>
  <si>
    <t>laura.groves@au.harveynorman.com</t>
  </si>
  <si>
    <t>HA3555</t>
  </si>
  <si>
    <t>Cnr High And Furness Sts</t>
  </si>
  <si>
    <t>Kangaroo Flat</t>
  </si>
  <si>
    <t>Leah Lewin</t>
  </si>
  <si>
    <t>03 5447 6067</t>
  </si>
  <si>
    <t>leah.lewin@au.harveynorman.com</t>
  </si>
  <si>
    <t>HA3585</t>
  </si>
  <si>
    <t>9 Webster Drive</t>
  </si>
  <si>
    <t>Swan Hill</t>
  </si>
  <si>
    <t>Jodie</t>
  </si>
  <si>
    <t>03 5032 0500</t>
  </si>
  <si>
    <t>jodie.gaut@au.harveynorman.com</t>
  </si>
  <si>
    <t>HA3630</t>
  </si>
  <si>
    <t>8025 Goulburn Valley Highway</t>
  </si>
  <si>
    <t>Shepparton</t>
  </si>
  <si>
    <t>Kirsty Bachmann</t>
  </si>
  <si>
    <t>03 5820 2920</t>
  </si>
  <si>
    <t>shepparton.operations@au.harveynorman.com</t>
  </si>
  <si>
    <t>HA3677</t>
  </si>
  <si>
    <t>8-12 Murphy Street</t>
  </si>
  <si>
    <t>Wangaratta</t>
  </si>
  <si>
    <t>03 5723 8800</t>
  </si>
  <si>
    <t>wangaratta.computers@au.harveynorman.com</t>
  </si>
  <si>
    <t>HA3803-1</t>
  </si>
  <si>
    <t>2/ 30-36 David Lee Road</t>
  </si>
  <si>
    <t>Hallam Vic 3803</t>
  </si>
  <si>
    <t>Karla / Keith</t>
  </si>
  <si>
    <t>03 8796 67436</t>
  </si>
  <si>
    <t>karla.egmanis@au.harveynorman.com</t>
  </si>
  <si>
    <t>HA3803-2</t>
  </si>
  <si>
    <t>420 South Road</t>
  </si>
  <si>
    <t>Moorabin</t>
  </si>
  <si>
    <t>Rhiannon</t>
  </si>
  <si>
    <t>03 9260 3400</t>
  </si>
  <si>
    <t>rhiannon.carter@au.harveynorman.com</t>
  </si>
  <si>
    <t>HA3805</t>
  </si>
  <si>
    <t>8 Overland Drive</t>
  </si>
  <si>
    <t>Narre Warren</t>
  </si>
  <si>
    <t>03 8796 6777</t>
  </si>
  <si>
    <t>fountaingate.service@au.harveynorman.com</t>
  </si>
  <si>
    <t>HA3820</t>
  </si>
  <si>
    <t xml:space="preserve">5B, 155 Queen St </t>
  </si>
  <si>
    <t>Warragul</t>
  </si>
  <si>
    <t>Sam N</t>
  </si>
  <si>
    <t>03 5623 9000</t>
  </si>
  <si>
    <t>warragul.creditor@au.harveynorman.com</t>
  </si>
  <si>
    <t>HA3840</t>
  </si>
  <si>
    <t xml:space="preserve">93-97 Princes Drive </t>
  </si>
  <si>
    <t>Morwell</t>
  </si>
  <si>
    <t xml:space="preserve">Sharna Stone </t>
  </si>
  <si>
    <t>03 5120 0200</t>
  </si>
  <si>
    <t>ben.harnden@au.harveynorman.com</t>
  </si>
  <si>
    <t>HA3844</t>
  </si>
  <si>
    <t>123 Argyle Street</t>
  </si>
  <si>
    <t>Traralgon</t>
  </si>
  <si>
    <t>Nicole D</t>
  </si>
  <si>
    <t>03 5175 6700</t>
  </si>
  <si>
    <t>traralgon.pa@au.harveynorman.com</t>
  </si>
  <si>
    <t>HA3875</t>
  </si>
  <si>
    <t xml:space="preserve">294 Main Street </t>
  </si>
  <si>
    <t>Bairnsdale</t>
  </si>
  <si>
    <t>Sam Barnes</t>
  </si>
  <si>
    <t>03 5153 9700</t>
  </si>
  <si>
    <t>bairnsdale.operations@au.harveynorman.com</t>
  </si>
  <si>
    <t>HA3995</t>
  </si>
  <si>
    <t>37 Mckenzie Street</t>
  </si>
  <si>
    <t>Wonthaggi</t>
  </si>
  <si>
    <t>Sharley</t>
  </si>
  <si>
    <t>03 5672 0800</t>
  </si>
  <si>
    <t>wonthaggi.operations@au.harveynorman.com</t>
  </si>
  <si>
    <t>HA4006</t>
  </si>
  <si>
    <t>1/1058 Ann St</t>
  </si>
  <si>
    <t>Fortitude Valley</t>
  </si>
  <si>
    <t>Shaun Strange</t>
  </si>
  <si>
    <t>07 3620 6607</t>
  </si>
  <si>
    <t>fortitudevalley.operations@au.harveynorman.com</t>
  </si>
  <si>
    <t>HA4022</t>
  </si>
  <si>
    <t>1/439-443 Anzac Ave</t>
  </si>
  <si>
    <t>Rothwell</t>
  </si>
  <si>
    <t>07 3897 8841</t>
  </si>
  <si>
    <t>angie.brunet@au.harveynorman.com</t>
  </si>
  <si>
    <t>HA4034</t>
  </si>
  <si>
    <t>2a/605 Zillmere Road</t>
  </si>
  <si>
    <t>Aspley</t>
  </si>
  <si>
    <t>Merryl Nordstrom</t>
  </si>
  <si>
    <t>07 3834 1100</t>
  </si>
  <si>
    <t>merryl.nordstrom@au.harveynorman.com</t>
  </si>
  <si>
    <t>HA4053</t>
  </si>
  <si>
    <t>429 South Pine Road,</t>
  </si>
  <si>
    <t>Everton Park</t>
  </si>
  <si>
    <t>Kali Hinkler</t>
  </si>
  <si>
    <t>07 3550 4419</t>
  </si>
  <si>
    <t>evertonpark.operations@au.harveynorman.com</t>
  </si>
  <si>
    <t>HA4075</t>
  </si>
  <si>
    <t>2098 Ipswich Road</t>
  </si>
  <si>
    <t xml:space="preserve">Oxley </t>
  </si>
  <si>
    <t>07 3332 1187</t>
  </si>
  <si>
    <t>oxley.elecreturns@au.harveynorman.com</t>
  </si>
  <si>
    <t>HA4077</t>
  </si>
  <si>
    <t>15 Westlink Place</t>
  </si>
  <si>
    <t>Richlands</t>
  </si>
  <si>
    <t>HA4118</t>
  </si>
  <si>
    <t>18 Commerce Drive</t>
  </si>
  <si>
    <t>Browns Plains, Qld 4118</t>
  </si>
  <si>
    <t>Jenna</t>
  </si>
  <si>
    <t>07 3380 0639</t>
  </si>
  <si>
    <t>jenna.hinkler@au.harveynorman.com</t>
  </si>
  <si>
    <t>HA4129</t>
  </si>
  <si>
    <t>Loading Dock 2, 3878 Pacific Hwy</t>
  </si>
  <si>
    <t>Loganholme</t>
  </si>
  <si>
    <t>Suzie</t>
  </si>
  <si>
    <t>07 3440 9261</t>
  </si>
  <si>
    <t>suzie.mcshane@au.harveynorman.com</t>
  </si>
  <si>
    <t>HA4152</t>
  </si>
  <si>
    <t>Cnr Carindale St &amp; Old Cleveland Rd</t>
  </si>
  <si>
    <t>Carindale</t>
  </si>
  <si>
    <t>Nelson Lee</t>
  </si>
  <si>
    <t>07 3398 0600</t>
  </si>
  <si>
    <t>carindale.compwarehouse@au.harveynorman.com</t>
  </si>
  <si>
    <t>HA4163</t>
  </si>
  <si>
    <t>21/26-34 Weippin St</t>
  </si>
  <si>
    <t>Cleveland</t>
  </si>
  <si>
    <t>Dianne</t>
  </si>
  <si>
    <t>07 3488 8907</t>
  </si>
  <si>
    <t>dianne.lucas@au.harveynorman.com</t>
  </si>
  <si>
    <t>HA4214</t>
  </si>
  <si>
    <t>30/2 Middleton St</t>
  </si>
  <si>
    <t>Ashmore</t>
  </si>
  <si>
    <t>April</t>
  </si>
  <si>
    <t>07 5584 4323</t>
  </si>
  <si>
    <t>april.dejersey@au.harveynorman.com</t>
  </si>
  <si>
    <t>HA4219</t>
  </si>
  <si>
    <t>Dock 1, 3878-3892 Pacific Hwy</t>
  </si>
  <si>
    <t>Daniel Stevenson</t>
  </si>
  <si>
    <t>07 3440 9294</t>
  </si>
  <si>
    <t>daniel.stevenson@au.harveynorman.com</t>
  </si>
  <si>
    <t>HA4220</t>
  </si>
  <si>
    <t>1 Santa Maria Court</t>
  </si>
  <si>
    <t>Burleigh Waters</t>
  </si>
  <si>
    <t>Ashika</t>
  </si>
  <si>
    <t>07 5586 2000</t>
  </si>
  <si>
    <t>ashika.narayan@au.harveynorman.com</t>
  </si>
  <si>
    <t>HA4304</t>
  </si>
  <si>
    <t>214 Brisbane Road</t>
  </si>
  <si>
    <t>Booval</t>
  </si>
  <si>
    <t>Amy/jason</t>
  </si>
  <si>
    <t>07 3280 7400</t>
  </si>
  <si>
    <t>booval.operations@au.harveynorman.com</t>
  </si>
  <si>
    <t>HA4305</t>
  </si>
  <si>
    <t>163 Brisbane Rd</t>
  </si>
  <si>
    <t>Ipswich</t>
  </si>
  <si>
    <t>Amy Lawrence</t>
  </si>
  <si>
    <t>ipswich.operations@au.harveynorman.com</t>
  </si>
  <si>
    <t>HA4350</t>
  </si>
  <si>
    <t>910-932 Ruthven Street</t>
  </si>
  <si>
    <t>Kristy Smerdon</t>
  </si>
  <si>
    <t>07 4636 7300</t>
  </si>
  <si>
    <t>toowoomba.pa@au.haveynorman.com</t>
  </si>
  <si>
    <t>HA4405</t>
  </si>
  <si>
    <t>49 Patrick St, Dalby, Qld 4405</t>
  </si>
  <si>
    <t>Dalby</t>
  </si>
  <si>
    <t>Guru Thakur</t>
  </si>
  <si>
    <t>07 4672 4444</t>
  </si>
  <si>
    <t>gurunath.thakur@au.harveynorman.com</t>
  </si>
  <si>
    <t>HA4500</t>
  </si>
  <si>
    <t>245 Morayfield Rd</t>
  </si>
  <si>
    <t>Morayfield</t>
  </si>
  <si>
    <t>Daniel Webb</t>
  </si>
  <si>
    <t>07 5428 8000</t>
  </si>
  <si>
    <t>morayfield.compwarehouse@au.harveynorman.com</t>
  </si>
  <si>
    <t>HA4506</t>
  </si>
  <si>
    <t>245 Morayfield Road</t>
  </si>
  <si>
    <t>Coral</t>
  </si>
  <si>
    <t>07 5428 8030</t>
  </si>
  <si>
    <t>morayfield.customercare@au.harveynorman.com</t>
  </si>
  <si>
    <t>HA4558</t>
  </si>
  <si>
    <t>11-55 Maroochy Blvd</t>
  </si>
  <si>
    <t xml:space="preserve">Maroochydore </t>
  </si>
  <si>
    <t>Megan</t>
  </si>
  <si>
    <t>07 5452 1535</t>
  </si>
  <si>
    <t>maroochydore.elecpa@au.harveynorman.com</t>
  </si>
  <si>
    <t>HA4566</t>
  </si>
  <si>
    <t>7-9 Gibson Rd</t>
  </si>
  <si>
    <t xml:space="preserve">Noosaville </t>
  </si>
  <si>
    <t>Tiana</t>
  </si>
  <si>
    <t>07 5473 1911</t>
  </si>
  <si>
    <t>noosa.operations@au.harveynorman.com</t>
  </si>
  <si>
    <t>HA4570</t>
  </si>
  <si>
    <t>35-37 Edwin Campion Dr</t>
  </si>
  <si>
    <t>Gympie</t>
  </si>
  <si>
    <t>Christie</t>
  </si>
  <si>
    <t>07 5480 1532</t>
  </si>
  <si>
    <t>gympie.electrical@au.harveynorman.com</t>
  </si>
  <si>
    <t>HA4650</t>
  </si>
  <si>
    <t>72-74 Bazaar St</t>
  </si>
  <si>
    <t>Maryborough</t>
  </si>
  <si>
    <t>Jason</t>
  </si>
  <si>
    <t>07 4120 2100</t>
  </si>
  <si>
    <t>jason.grieve@au.harveynorman.com</t>
  </si>
  <si>
    <t>HA4670</t>
  </si>
  <si>
    <t>1 Stancer Court</t>
  </si>
  <si>
    <t xml:space="preserve">Bundaberg </t>
  </si>
  <si>
    <t>Cassandra</t>
  </si>
  <si>
    <t>07 4145 4000</t>
  </si>
  <si>
    <t>bundaberg.elecpa@au.harveynorman.com</t>
  </si>
  <si>
    <t>HA4680</t>
  </si>
  <si>
    <t>17 Roseanna St</t>
  </si>
  <si>
    <t>Gladstone</t>
  </si>
  <si>
    <t>Amanda</t>
  </si>
  <si>
    <t>07 4971 5071</t>
  </si>
  <si>
    <t>amanda.hanlon@au.harveynorman.com</t>
  </si>
  <si>
    <t>HA4701</t>
  </si>
  <si>
    <t>406-412 Yaamba Rd</t>
  </si>
  <si>
    <t>Norman Gardens</t>
  </si>
  <si>
    <t>Terry</t>
  </si>
  <si>
    <t>07 4923 5000</t>
  </si>
  <si>
    <t>rockhampton.operations@au.harveynorman.com</t>
  </si>
  <si>
    <t>HA4720</t>
  </si>
  <si>
    <t>21 Ballard St</t>
  </si>
  <si>
    <t>Emerald</t>
  </si>
  <si>
    <t>Helen</t>
  </si>
  <si>
    <t>07 4986 8115</t>
  </si>
  <si>
    <t>emerald.warehouse@au.harveynorman.com</t>
  </si>
  <si>
    <t>HA4740</t>
  </si>
  <si>
    <t>Lot 3 Heaths Road</t>
  </si>
  <si>
    <t>Mackay</t>
  </si>
  <si>
    <t>Kim</t>
  </si>
  <si>
    <t>07 4951 8800</t>
  </si>
  <si>
    <t>kim.cloke@au.harveynorman.com</t>
  </si>
  <si>
    <t>HA4802</t>
  </si>
  <si>
    <t>11 Garema St</t>
  </si>
  <si>
    <t>Danielle</t>
  </si>
  <si>
    <t>07 4969 8800</t>
  </si>
  <si>
    <t>cannonvale.returns@au.harveynorman.com</t>
  </si>
  <si>
    <t>HA4814</t>
  </si>
  <si>
    <t>103-142 Duckworth St</t>
  </si>
  <si>
    <t>Townesville</t>
  </si>
  <si>
    <t>Matt Ackery</t>
  </si>
  <si>
    <t>07 4775 8849</t>
  </si>
  <si>
    <t>townsville.returns@au.harveynorman.com</t>
  </si>
  <si>
    <t>HA4825</t>
  </si>
  <si>
    <t>121 Marian Street</t>
  </si>
  <si>
    <t>Samantha Farr</t>
  </si>
  <si>
    <t>07 4745 0100</t>
  </si>
  <si>
    <t>mtisa.operations@au.harveynorman.com</t>
  </si>
  <si>
    <t>HA4860</t>
  </si>
  <si>
    <t>57 Ernest St</t>
  </si>
  <si>
    <t>Innisfail</t>
  </si>
  <si>
    <t>Rob</t>
  </si>
  <si>
    <t>07 4063 5200</t>
  </si>
  <si>
    <t>rob.dennis@au.harveynorman.com</t>
  </si>
  <si>
    <t>HA4870</t>
  </si>
  <si>
    <t>Cnr Draper &amp; Hartley Streets</t>
  </si>
  <si>
    <t>Cairns</t>
  </si>
  <si>
    <t>Lisa/ Emma</t>
  </si>
  <si>
    <t>07 4050 0300</t>
  </si>
  <si>
    <t>cairns.elecreturns@au.harveynorman.com</t>
  </si>
  <si>
    <t>HA4883</t>
  </si>
  <si>
    <t>57 Tolga Rd</t>
  </si>
  <si>
    <t>Atherton</t>
  </si>
  <si>
    <t>Kara</t>
  </si>
  <si>
    <t>07 4091 0900</t>
  </si>
  <si>
    <t>atherton.pa@au.harveynorman.com</t>
  </si>
  <si>
    <t>HA5000</t>
  </si>
  <si>
    <t>L1/50 City Cross Arcade</t>
  </si>
  <si>
    <t>Adelaide</t>
  </si>
  <si>
    <t>SA</t>
  </si>
  <si>
    <t>08 8168 8810</t>
  </si>
  <si>
    <t>adelaidecityx.operations@au.harveynorman.com</t>
  </si>
  <si>
    <t>HA5011</t>
  </si>
  <si>
    <t xml:space="preserve">853-867 Port Rd </t>
  </si>
  <si>
    <t>Woodville</t>
  </si>
  <si>
    <t>Colleen</t>
  </si>
  <si>
    <t>08 8406 0100</t>
  </si>
  <si>
    <t>woodville.elecpa@au.harveynorman.com</t>
  </si>
  <si>
    <t>HA5031</t>
  </si>
  <si>
    <t>20 William Street</t>
  </si>
  <si>
    <t xml:space="preserve">Mile End </t>
  </si>
  <si>
    <t>Scott Kenny</t>
  </si>
  <si>
    <t>08 8150 8050</t>
  </si>
  <si>
    <t>scott.kenny@au.harveynorman.com</t>
  </si>
  <si>
    <t>HA5043</t>
  </si>
  <si>
    <t>822-826 Marion Rd</t>
  </si>
  <si>
    <t>Marion</t>
  </si>
  <si>
    <t>Sam</t>
  </si>
  <si>
    <t>08 8375 7751</t>
  </si>
  <si>
    <t>marion.pa@au.harveynorman.com</t>
  </si>
  <si>
    <t>HA5094</t>
  </si>
  <si>
    <t>1/760 Main North Road</t>
  </si>
  <si>
    <t>Gepps Crossing</t>
  </si>
  <si>
    <t>Aimee</t>
  </si>
  <si>
    <t>08 8342 8763</t>
  </si>
  <si>
    <t>geppsx.returns@au.harveynorman.com</t>
  </si>
  <si>
    <t>HA5097</t>
  </si>
  <si>
    <t>Unit 1/760 Main North Road</t>
  </si>
  <si>
    <t>Gepps Cross</t>
  </si>
  <si>
    <t>08 8342 8744</t>
  </si>
  <si>
    <t>geppsx.compmanager@au.harveynorman.com</t>
  </si>
  <si>
    <t>HA5114</t>
  </si>
  <si>
    <t>Lot 2005 Main North Road</t>
  </si>
  <si>
    <t>Smithfield</t>
  </si>
  <si>
    <t>Alana</t>
  </si>
  <si>
    <t>08 8254 0781</t>
  </si>
  <si>
    <t>munnopara.elecpa@au.harveynorman.com</t>
  </si>
  <si>
    <t>HA5168</t>
  </si>
  <si>
    <t>3/2 Seaman Rd</t>
  </si>
  <si>
    <t>Noarlunga Centre</t>
  </si>
  <si>
    <t>Andrew M.</t>
  </si>
  <si>
    <t>08 8329 5400</t>
  </si>
  <si>
    <t>noarlunga.service@au.harveynorman.com</t>
  </si>
  <si>
    <t>HA5250</t>
  </si>
  <si>
    <t>25 Crompton Road</t>
  </si>
  <si>
    <t>Littlehampton</t>
  </si>
  <si>
    <t>Hayley</t>
  </si>
  <si>
    <t>08 8393 0849</t>
  </si>
  <si>
    <t>mtbarker.elecpa@au.harveynorman.com</t>
  </si>
  <si>
    <t>HA5251</t>
  </si>
  <si>
    <t>6 Dutton Road</t>
  </si>
  <si>
    <t>Mt Barker</t>
  </si>
  <si>
    <t>Tammy</t>
  </si>
  <si>
    <t>08 8393 0800</t>
  </si>
  <si>
    <t>mtbarker.operations@au.harveynorman.com</t>
  </si>
  <si>
    <t>HA5290</t>
  </si>
  <si>
    <t>Cnr Kennedy Ave &amp; Jubilee Hwy West</t>
  </si>
  <si>
    <t>Mount Gambier</t>
  </si>
  <si>
    <t>Stephen/Sharni</t>
  </si>
  <si>
    <t>08 8724 6800</t>
  </si>
  <si>
    <t>sharni.alexander@au.harveynorman.com</t>
  </si>
  <si>
    <t>HA5600</t>
  </si>
  <si>
    <t>Cnr Jamieson &amp; Kelly</t>
  </si>
  <si>
    <t>Whyalla</t>
  </si>
  <si>
    <t>Louise</t>
  </si>
  <si>
    <t>whyalla.smallgoods@au.harveynorman.com</t>
  </si>
  <si>
    <t>HA5606</t>
  </si>
  <si>
    <t>1-15 Verran Terrace</t>
  </si>
  <si>
    <t>Port Lincoln</t>
  </si>
  <si>
    <t>Crystale</t>
  </si>
  <si>
    <t>08 8683 7700</t>
  </si>
  <si>
    <t>portlincoln.electricalpa@hotmail.com</t>
  </si>
  <si>
    <t>HA6005</t>
  </si>
  <si>
    <t>25 Sutherland St</t>
  </si>
  <si>
    <t>West Perth</t>
  </si>
  <si>
    <t>Robyn Power</t>
  </si>
  <si>
    <t>08 9215 8684</t>
  </si>
  <si>
    <t>citywest.elecreturns@au.harveynorman.com</t>
  </si>
  <si>
    <t>HA6017</t>
  </si>
  <si>
    <t>469-475 Scarborough Beach Road</t>
  </si>
  <si>
    <t>Osborne Park</t>
  </si>
  <si>
    <t>Tess</t>
  </si>
  <si>
    <t>08 9441 1118</t>
  </si>
  <si>
    <t>osbornepark.elecreturns@au.harveynorman.com</t>
  </si>
  <si>
    <t>HA6027</t>
  </si>
  <si>
    <t>36 Clarke Crs</t>
  </si>
  <si>
    <t>Joondalup</t>
  </si>
  <si>
    <t>08 9301 3311</t>
  </si>
  <si>
    <t>joondalup.pa@au.harveynorman.com</t>
  </si>
  <si>
    <t>HA6028</t>
  </si>
  <si>
    <t>366 Eddystone Ave</t>
  </si>
  <si>
    <t>Edgewater</t>
  </si>
  <si>
    <t>Kim / Simon</t>
  </si>
  <si>
    <t>08 9233 5500</t>
  </si>
  <si>
    <t>kim.hemmings@au.harveynorman.com</t>
  </si>
  <si>
    <t>HA6035</t>
  </si>
  <si>
    <t>36 Clarke Cres, Joondalup, Wa, 6027</t>
  </si>
  <si>
    <t>08 9301 3393</t>
  </si>
  <si>
    <t>amber.gerick@au.harveynorman.com</t>
  </si>
  <si>
    <t>HA6056</t>
  </si>
  <si>
    <t>Cnr Of Llod And Clayton St</t>
  </si>
  <si>
    <t>Midland</t>
  </si>
  <si>
    <t>Lyn</t>
  </si>
  <si>
    <t>08 9374 8652</t>
  </si>
  <si>
    <t>HA6090</t>
  </si>
  <si>
    <t>384 Victoria Rd</t>
  </si>
  <si>
    <t>Malaga</t>
  </si>
  <si>
    <t>08 9270 6342</t>
  </si>
  <si>
    <t>malaga.returns@au.harveynorman.com</t>
  </si>
  <si>
    <t>HA6112</t>
  </si>
  <si>
    <t xml:space="preserve">10 Prospect Road </t>
  </si>
  <si>
    <t>Armadale</t>
  </si>
  <si>
    <t>Shannon/Juanita</t>
  </si>
  <si>
    <t>08 9498 4411</t>
  </si>
  <si>
    <t>armadale.elecpa@au.harveynorman.com</t>
  </si>
  <si>
    <t>HA6163</t>
  </si>
  <si>
    <t>133 Garling Street</t>
  </si>
  <si>
    <t>Oconnor</t>
  </si>
  <si>
    <t>Gail Sams</t>
  </si>
  <si>
    <t>08 9337 0809</t>
  </si>
  <si>
    <t>oconnor.pa@au.harveynorman.com</t>
  </si>
  <si>
    <t>HA6210</t>
  </si>
  <si>
    <t>9 Gordon Rd</t>
  </si>
  <si>
    <t>Mandurah</t>
  </si>
  <si>
    <t>Amy</t>
  </si>
  <si>
    <t>08 9582 5840</t>
  </si>
  <si>
    <t>amy.turner@au.harveynorman.com</t>
  </si>
  <si>
    <t>HA6230</t>
  </si>
  <si>
    <t>Mckinnon Way</t>
  </si>
  <si>
    <t>Bunbury</t>
  </si>
  <si>
    <t>Koby Mahony</t>
  </si>
  <si>
    <t>08 9722 0100</t>
  </si>
  <si>
    <t>bunbury.service@au.harveynorman.com</t>
  </si>
  <si>
    <t>HA6280</t>
  </si>
  <si>
    <t>41a Barlee Street</t>
  </si>
  <si>
    <t>Busselton</t>
  </si>
  <si>
    <t>Kelly King</t>
  </si>
  <si>
    <t>08 9781 0710</t>
  </si>
  <si>
    <t>busselton.elecreturns@au.harveynorman.com</t>
  </si>
  <si>
    <t>HA6430</t>
  </si>
  <si>
    <t>Lot 329 Kakarra Rd</t>
  </si>
  <si>
    <t>Kalgoorlie</t>
  </si>
  <si>
    <t>Bronnie</t>
  </si>
  <si>
    <t>08 9093 5552</t>
  </si>
  <si>
    <t>kalgoorlie.elecreturns@au.harveynorman.com</t>
  </si>
  <si>
    <t>HA6530</t>
  </si>
  <si>
    <t>16 Anzac Terrace</t>
  </si>
  <si>
    <t>Geraldton</t>
  </si>
  <si>
    <t>Jess Thomson</t>
  </si>
  <si>
    <t>08 99640111</t>
  </si>
  <si>
    <t>geraldton.operations@au.harveynorman.com</t>
  </si>
  <si>
    <t>HA7000</t>
  </si>
  <si>
    <t xml:space="preserve">171 Murray Street </t>
  </si>
  <si>
    <t>Hobart</t>
  </si>
  <si>
    <t>Nick Paine</t>
  </si>
  <si>
    <t>03 6230 1112</t>
  </si>
  <si>
    <t>hobart.operations@au.harveynorman.com</t>
  </si>
  <si>
    <t>HA7009</t>
  </si>
  <si>
    <t>191-197 Main Rd</t>
  </si>
  <si>
    <t>Moonah</t>
  </si>
  <si>
    <t>Ange</t>
  </si>
  <si>
    <t>03 277 7715</t>
  </si>
  <si>
    <t>angela.thorpe@au.harveynorman.com</t>
  </si>
  <si>
    <t>HA7170</t>
  </si>
  <si>
    <t xml:space="preserve">B11/66 Kennedy Dr </t>
  </si>
  <si>
    <t>Cambridge</t>
  </si>
  <si>
    <t>Karyn Jackson</t>
  </si>
  <si>
    <t>03 6248 3345</t>
  </si>
  <si>
    <t>karyn.jackson@au.harveynorman.com</t>
  </si>
  <si>
    <t>HA7250</t>
  </si>
  <si>
    <t>Cnr William &amp; Charles Street</t>
  </si>
  <si>
    <t>Launceston</t>
  </si>
  <si>
    <t>Louise Shea</t>
  </si>
  <si>
    <t>03 6337 9410</t>
  </si>
  <si>
    <t>launceston.operations@au.harveynorman.com</t>
  </si>
  <si>
    <t>HA7310</t>
  </si>
  <si>
    <t>2 Friend St</t>
  </si>
  <si>
    <t>Devonport</t>
  </si>
  <si>
    <t>Jo Knowles</t>
  </si>
  <si>
    <t>03 6420 7600</t>
  </si>
  <si>
    <t>jo.knowles@au.harveynorman.com</t>
  </si>
  <si>
    <t>HA7320</t>
  </si>
  <si>
    <t>43-45 Marine Terrace</t>
  </si>
  <si>
    <t>Burnie</t>
  </si>
  <si>
    <t>Moka Ferris</t>
  </si>
  <si>
    <t>03 64368896</t>
  </si>
  <si>
    <t>moka.ferris@au.harveynorman.com</t>
  </si>
  <si>
    <t>HAWA</t>
  </si>
  <si>
    <t>1/5 Brooks Garden Blvd</t>
  </si>
  <si>
    <t>Albany</t>
  </si>
  <si>
    <t>Justine Cooper</t>
  </si>
  <si>
    <t>08 9892 5800</t>
  </si>
  <si>
    <t>albany.imaging@au.harveynorman.com</t>
  </si>
  <si>
    <t>HN3047</t>
  </si>
  <si>
    <t>1185-1197 Pascoe Vale Rd</t>
  </si>
  <si>
    <t>Broadmeadows</t>
  </si>
  <si>
    <t>Durga</t>
  </si>
  <si>
    <t>03 9261 2811</t>
  </si>
  <si>
    <t>durga.murjani@au.harveynorman.com</t>
  </si>
  <si>
    <t>HN3805</t>
  </si>
  <si>
    <t>2 / 30-32 David Lee Road</t>
  </si>
  <si>
    <t>Hallam Vic 3805</t>
  </si>
  <si>
    <t>Karla</t>
  </si>
  <si>
    <t>03 8796 6743</t>
  </si>
  <si>
    <t>HN3820</t>
  </si>
  <si>
    <t>5b, 155 Queen St</t>
  </si>
  <si>
    <t xml:space="preserve">Warragul </t>
  </si>
  <si>
    <t>HN4670</t>
  </si>
  <si>
    <t xml:space="preserve">125 Takalvan St </t>
  </si>
  <si>
    <t xml:space="preserve">Bundaberg  </t>
  </si>
  <si>
    <t>Natalie Walsh</t>
  </si>
  <si>
    <t>07 4154 5000</t>
  </si>
  <si>
    <t>bundaberg.operations@au.harveynorman.com</t>
  </si>
  <si>
    <t>HN5031</t>
  </si>
  <si>
    <t xml:space="preserve">20 William Street </t>
  </si>
  <si>
    <t>Mile End</t>
  </si>
  <si>
    <t>Christina</t>
  </si>
  <si>
    <t>08 8150 8045</t>
  </si>
  <si>
    <t>christina.carusi@au.harveynorman.com</t>
  </si>
  <si>
    <t>HW3953</t>
  </si>
  <si>
    <t>H Wells</t>
  </si>
  <si>
    <t>2-4 Allison Street</t>
  </si>
  <si>
    <t>Leongatha</t>
  </si>
  <si>
    <t>Jo Allen</t>
  </si>
  <si>
    <t>03 5662 2930</t>
  </si>
  <si>
    <t>admin@hartleywells.com.au</t>
  </si>
  <si>
    <t>JB2113</t>
  </si>
  <si>
    <t xml:space="preserve">JB Hi-Fi </t>
  </si>
  <si>
    <t>Shop 429, Cnr Herring &amp; Waterloo Rds</t>
  </si>
  <si>
    <t>North Ryde</t>
  </si>
  <si>
    <t>Gareth</t>
  </si>
  <si>
    <t>02 9888 4730</t>
  </si>
  <si>
    <t>jbmacquarei@jbhifi.com.au</t>
  </si>
  <si>
    <t>JB2766</t>
  </si>
  <si>
    <t>17 Kangaroo Avenue</t>
  </si>
  <si>
    <t xml:space="preserve">Eastern Creek </t>
  </si>
  <si>
    <t>Nathan</t>
  </si>
  <si>
    <t>0477 766 060</t>
  </si>
  <si>
    <t>nathan.landonharmer@jbhifi.com.au</t>
  </si>
  <si>
    <t>JB4077</t>
  </si>
  <si>
    <t>60 Fulcrum Street</t>
  </si>
  <si>
    <t>Tracey Beck</t>
  </si>
  <si>
    <t>04 4774 4327</t>
  </si>
  <si>
    <t>tracey.beck@jbhifi.com.au</t>
  </si>
  <si>
    <t>JB6106</t>
  </si>
  <si>
    <t>C/- Toll Logistics, 22 Tomah Road</t>
  </si>
  <si>
    <t>Welshpool</t>
  </si>
  <si>
    <t>Tori Mosca</t>
  </si>
  <si>
    <t>08 6350 4100</t>
  </si>
  <si>
    <t>tori.mosca@jbhifi.com.au</t>
  </si>
  <si>
    <t>JO2502</t>
  </si>
  <si>
    <t>Joyce Mayne</t>
  </si>
  <si>
    <t>113 King Street</t>
  </si>
  <si>
    <t>Donna Hodges</t>
  </si>
  <si>
    <t>02 4276 0000</t>
  </si>
  <si>
    <t>warrawong.operations@joycemayne.com.au</t>
  </si>
  <si>
    <t>JO2541</t>
  </si>
  <si>
    <t>193 Princes Highway</t>
  </si>
  <si>
    <t>Larissa</t>
  </si>
  <si>
    <t>02 4448 0000</t>
  </si>
  <si>
    <t>jmnowra.operations@joycemayne.com.au</t>
  </si>
  <si>
    <t>JO4350</t>
  </si>
  <si>
    <t>675 Ruthven Street</t>
  </si>
  <si>
    <t>Kiraley</t>
  </si>
  <si>
    <t>07 4613 7100</t>
  </si>
  <si>
    <t>tracy.peters@joycemayne.com</t>
  </si>
  <si>
    <t>JO4556</t>
  </si>
  <si>
    <t>2, 30 Chancellor Village Boulevard</t>
  </si>
  <si>
    <t>Sippy Downs</t>
  </si>
  <si>
    <t>Keisha</t>
  </si>
  <si>
    <t>07 5477 2234</t>
  </si>
  <si>
    <t>keisha.dutton@joycemayne.com.au</t>
  </si>
  <si>
    <t>JO4558</t>
  </si>
  <si>
    <t>Dock D 11-55 Maroochy Bvd</t>
  </si>
  <si>
    <t>Maroochydore</t>
  </si>
  <si>
    <t>Scott Somerville</t>
  </si>
  <si>
    <t>07 5475 1870</t>
  </si>
  <si>
    <t>jmmaroochydore.service@joycemayne.com.au</t>
  </si>
  <si>
    <t>JO4575</t>
  </si>
  <si>
    <t>16 Premier Circuit</t>
  </si>
  <si>
    <t>Warana</t>
  </si>
  <si>
    <t>Jessica</t>
  </si>
  <si>
    <t>07 5475 1810</t>
  </si>
  <si>
    <t>jmmaroochydore.elecreturns@joycemayne.com.au</t>
  </si>
  <si>
    <t>JO4810</t>
  </si>
  <si>
    <t>1 Woodman Court</t>
  </si>
  <si>
    <t>West End</t>
  </si>
  <si>
    <t>Heidi</t>
  </si>
  <si>
    <t>07 4759 9900</t>
  </si>
  <si>
    <t>jmtownsville.operations@joycemayne.com.au</t>
  </si>
  <si>
    <t>KA6065</t>
  </si>
  <si>
    <t>Kambos</t>
  </si>
  <si>
    <t>11 Excellence Drive</t>
  </si>
  <si>
    <t>Wangara</t>
  </si>
  <si>
    <t>claimsdc@kambos.com.au</t>
  </si>
  <si>
    <t>MO4670</t>
  </si>
  <si>
    <t>Moore Park Beach Hardware</t>
  </si>
  <si>
    <t>12/1 Murdochs Road</t>
  </si>
  <si>
    <t>Moore Park Beach</t>
  </si>
  <si>
    <t>Russ</t>
  </si>
  <si>
    <t>07 4154 8211</t>
  </si>
  <si>
    <t>mpbhadmin@bigpond.com</t>
  </si>
  <si>
    <t>MY4000</t>
  </si>
  <si>
    <t>Myer Brisbane City</t>
  </si>
  <si>
    <t>91 Queen St</t>
  </si>
  <si>
    <t>Brisbane</t>
  </si>
  <si>
    <t>Jason Turner</t>
  </si>
  <si>
    <t>07 3232 0105</t>
  </si>
  <si>
    <t>myer.brisbane.city@myer.com.au</t>
  </si>
  <si>
    <t>PO2170</t>
  </si>
  <si>
    <t>Powerland Betta</t>
  </si>
  <si>
    <t>Shop 16-20/11 Homemakers Centre, Sappho Rd</t>
  </si>
  <si>
    <t>Warwick Farm</t>
  </si>
  <si>
    <t>Claudia</t>
  </si>
  <si>
    <t>02 9824 1006</t>
  </si>
  <si>
    <t>support.powerland@my.betta.com.au</t>
  </si>
  <si>
    <t>R.4172</t>
  </si>
  <si>
    <t>R.t. Edwards</t>
  </si>
  <si>
    <t>35 Borthwick Avenue</t>
  </si>
  <si>
    <t>Murarrie</t>
  </si>
  <si>
    <t>Jordan Labudda</t>
  </si>
  <si>
    <t>07 3087 5298</t>
  </si>
  <si>
    <t>returns@rtedwards.com.au</t>
  </si>
  <si>
    <t>RA4214</t>
  </si>
  <si>
    <t>Radio Rentals</t>
  </si>
  <si>
    <t>1/6 Resources Ct</t>
  </si>
  <si>
    <t>Molendinar</t>
  </si>
  <si>
    <t xml:space="preserve">07 5564 6611 </t>
  </si>
  <si>
    <t>ben.barot@radio-rentals.com.au</t>
  </si>
  <si>
    <t>RA4506</t>
  </si>
  <si>
    <t>Unit T2 312-344 Morayfield Rd</t>
  </si>
  <si>
    <t>07 31938620</t>
  </si>
  <si>
    <t>morayfieldservice@radio-rentals.com.au</t>
  </si>
  <si>
    <t>RA5092</t>
  </si>
  <si>
    <t>1040 North East Road</t>
  </si>
  <si>
    <t>Modbury</t>
  </si>
  <si>
    <t>Brad</t>
  </si>
  <si>
    <t>08 8396 7090</t>
  </si>
  <si>
    <t>brad.rogers@radiorentals.com.au</t>
  </si>
  <si>
    <t>RA5251</t>
  </si>
  <si>
    <t>6 Dutton Rd</t>
  </si>
  <si>
    <t xml:space="preserve">Mount Barker </t>
  </si>
  <si>
    <t>Paul Coom</t>
  </si>
  <si>
    <t>08 8391 1055</t>
  </si>
  <si>
    <t>paul.coom@radiorentals.com.au</t>
  </si>
  <si>
    <t>RE6107</t>
  </si>
  <si>
    <t>Retravision</t>
  </si>
  <si>
    <t>Door 8, 78 Mallard Way</t>
  </si>
  <si>
    <t>Cannington</t>
  </si>
  <si>
    <t>Dylan</t>
  </si>
  <si>
    <t>08 6254 0313</t>
  </si>
  <si>
    <t>returns@dorsett.com.au</t>
  </si>
  <si>
    <t>RE6430</t>
  </si>
  <si>
    <t>10 Federal Road</t>
  </si>
  <si>
    <t xml:space="preserve">Kalgoorlie  </t>
  </si>
  <si>
    <t>Karon / Heather</t>
  </si>
  <si>
    <t>08 9021 3161</t>
  </si>
  <si>
    <t>admin@kalgoorlieretravision.com.au</t>
  </si>
  <si>
    <t>RT4018</t>
  </si>
  <si>
    <t>Rt Edwards</t>
  </si>
  <si>
    <t>Taigum Square - Cnr Beams And Church Rd</t>
  </si>
  <si>
    <t>Taigum</t>
  </si>
  <si>
    <t>Christine</t>
  </si>
  <si>
    <t>07 3115 2055</t>
  </si>
  <si>
    <t>taigum@rtedwards.com.au</t>
  </si>
  <si>
    <t>RT4500</t>
  </si>
  <si>
    <t>RT Edwards</t>
  </si>
  <si>
    <t>306 Gympie Rd</t>
  </si>
  <si>
    <t>Strathpine</t>
  </si>
  <si>
    <t>Helena</t>
  </si>
  <si>
    <t>07 3049 9944</t>
  </si>
  <si>
    <t>hmacphee@rtedwards.com.au</t>
  </si>
  <si>
    <t>SO2537</t>
  </si>
  <si>
    <t>Southern Phone</t>
  </si>
  <si>
    <t>6 Page St</t>
  </si>
  <si>
    <t xml:space="preserve">Moruya </t>
  </si>
  <si>
    <t>Sally Gschwend</t>
  </si>
  <si>
    <t xml:space="preserve">02 4474 7110 </t>
  </si>
  <si>
    <t>sally.gschwend@southernphone.com.au</t>
  </si>
  <si>
    <t>ST3033</t>
  </si>
  <si>
    <t>Stan Cash</t>
  </si>
  <si>
    <t>Factory 3, 60 Keilor Park Drive</t>
  </si>
  <si>
    <t>Keilor East</t>
  </si>
  <si>
    <t>03 9336 1722</t>
  </si>
  <si>
    <t>keilor@stancash.com.au</t>
  </si>
  <si>
    <t>TR5606</t>
  </si>
  <si>
    <t>Truelight Electrical</t>
  </si>
  <si>
    <t>38 Marino Avenue</t>
  </si>
  <si>
    <t xml:space="preserve">Port Lincoln </t>
  </si>
  <si>
    <t>Natasha</t>
  </si>
  <si>
    <t>08 8683 0711</t>
  </si>
  <si>
    <t>true.light1@bigpond.com</t>
  </si>
  <si>
    <t>TU4870</t>
  </si>
  <si>
    <t>Turners Home Appliances</t>
  </si>
  <si>
    <t>1/149 Spence St</t>
  </si>
  <si>
    <t>Jenny</t>
  </si>
  <si>
    <t>07 4051 5744</t>
  </si>
  <si>
    <t>admin@turnershomeappliances.com.au</t>
  </si>
  <si>
    <t>WI2142</t>
  </si>
  <si>
    <t>Winning Appliances</t>
  </si>
  <si>
    <t>15 Shirley St</t>
  </si>
  <si>
    <t>Rosehill</t>
  </si>
  <si>
    <t>Mark</t>
  </si>
  <si>
    <t>02 9633 0024</t>
  </si>
  <si>
    <t>returns.nsw@winning.com.au</t>
  </si>
  <si>
    <t>WI4110</t>
  </si>
  <si>
    <t>Winning Appliance</t>
  </si>
  <si>
    <t xml:space="preserve">80 Stradbroke Street </t>
  </si>
  <si>
    <t>Heathwood</t>
  </si>
  <si>
    <t>Brad Clifford</t>
  </si>
  <si>
    <t>07 37275555</t>
  </si>
  <si>
    <t>returns.qld@winning.com.au</t>
  </si>
  <si>
    <t>WO2304</t>
  </si>
  <si>
    <t>Woolworths</t>
  </si>
  <si>
    <t>Corner Valencia Street &amp; Maitland Rd</t>
  </si>
  <si>
    <t>Mayfield</t>
  </si>
  <si>
    <t>Leanne Markey</t>
  </si>
  <si>
    <t>02 4902 2708</t>
  </si>
  <si>
    <t>1101frontend@gmail.com</t>
  </si>
  <si>
    <t>WO2478</t>
  </si>
  <si>
    <t>82-96 River St</t>
  </si>
  <si>
    <t>Ballina</t>
  </si>
  <si>
    <t/>
  </si>
  <si>
    <t>02 6618 8610</t>
  </si>
  <si>
    <t>2782ballina@woolworths.com.au</t>
  </si>
  <si>
    <t>WO2525</t>
  </si>
  <si>
    <t>Cnr The Avenue &amp; Princess Hwy</t>
  </si>
  <si>
    <t>Figtree</t>
  </si>
  <si>
    <t>Matt Bensley</t>
  </si>
  <si>
    <t>02 4276 6030</t>
  </si>
  <si>
    <t>1632figtree@woolworths.com.au</t>
  </si>
  <si>
    <t>WO3084</t>
  </si>
  <si>
    <t>451 Lower Heidleberg Rd</t>
  </si>
  <si>
    <t>Heidleberg</t>
  </si>
  <si>
    <t>03 8347 6563</t>
  </si>
  <si>
    <t>3114heidelberg@woolworths.com.au</t>
  </si>
  <si>
    <t>WO4506</t>
  </si>
  <si>
    <t>165-175 Morayfield Rd</t>
  </si>
  <si>
    <t>Greg Smy</t>
  </si>
  <si>
    <t>07 5420 3005</t>
  </si>
  <si>
    <t>2744morayfield@woolworths.com.au</t>
  </si>
  <si>
    <t>WO5271</t>
  </si>
  <si>
    <t>26 Robertson St</t>
  </si>
  <si>
    <t>Naracoorte</t>
  </si>
  <si>
    <t>Sam Baxter</t>
  </si>
  <si>
    <t>08 8760 2200</t>
  </si>
  <si>
    <t>5602naracoorte@woolworths.com.au</t>
  </si>
  <si>
    <t>HA6172</t>
  </si>
  <si>
    <t>400-402 Saltaire Way</t>
  </si>
  <si>
    <t>Pt Kennedy</t>
  </si>
  <si>
    <t>08 9524 0102</t>
  </si>
  <si>
    <t>lyn.backman@au.harveynorman.com</t>
  </si>
  <si>
    <t>HA3047</t>
  </si>
  <si>
    <t>1185-1197 Pascoe Vale Road</t>
  </si>
  <si>
    <t>Sara</t>
  </si>
  <si>
    <t>03 9261 2800</t>
  </si>
  <si>
    <t>broadmeadows.operations@au.harveynorman.com</t>
  </si>
  <si>
    <t>DO4214</t>
  </si>
  <si>
    <t>Domayne Bundall</t>
  </si>
  <si>
    <t>B/2 Middleton St</t>
  </si>
  <si>
    <t>Rebecca Grime</t>
  </si>
  <si>
    <t>07 5553 2165</t>
  </si>
  <si>
    <t>rebecca.grime@au.domayne.com</t>
  </si>
  <si>
    <t>HA7050</t>
  </si>
  <si>
    <t>4 Mertonvale Circuit</t>
  </si>
  <si>
    <t>Kingston</t>
  </si>
  <si>
    <t>Brigid</t>
  </si>
  <si>
    <t>03 6222 4447</t>
  </si>
  <si>
    <t>kingston.clearance@au.harveynorman.com</t>
  </si>
  <si>
    <t>RT4212</t>
  </si>
  <si>
    <t>Westfield Shop 1106 1-29 Millaroo Dr</t>
  </si>
  <si>
    <t>Helensvale</t>
  </si>
  <si>
    <t>Jade</t>
  </si>
  <si>
    <t>07 5626 9929</t>
  </si>
  <si>
    <t>jdanson@rtedwards.com.au</t>
  </si>
  <si>
    <t>HA2478</t>
  </si>
  <si>
    <t>26 Boeing Ave</t>
  </si>
  <si>
    <t xml:space="preserve">02 6620 5323 </t>
  </si>
  <si>
    <t>Jenny.L.Thompson@au.harveynorman.com</t>
  </si>
  <si>
    <t>HA6330</t>
  </si>
  <si>
    <t>Harvey Norman Albany</t>
  </si>
  <si>
    <t>Adam</t>
  </si>
  <si>
    <t>08 9892 6825</t>
  </si>
  <si>
    <t>albany.operations@au.harveynorman.com</t>
  </si>
  <si>
    <t>DO2320</t>
  </si>
  <si>
    <t xml:space="preserve">Domayne Maitland </t>
  </si>
  <si>
    <t xml:space="preserve">Unit 6/321 New England Hwy </t>
  </si>
  <si>
    <t xml:space="preserve">Rutherford </t>
  </si>
  <si>
    <t xml:space="preserve">Shyanne </t>
  </si>
  <si>
    <t>02 4932 2325</t>
  </si>
  <si>
    <t>dmmaitland.pa@au.domayne.com</t>
  </si>
  <si>
    <t>JB3175</t>
  </si>
  <si>
    <t>Jb Hifi Melbourne Dc</t>
  </si>
  <si>
    <t>1-11 Remington Drive</t>
  </si>
  <si>
    <t xml:space="preserve">Dandenong South </t>
  </si>
  <si>
    <t>Marius Gontran</t>
  </si>
  <si>
    <t>04 0350 3262</t>
  </si>
  <si>
    <t>marius.gontran@jbhifi.com.au</t>
  </si>
  <si>
    <t>HA3803</t>
  </si>
  <si>
    <t>Harvey Norman Fountain Gate</t>
  </si>
  <si>
    <t>2/30-36  David Lee Road</t>
  </si>
  <si>
    <t>Hallam</t>
  </si>
  <si>
    <t>HA6107</t>
  </si>
  <si>
    <t>Harvey Norman Cannington</t>
  </si>
  <si>
    <t>7 Richmond St</t>
  </si>
  <si>
    <t>Clare/luke/paul</t>
  </si>
  <si>
    <t>08 9311 1125</t>
  </si>
  <si>
    <t>cannington.elecreturns@au.harveynorman.com</t>
  </si>
  <si>
    <t>HA4827</t>
  </si>
  <si>
    <t>Shed 3/162 Duchess Road</t>
  </si>
  <si>
    <t>Mt Isa</t>
  </si>
  <si>
    <t>Meg Rodney</t>
  </si>
  <si>
    <t>0427066010</t>
  </si>
  <si>
    <t>megan.rodney@au.harveynorman.com</t>
  </si>
  <si>
    <t>HN4022</t>
  </si>
  <si>
    <t>Hn Rothwell</t>
  </si>
  <si>
    <t>07 .897 8841</t>
  </si>
  <si>
    <t>DO2250</t>
  </si>
  <si>
    <t xml:space="preserve">400 Manns Road </t>
  </si>
  <si>
    <t>West Gosford</t>
  </si>
  <si>
    <t>02 4337 4830</t>
  </si>
  <si>
    <t>dmgosford.communications@au.domayne.com</t>
  </si>
  <si>
    <t>HA2007</t>
  </si>
  <si>
    <t>Harvey Norman Broadway</t>
  </si>
  <si>
    <t>Broadway Shopping Centre, Shop 119, 1 Bay St, Broadway Nsw 2007</t>
  </si>
  <si>
    <t>Broadway</t>
  </si>
  <si>
    <t>Anil Fernandez</t>
  </si>
  <si>
    <t>02 9219 5228</t>
  </si>
  <si>
    <t>broadwaynsw.operations@au.harveynorman.com</t>
  </si>
  <si>
    <t>HA2680</t>
  </si>
  <si>
    <t>Cnr Willandra &amp; Jondaryan Ave</t>
  </si>
  <si>
    <t>Griffith</t>
  </si>
  <si>
    <t>Jill</t>
  </si>
  <si>
    <t>02 6961 0300</t>
  </si>
  <si>
    <t>griffith.pcelectrical@au.harveynorman.com</t>
  </si>
  <si>
    <t>HA2317</t>
  </si>
  <si>
    <t>Harvey Norman Salamander</t>
  </si>
  <si>
    <t>270 Sandy Pt Rd</t>
  </si>
  <si>
    <t>Salamander Bay</t>
  </si>
  <si>
    <t>David</t>
  </si>
  <si>
    <t>02 4919 3100</t>
  </si>
  <si>
    <t>david.blyth@au.harveynorman.com</t>
  </si>
  <si>
    <t>RE6017</t>
  </si>
  <si>
    <t>1/320 Selby St</t>
  </si>
  <si>
    <t>Mario</t>
  </si>
  <si>
    <t>02 9204 2528</t>
  </si>
  <si>
    <t>bnobre@westnet.com.au</t>
  </si>
  <si>
    <t>BI2720</t>
  </si>
  <si>
    <t>Birite</t>
  </si>
  <si>
    <t>143 Wynyard Street</t>
  </si>
  <si>
    <t>Tumut</t>
  </si>
  <si>
    <t>02 6947 1347</t>
  </si>
  <si>
    <t>tumut@birite.com.au</t>
  </si>
  <si>
    <t>HA4109</t>
  </si>
  <si>
    <t>Harvey Norman Macgregor</t>
  </si>
  <si>
    <t>555 Kessels Road</t>
  </si>
  <si>
    <t>Macgregor</t>
  </si>
  <si>
    <t>Carrie Bartlett</t>
  </si>
  <si>
    <t>07 3849 9500</t>
  </si>
  <si>
    <t>macgregor.operations@au.harveynorman .com</t>
  </si>
  <si>
    <t>HA2795</t>
  </si>
  <si>
    <t xml:space="preserve">2 Ashworth Drive </t>
  </si>
  <si>
    <t>Kelso</t>
  </si>
  <si>
    <t>Leah/graham</t>
  </si>
  <si>
    <t>02 6332 8819</t>
  </si>
  <si>
    <t>leah.weekes@au.harveynorman.com</t>
  </si>
  <si>
    <t>N.2430</t>
  </si>
  <si>
    <t>N.v Factory Seconds</t>
  </si>
  <si>
    <t>8b Princess Street</t>
  </si>
  <si>
    <t>Macksville</t>
  </si>
  <si>
    <t>Brett</t>
  </si>
  <si>
    <t>02 6568 4445</t>
  </si>
  <si>
    <t>info@nvfactoryseconds.com.au</t>
  </si>
  <si>
    <t>HA870</t>
  </si>
  <si>
    <t xml:space="preserve">1 Colson Street </t>
  </si>
  <si>
    <t>Alice Springs</t>
  </si>
  <si>
    <t xml:space="preserve">Kathleen </t>
  </si>
  <si>
    <t>08 8950 4022</t>
  </si>
  <si>
    <t>kathleen.mostran@au.harveynorman.com</t>
  </si>
  <si>
    <t>HA3056</t>
  </si>
  <si>
    <t xml:space="preserve">Harvey Norman Qv </t>
  </si>
  <si>
    <t>13 Beith Street</t>
  </si>
  <si>
    <t>Brunswick</t>
  </si>
  <si>
    <t>John Mella</t>
  </si>
  <si>
    <t>03 8664 4396</t>
  </si>
  <si>
    <t>shaunn.gale@au.harveynorman.com</t>
  </si>
  <si>
    <t>CI6017</t>
  </si>
  <si>
    <t>City Retravision</t>
  </si>
  <si>
    <t>1/320 Selby Street</t>
  </si>
  <si>
    <t>HA4655</t>
  </si>
  <si>
    <t>33-45 Maryborough Hervey Bay Rd</t>
  </si>
  <si>
    <t>Eli Waters</t>
  </si>
  <si>
    <t>Vicki B</t>
  </si>
  <si>
    <t>07 4120 1124</t>
  </si>
  <si>
    <t>herveybay.photos@au.harveynorman.com</t>
  </si>
  <si>
    <t>HA6714</t>
  </si>
  <si>
    <t>Harvey Norman Karratha</t>
  </si>
  <si>
    <t>7/25 Balmoral Road</t>
  </si>
  <si>
    <t>Karratha</t>
  </si>
  <si>
    <t>Cassie Brown</t>
  </si>
  <si>
    <t>08 9186 8100</t>
  </si>
  <si>
    <t>karratha.operations@au.harveynorman.com</t>
  </si>
  <si>
    <t>LU3038</t>
  </si>
  <si>
    <t>Luke/sarah Vicker</t>
  </si>
  <si>
    <t>14 El Golea Mews</t>
  </si>
  <si>
    <t>Keilor Downs</t>
  </si>
  <si>
    <t>04 0313 1357</t>
  </si>
  <si>
    <t>sarah.louka@gmail.com</t>
  </si>
  <si>
    <t>SA4020</t>
  </si>
  <si>
    <t>Sarah Hunt</t>
  </si>
  <si>
    <t>34 Williams Street</t>
  </si>
  <si>
    <t>Redcliffe</t>
  </si>
  <si>
    <t>04 0085 2369</t>
  </si>
  <si>
    <t>sarah.hunt2013@gmail.com</t>
  </si>
  <si>
    <t>JA2088</t>
  </si>
  <si>
    <t>Jackie Mcallister</t>
  </si>
  <si>
    <t>5/8a Mosman Street</t>
  </si>
  <si>
    <t>Mosman</t>
  </si>
  <si>
    <t>04 2101 1330</t>
  </si>
  <si>
    <t>jacmc1000@gmail.com</t>
  </si>
  <si>
    <t>EL3156</t>
  </si>
  <si>
    <t>Elizabeth Kalabakas</t>
  </si>
  <si>
    <t>26 Mountain Gate Drive</t>
  </si>
  <si>
    <t>Ferntree Gully</t>
  </si>
  <si>
    <t>04 1348 2862</t>
  </si>
  <si>
    <t>kalabakas@me.com</t>
  </si>
  <si>
    <t>RE6714</t>
  </si>
  <si>
    <t>Retravision Karratha</t>
  </si>
  <si>
    <t>Shop 7, Karratha City Shopping Centre</t>
  </si>
  <si>
    <t>Alice</t>
  </si>
  <si>
    <t>08 9144 1323</t>
  </si>
  <si>
    <t>retrakarratha@bigpond.com</t>
  </si>
  <si>
    <t>HN5251</t>
  </si>
  <si>
    <t>Hn Mt Barker</t>
  </si>
  <si>
    <t>Mount Barker</t>
  </si>
  <si>
    <t>Josh Marshman</t>
  </si>
  <si>
    <t>08 8393 0875</t>
  </si>
  <si>
    <t>mtbarker.service@au.harveynorman.com</t>
  </si>
  <si>
    <t>BI6317</t>
  </si>
  <si>
    <t>Bi-rite Katanning</t>
  </si>
  <si>
    <t>72-78 Austral Terrace</t>
  </si>
  <si>
    <t>Katanning</t>
  </si>
  <si>
    <t>Dominic</t>
  </si>
  <si>
    <t>08 9821 1577</t>
  </si>
  <si>
    <t>electrical@bkwco-op.com.au</t>
  </si>
  <si>
    <t>BU3012</t>
  </si>
  <si>
    <t xml:space="preserve">Bunnings </t>
  </si>
  <si>
    <t>9-15 Williamson Road</t>
  </si>
  <si>
    <t>Maidstone</t>
  </si>
  <si>
    <t>03 9319 7316</t>
  </si>
  <si>
    <t>maribyrnong@bunnings.com.au</t>
  </si>
  <si>
    <t>KA5554</t>
  </si>
  <si>
    <t>Kadina Electrical</t>
  </si>
  <si>
    <t>38 Graves Street</t>
  </si>
  <si>
    <t>Kadina</t>
  </si>
  <si>
    <t>Yvonne Schulz</t>
  </si>
  <si>
    <t>08 8821 1322</t>
  </si>
  <si>
    <t>kadina@retravision.com.au</t>
  </si>
  <si>
    <t>HA4217</t>
  </si>
  <si>
    <t>Dock 3 29-45 Ashmore Road</t>
  </si>
  <si>
    <t>07 5584 4396</t>
  </si>
  <si>
    <t>bundall.compreturns@au.harveynorman.com</t>
  </si>
  <si>
    <t>BI2430</t>
  </si>
  <si>
    <t>Bing Lee Taree</t>
  </si>
  <si>
    <t xml:space="preserve">159/169 Victoria St </t>
  </si>
  <si>
    <t>Taree</t>
  </si>
  <si>
    <t>Daniel</t>
  </si>
  <si>
    <t>02 9871 3140</t>
  </si>
  <si>
    <t>trclaims@binglee.com.au</t>
  </si>
  <si>
    <t>CO2609</t>
  </si>
  <si>
    <t>Costco Wholesale Canberra</t>
  </si>
  <si>
    <t>39/41 Mustang Ave</t>
  </si>
  <si>
    <t>Canberra Airport</t>
  </si>
  <si>
    <t>Rtv Clerk</t>
  </si>
  <si>
    <t>02 6246 7523</t>
  </si>
  <si>
    <t>w05103-returntovendor@costco.com.au</t>
  </si>
  <si>
    <t>RA2210</t>
  </si>
  <si>
    <t>11 Durkin Place</t>
  </si>
  <si>
    <t>Peakhurst</t>
  </si>
  <si>
    <t>San</t>
  </si>
  <si>
    <t>02 8039 7100</t>
  </si>
  <si>
    <t>san.sangha@radio-rentals.com.au</t>
  </si>
  <si>
    <t>JB4122</t>
  </si>
  <si>
    <t>Jb Hi-fi</t>
  </si>
  <si>
    <t>T1107 Westfield Garden City, Cnr Logan &amp; Kessels Rd</t>
  </si>
  <si>
    <t xml:space="preserve">Mt Gravatt </t>
  </si>
  <si>
    <t>Jake Or Ezra</t>
  </si>
  <si>
    <t>07 3552 2100</t>
  </si>
  <si>
    <t>jbwestfieldmtgravatt@jbhifi.com.au</t>
  </si>
  <si>
    <t>HA3825</t>
  </si>
  <si>
    <t>19 Moore Street</t>
  </si>
  <si>
    <t>Moe</t>
  </si>
  <si>
    <t>Teagan</t>
  </si>
  <si>
    <t>03 5127 9503</t>
  </si>
  <si>
    <t>teaganellen@hotmail.com</t>
  </si>
  <si>
    <t>HA4575</t>
  </si>
  <si>
    <t xml:space="preserve">Dock C 122 Enterprise Street </t>
  </si>
  <si>
    <t>Kunda Park</t>
  </si>
  <si>
    <t>SA3023</t>
  </si>
  <si>
    <t xml:space="preserve">Save On Appliances </t>
  </si>
  <si>
    <t>58 Westwood Drive</t>
  </si>
  <si>
    <t xml:space="preserve">Ravenhall </t>
  </si>
  <si>
    <t>Penny , Karl , Andrew</t>
  </si>
  <si>
    <t>03 8390 5557</t>
  </si>
  <si>
    <t>deerpark@saveonappliances.com.au</t>
  </si>
  <si>
    <t>RA5082</t>
  </si>
  <si>
    <t>Radio Rental</t>
  </si>
  <si>
    <t>108 Main North Road</t>
  </si>
  <si>
    <t xml:space="preserve">Prospect   </t>
  </si>
  <si>
    <t>Nigel Woodley</t>
  </si>
  <si>
    <t>08 8269 0270</t>
  </si>
  <si>
    <t>nigel.woodley@radiorentals.com.au</t>
  </si>
  <si>
    <t>LI6722</t>
  </si>
  <si>
    <t>Lils Retravision</t>
  </si>
  <si>
    <t xml:space="preserve">Shop 14 Trossell Road </t>
  </si>
  <si>
    <t>South Hedland</t>
  </si>
  <si>
    <t>Cecilia</t>
  </si>
  <si>
    <t>08 9172 3190</t>
  </si>
  <si>
    <t>southhedlandsaccounts@retravision.com.au</t>
  </si>
  <si>
    <t>HA656</t>
  </si>
  <si>
    <t>Cnr Clayton &amp; Lloyd Street</t>
  </si>
  <si>
    <t>jade.lane@au.harveynorman.com</t>
  </si>
  <si>
    <t>R.4350</t>
  </si>
  <si>
    <t>R.t. Edwards Toowoomba</t>
  </si>
  <si>
    <t>Shop 8a, Wilsonton Shopping Centre, 407 Bridge St</t>
  </si>
  <si>
    <t>Wilsonton</t>
  </si>
  <si>
    <t>Ezekiel</t>
  </si>
  <si>
    <t>07 4529 7333</t>
  </si>
  <si>
    <t>wilsonton@rtedwards.com.au</t>
  </si>
  <si>
    <t>JO4551</t>
  </si>
  <si>
    <t>2/30 Chancellor Village Blvd</t>
  </si>
  <si>
    <t>Emily</t>
  </si>
  <si>
    <t>emily.bryant@joycemayne.com.au</t>
  </si>
  <si>
    <t>ES6450</t>
  </si>
  <si>
    <t>Esperance Appliance Centre</t>
  </si>
  <si>
    <t>106 Dempster Street</t>
  </si>
  <si>
    <t>Esperance</t>
  </si>
  <si>
    <t>Fay</t>
  </si>
  <si>
    <t>08 9071 2446</t>
  </si>
  <si>
    <t>esperance@retravision.com.au</t>
  </si>
  <si>
    <t>HA60005</t>
  </si>
  <si>
    <t>25 Sutherland Street</t>
  </si>
  <si>
    <t>ciytwest.elecreturns@au.harveynorman.com</t>
  </si>
  <si>
    <t>BE6743</t>
  </si>
  <si>
    <t>120 Coolibah Drive</t>
  </si>
  <si>
    <t>Kununurra</t>
  </si>
  <si>
    <t>08 9169 2012</t>
  </si>
  <si>
    <t>kununurra@my.betta.com.au</t>
  </si>
  <si>
    <t>HA4807</t>
  </si>
  <si>
    <t>101 Queen Street</t>
  </si>
  <si>
    <t>Ayr</t>
  </si>
  <si>
    <t>Wendy</t>
  </si>
  <si>
    <t>07 4790 4600</t>
  </si>
  <si>
    <t>ayr.creditor@au.harveynorman.com</t>
  </si>
  <si>
    <t>DU5453</t>
  </si>
  <si>
    <t>Dunstans Retrovision</t>
  </si>
  <si>
    <t>255 Main Street</t>
  </si>
  <si>
    <t>Clare</t>
  </si>
  <si>
    <t>Yvonne</t>
  </si>
  <si>
    <t>08 8842 2144</t>
  </si>
  <si>
    <t>dunstanoffice@retravision.com.au</t>
  </si>
  <si>
    <t>SO2573</t>
  </si>
  <si>
    <t>Southern Phone Company</t>
  </si>
  <si>
    <t>6 Page Street</t>
  </si>
  <si>
    <t>Moruya</t>
  </si>
  <si>
    <t>megan.douros@southernphone.net.au</t>
  </si>
  <si>
    <t>HA4212</t>
  </si>
  <si>
    <t>3a/2 Middleton Street</t>
  </si>
  <si>
    <t>April/marlee</t>
  </si>
  <si>
    <t>DO2502</t>
  </si>
  <si>
    <t xml:space="preserve">Domayne </t>
  </si>
  <si>
    <t>119-121 King Street</t>
  </si>
  <si>
    <t>Migelle</t>
  </si>
  <si>
    <t>02 4255 1835</t>
  </si>
  <si>
    <t>migelle.marcus@au.domayne.com</t>
  </si>
  <si>
    <t>HA3934</t>
  </si>
  <si>
    <t>Harvey Norman Fact Out</t>
  </si>
  <si>
    <t>1/15 Greens Rd</t>
  </si>
  <si>
    <t>Dandenobg South</t>
  </si>
  <si>
    <t xml:space="preserve">Matt </t>
  </si>
  <si>
    <t>08 971- 3393</t>
  </si>
  <si>
    <t>dandenong.factoryoutlet@au.harveynorman.com</t>
  </si>
  <si>
    <t>MI3121</t>
  </si>
  <si>
    <t>Mitre 10</t>
  </si>
  <si>
    <t>143-153 Pawter Street</t>
  </si>
  <si>
    <t>Richmond</t>
  </si>
  <si>
    <t>Bruce</t>
  </si>
  <si>
    <t>03 9426 1700</t>
  </si>
  <si>
    <t>goodsin@richmondmitre10.com.au</t>
  </si>
  <si>
    <t>HA2650</t>
  </si>
  <si>
    <t>7-23 Hammond Ave</t>
  </si>
  <si>
    <t>Wagga Wagga</t>
  </si>
  <si>
    <t>Paul Kozman</t>
  </si>
  <si>
    <t>02 6933 7000</t>
  </si>
  <si>
    <t>paul.kozman@au.harveynorman.com</t>
  </si>
  <si>
    <t>HA2107</t>
  </si>
  <si>
    <t>Dock 3,2-18 Orange Grove Road</t>
  </si>
  <si>
    <t>Liverpool</t>
  </si>
  <si>
    <t>ST</t>
  </si>
  <si>
    <t>Store 1</t>
  </si>
  <si>
    <t>123 Street Rd</t>
  </si>
  <si>
    <t>Cityville</t>
  </si>
  <si>
    <t>Storeperson</t>
  </si>
  <si>
    <t>02 1234 5978</t>
  </si>
  <si>
    <t>storeperson@store.com.au</t>
  </si>
  <si>
    <t>Date:</t>
  </si>
  <si>
    <t>Claim No#</t>
  </si>
  <si>
    <t>RA Number</t>
  </si>
  <si>
    <t>Item Desc.</t>
  </si>
  <si>
    <t>bookingCreatedFor</t>
  </si>
  <si>
    <t>deDeliverFrom_Date</t>
  </si>
  <si>
    <t>Change Available Now to 'No' if a Date Entered Here</t>
  </si>
  <si>
    <t>Company or Person</t>
  </si>
  <si>
    <t>Tail Lift Truck Required?</t>
  </si>
  <si>
    <t>No</t>
  </si>
  <si>
    <t>No of People to Carry</t>
  </si>
  <si>
    <t>Driver to provide labelling?</t>
  </si>
  <si>
    <t>TIC(Open 7am-3pm, 1pm Fri)</t>
  </si>
  <si>
    <t>TRAC (Open 7am-2pm, 12pm Fri)</t>
  </si>
  <si>
    <t>b.bookingDriverBringConnote</t>
  </si>
  <si>
    <t>b.bookingTailLiftPickup</t>
  </si>
  <si>
    <t>b.bookingNoOperatorPickup</t>
  </si>
  <si>
    <t>b.bookingTailLiftDeliver</t>
  </si>
  <si>
    <t>b.bookingNoOperatorDeliver</t>
  </si>
  <si>
    <t>Driver to bring Labelling</t>
  </si>
  <si>
    <t>Tail lift needed at Pickup</t>
  </si>
  <si>
    <t>Operators needed at Pickup to carry</t>
  </si>
  <si>
    <t>Tail lift needed at Delivery</t>
  </si>
  <si>
    <t>Operators needed at Delivery to carry</t>
  </si>
  <si>
    <t>Michaella</t>
  </si>
  <si>
    <t>Raysons</t>
  </si>
  <si>
    <t>Ronald</t>
  </si>
  <si>
    <t>Ohanesian</t>
  </si>
  <si>
    <t>Argyropoulos</t>
  </si>
  <si>
    <t>Celeste</t>
  </si>
  <si>
    <t>Ras</t>
  </si>
  <si>
    <t>Grand Services</t>
  </si>
  <si>
    <t>Allan Chidrawi</t>
  </si>
  <si>
    <t>b.bookingPackageJob</t>
  </si>
  <si>
    <t>Goods Unpackaged?</t>
  </si>
  <si>
    <t>Are any items unpackaged?</t>
  </si>
  <si>
    <t>Country:</t>
  </si>
  <si>
    <t>Australia</t>
  </si>
  <si>
    <t>Country</t>
  </si>
  <si>
    <t>Jordan</t>
  </si>
  <si>
    <t>Nettleton</t>
  </si>
  <si>
    <t>Pickup Location for Driver</t>
  </si>
  <si>
    <t>POD Requirement</t>
  </si>
  <si>
    <t>Signed POD Required</t>
  </si>
  <si>
    <t>8/14 Rodborough Road</t>
  </si>
  <si>
    <t>Ver 1.6 - 19 Mar 18 - Added K32, K33 and linked to delivery instructions for import</t>
  </si>
  <si>
    <t>Steven Tien</t>
  </si>
  <si>
    <t>Tempo Email CC</t>
  </si>
  <si>
    <t>warehouse@tempo.org</t>
  </si>
  <si>
    <t>Go to address no further detail needed</t>
  </si>
  <si>
    <t>09:00 AM</t>
  </si>
  <si>
    <t>TEMPO (AUST) PTY LTD</t>
  </si>
  <si>
    <t>61 449 682 116</t>
  </si>
  <si>
    <t>Alessandro callipari (Warehouse Coordinator)</t>
  </si>
  <si>
    <t>Drop in Reception</t>
  </si>
  <si>
    <t>Yixi.Ye@tempo.org</t>
  </si>
  <si>
    <t>CARTON</t>
  </si>
  <si>
    <t>BMF Studios</t>
  </si>
  <si>
    <t>31 Meagher St</t>
  </si>
  <si>
    <t xml:space="preserve">Chippendale </t>
  </si>
  <si>
    <t>9694 0911</t>
  </si>
  <si>
    <t>Paula</t>
  </si>
  <si>
    <t>GAP-15570</t>
  </si>
  <si>
    <t>ACTVB-0720</t>
  </si>
  <si>
    <t>Corner TV Bracket up to 70</t>
  </si>
  <si>
    <t>TEMPO (AUST) PTY LTD__2</t>
  </si>
  <si>
    <t>BMF Studios_2</t>
  </si>
  <si>
    <t>BUsiness External</t>
  </si>
  <si>
    <t>DESC_01_01</t>
  </si>
  <si>
    <t>DESC_01_02</t>
  </si>
  <si>
    <t>DESC_02_01</t>
  </si>
  <si>
    <t>DESC_02_02</t>
  </si>
  <si>
    <t>DESC_02_03</t>
  </si>
  <si>
    <t>ACTVB-0721</t>
  </si>
  <si>
    <t>Corner TV Bracket up to 71</t>
  </si>
  <si>
    <t>GAP-15571</t>
  </si>
  <si>
    <t>ACTVB-0722</t>
  </si>
  <si>
    <t>ACTVB-0723</t>
  </si>
  <si>
    <t>Corner TV Bracket up to 73</t>
  </si>
  <si>
    <t>Corner TV Bracket up to 72</t>
  </si>
  <si>
    <t>GAP-15572</t>
  </si>
  <si>
    <t>GAP-15573</t>
  </si>
  <si>
    <t>GAP-15574</t>
  </si>
  <si>
    <t>GAP-15575</t>
  </si>
  <si>
    <t>This is used for reference of each booking</t>
  </si>
  <si>
    <t>This is used for reference of each line</t>
  </si>
  <si>
    <t>Sequencial</t>
  </si>
  <si>
    <t>Line No of line_detail</t>
  </si>
  <si>
    <t>Line No</t>
  </si>
  <si>
    <t>Booking No</t>
  </si>
  <si>
    <t>Related Booking No</t>
  </si>
  <si>
    <t>No(sequencial)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</si>
</sst>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.7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8.5"/>
      <color rgb="FF000000"/>
      <name val="Tahoma"/>
      <family val="2"/>
    </font>
    <font>
      <u/>
      <sz val="11"/>
      <color theme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.5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0"/>
      </bottom>
      <diagonal/>
    </border>
    <border>
      <left/>
      <right/>
      <top style="thin">
        <color auto="1"/>
      </top>
      <bottom style="thin">
        <color indexed="0"/>
      </bottom>
      <diagonal/>
    </border>
    <border>
      <left/>
      <right style="thin">
        <color auto="1"/>
      </right>
      <top style="thin">
        <color auto="1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5">
    <xf numFmtId="0" fontId="0" fillId="0" borderId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/>
    <xf numFmtId="0" fontId="5" fillId="0" borderId="4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right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left"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19" fontId="9" fillId="0" borderId="4" xfId="0" applyNumberFormat="1" applyFont="1" applyBorder="1" applyAlignment="1" applyProtection="1">
      <alignment horizontal="center" vertical="center"/>
      <protection locked="0"/>
    </xf>
    <xf numFmtId="20" fontId="5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/>
    <xf numFmtId="0" fontId="0" fillId="0" borderId="0" xfId="0" applyAlignment="1">
      <alignment vertical="top" wrapText="1"/>
    </xf>
    <xf numFmtId="0" fontId="5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vertical="top"/>
    </xf>
    <xf numFmtId="0" fontId="0" fillId="2" borderId="0" xfId="0" applyFill="1"/>
    <xf numFmtId="0" fontId="5" fillId="0" borderId="0" xfId="0" applyFont="1" applyAlignment="1">
      <alignment vertical="top" wrapText="1"/>
    </xf>
    <xf numFmtId="0" fontId="4" fillId="0" borderId="3" xfId="0" applyFont="1" applyBorder="1" applyAlignment="1" applyProtection="1">
      <alignment vertical="center"/>
      <protection locked="0"/>
    </xf>
    <xf numFmtId="0" fontId="8" fillId="0" borderId="4" xfId="0" quotePrefix="1" applyFont="1" applyBorder="1" applyAlignment="1" applyProtection="1">
      <alignment horizontal="center"/>
      <protection locked="0"/>
    </xf>
    <xf numFmtId="19" fontId="0" fillId="0" borderId="0" xfId="0" applyNumberFormat="1" applyAlignment="1">
      <alignment vertical="top" wrapText="1"/>
    </xf>
    <xf numFmtId="49" fontId="7" fillId="0" borderId="4" xfId="0" applyNumberFormat="1" applyFont="1" applyBorder="1" applyAlignment="1" applyProtection="1">
      <alignment horizontal="center" vertical="center"/>
      <protection locked="0"/>
    </xf>
    <xf numFmtId="14" fontId="12" fillId="0" borderId="0" xfId="0" applyNumberFormat="1" applyFont="1" applyAlignment="1">
      <alignment horizontal="center" vertical="top" wrapText="1"/>
    </xf>
    <xf numFmtId="49" fontId="9" fillId="0" borderId="4" xfId="0" applyNumberFormat="1" applyFont="1" applyBorder="1" applyAlignment="1" applyProtection="1">
      <alignment horizontal="center" vertical="center"/>
      <protection locked="0"/>
    </xf>
    <xf numFmtId="14" fontId="8" fillId="3" borderId="4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0" fontId="4" fillId="0" borderId="13" xfId="0" applyFont="1" applyBorder="1" applyAlignment="1" applyProtection="1">
      <alignment vertical="center"/>
      <protection locked="0"/>
    </xf>
    <xf numFmtId="0" fontId="4" fillId="0" borderId="9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8" fillId="0" borderId="5" xfId="0" applyFont="1" applyBorder="1" applyAlignment="1" applyProtection="1">
      <alignment horizontal="left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4" fillId="0" borderId="15" xfId="0" applyFont="1" applyBorder="1" applyAlignment="1" applyProtection="1">
      <alignment vertical="center"/>
      <protection locked="0"/>
    </xf>
    <xf numFmtId="0" fontId="4" fillId="0" borderId="16" xfId="0" applyFont="1" applyBorder="1" applyAlignment="1" applyProtection="1">
      <alignment vertical="center"/>
      <protection locked="0"/>
    </xf>
    <xf numFmtId="14" fontId="4" fillId="4" borderId="4" xfId="0" applyNumberFormat="1" applyFont="1" applyFill="1" applyBorder="1" applyAlignment="1" applyProtection="1">
      <alignment horizontal="center" vertical="center"/>
      <protection locked="0"/>
    </xf>
    <xf numFmtId="49" fontId="4" fillId="0" borderId="15" xfId="0" applyNumberFormat="1" applyFont="1" applyBorder="1" applyAlignment="1" applyProtection="1">
      <alignment vertical="center"/>
      <protection locked="0"/>
    </xf>
    <xf numFmtId="0" fontId="15" fillId="0" borderId="0" xfId="0" applyFont="1"/>
    <xf numFmtId="49" fontId="0" fillId="0" borderId="0" xfId="0" applyNumberFormat="1" applyFont="1" applyAlignment="1">
      <alignment vertical="top"/>
    </xf>
    <xf numFmtId="0" fontId="5" fillId="5" borderId="0" xfId="0" applyNumberFormat="1" applyFont="1" applyFill="1" applyAlignment="1">
      <alignment horizontal="center" vertical="top"/>
    </xf>
    <xf numFmtId="0" fontId="5" fillId="0" borderId="0" xfId="0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19" fontId="9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/>
    </xf>
    <xf numFmtId="0" fontId="10" fillId="0" borderId="0" xfId="1"/>
    <xf numFmtId="2" fontId="12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17" fillId="6" borderId="4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right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right" vertical="center"/>
      <protection locked="0"/>
    </xf>
    <xf numFmtId="0" fontId="0" fillId="0" borderId="11" xfId="0" applyFont="1" applyBorder="1" applyProtection="1">
      <protection locked="0"/>
    </xf>
    <xf numFmtId="0" fontId="0" fillId="0" borderId="14" xfId="0" applyFont="1" applyBorder="1" applyProtection="1">
      <protection locked="0"/>
    </xf>
    <xf numFmtId="0" fontId="13" fillId="0" borderId="12" xfId="0" applyFont="1" applyBorder="1" applyProtection="1"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0" fillId="0" borderId="8" xfId="0" applyFont="1" applyBorder="1" applyProtection="1">
      <protection locked="0"/>
    </xf>
    <xf numFmtId="0" fontId="0" fillId="0" borderId="3" xfId="0" applyFont="1" applyBorder="1" applyProtection="1"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4" borderId="3" xfId="0" applyFont="1" applyFill="1" applyBorder="1" applyAlignment="1" applyProtection="1">
      <alignment horizontal="left" vertical="center" wrapText="1"/>
      <protection locked="0"/>
    </xf>
    <xf numFmtId="14" fontId="7" fillId="0" borderId="3" xfId="0" applyNumberFormat="1" applyFont="1" applyBorder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right" vertic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49" fontId="19" fillId="3" borderId="4" xfId="0" applyNumberFormat="1" applyFont="1" applyFill="1" applyBorder="1" applyAlignment="1" applyProtection="1">
      <protection locked="0"/>
    </xf>
    <xf numFmtId="0" fontId="20" fillId="0" borderId="4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10" fillId="0" borderId="9" xfId="1" applyBorder="1" applyAlignment="1" applyProtection="1">
      <alignment vertical="center"/>
      <protection locked="0"/>
    </xf>
    <xf numFmtId="0" fontId="1" fillId="0" borderId="22" xfId="0" applyFont="1" applyBorder="1" applyAlignment="1" applyProtection="1">
      <alignment horizontal="right"/>
      <protection locked="0"/>
    </xf>
    <xf numFmtId="0" fontId="0" fillId="0" borderId="22" xfId="0" applyBorder="1" applyProtection="1">
      <protection locked="0"/>
    </xf>
    <xf numFmtId="0" fontId="18" fillId="0" borderId="4" xfId="0" applyFont="1" applyBorder="1" applyAlignment="1" applyProtection="1">
      <alignment horizontal="right"/>
      <protection locked="0"/>
    </xf>
    <xf numFmtId="14" fontId="7" fillId="0" borderId="4" xfId="0" applyNumberFormat="1" applyFont="1" applyBorder="1" applyAlignment="1" applyProtection="1">
      <alignment horizontal="center" vertical="center"/>
      <protection locked="0"/>
    </xf>
    <xf numFmtId="0" fontId="10" fillId="0" borderId="0" xfId="1" applyNumberFormat="1"/>
    <xf numFmtId="0" fontId="0" fillId="0" borderId="23" xfId="0" applyBorder="1"/>
    <xf numFmtId="0" fontId="10" fillId="0" borderId="17" xfId="1" applyBorder="1" applyAlignment="1" applyProtection="1">
      <alignment horizontal="left" vertical="center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7" fillId="0" borderId="3" xfId="0" applyFont="1" applyBorder="1" applyAlignment="1" applyProtection="1">
      <alignment horizontal="left" vertical="center" wrapText="1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49" fontId="8" fillId="0" borderId="1" xfId="0" applyNumberFormat="1" applyFont="1" applyBorder="1" applyAlignment="1" applyProtection="1">
      <alignment horizontal="left"/>
      <protection locked="0"/>
    </xf>
    <xf numFmtId="49" fontId="8" fillId="0" borderId="2" xfId="0" applyNumberFormat="1" applyFont="1" applyBorder="1" applyAlignment="1" applyProtection="1">
      <alignment horizontal="left"/>
      <protection locked="0"/>
    </xf>
    <xf numFmtId="49" fontId="8" fillId="0" borderId="3" xfId="0" applyNumberFormat="1" applyFont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8" fillId="0" borderId="2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8" fillId="0" borderId="2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49" fontId="8" fillId="3" borderId="1" xfId="0" applyNumberFormat="1" applyFont="1" applyFill="1" applyBorder="1" applyAlignment="1" applyProtection="1">
      <alignment horizontal="left"/>
      <protection locked="0"/>
    </xf>
    <xf numFmtId="49" fontId="8" fillId="3" borderId="2" xfId="0" applyNumberFormat="1" applyFont="1" applyFill="1" applyBorder="1" applyAlignment="1" applyProtection="1">
      <alignment horizontal="left"/>
      <protection locked="0"/>
    </xf>
    <xf numFmtId="49" fontId="8" fillId="3" borderId="3" xfId="0" applyNumberFormat="1" applyFont="1" applyFill="1" applyBorder="1" applyAlignment="1" applyProtection="1">
      <alignment horizontal="left"/>
      <protection locked="0"/>
    </xf>
    <xf numFmtId="0" fontId="10" fillId="0" borderId="1" xfId="1" applyBorder="1" applyAlignment="1" applyProtection="1">
      <alignment horizontal="left"/>
      <protection locked="0"/>
    </xf>
    <xf numFmtId="0" fontId="10" fillId="0" borderId="2" xfId="1" applyBorder="1" applyAlignment="1" applyProtection="1">
      <alignment horizontal="left"/>
      <protection locked="0"/>
    </xf>
    <xf numFmtId="0" fontId="10" fillId="0" borderId="3" xfId="1" applyBorder="1" applyAlignment="1" applyProtection="1">
      <alignment horizontal="left"/>
      <protection locked="0"/>
    </xf>
    <xf numFmtId="0" fontId="12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</cellXfs>
  <cellStyles count="6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Hyperlink" xfId="1" builtinId="8"/>
    <cellStyle name="Normal" xfId="0" builtinId="0"/>
  </cellStyles>
  <dxfs count="19">
    <dxf>
      <alignment horizontal="left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108274</xdr:colOff>
      <xdr:row>0</xdr:row>
      <xdr:rowOff>0</xdr:rowOff>
    </xdr:from>
    <xdr:to>
      <xdr:col>1</xdr:col>
      <xdr:colOff>1207802</xdr:colOff>
      <xdr:row>1</xdr:row>
      <xdr:rowOff>32717</xdr:rowOff>
    </xdr:to>
    <xdr:pic>
      <xdr:nvPicPr>
        <xdr:cNvPr id="2" name="Picture 1" descr="Description: cid:image001.png@01CB74F0.B1EAA8B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" y="0"/>
          <a:ext cx="1776861" cy="50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J289" totalsRowShown="0">
  <autoFilter ref="B1:J289" xr:uid="{00000000-0009-0000-0100-000001000000}"/>
  <tableColumns count="9">
    <tableColumn id="1" xr3:uid="{00000000-0010-0000-0000-000001000000}" name="Code" dataDxfId="0"/>
    <tableColumn id="2" xr3:uid="{00000000-0010-0000-0000-000002000000}" name="Name"/>
    <tableColumn id="3" xr3:uid="{00000000-0010-0000-0000-000003000000}" name="Address"/>
    <tableColumn id="4" xr3:uid="{00000000-0010-0000-0000-000004000000}" name="City"/>
    <tableColumn id="5" xr3:uid="{00000000-0010-0000-0000-000005000000}" name="Postcode"/>
    <tableColumn id="6" xr3:uid="{00000000-0010-0000-0000-000006000000}" name="State"/>
    <tableColumn id="7" xr3:uid="{00000000-0010-0000-0000-000007000000}" name="Contact"/>
    <tableColumn id="8" xr3:uid="{00000000-0010-0000-0000-000008000000}" name="Phone"/>
    <tableColumn id="9" xr3:uid="{00000000-0010-0000-0000-000009000000}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ixi.Ye@tempo.org" TargetMode="External"/><Relationship Id="rId1" Type="http://schemas.openxmlformats.org/officeDocument/2006/relationships/hyperlink" Target="mailto:warehouse@tempo.or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warehouse@tempo.org" TargetMode="External"/><Relationship Id="rId1" Type="http://schemas.openxmlformats.org/officeDocument/2006/relationships/hyperlink" Target="mailto:Yixi.Ye@tempo.or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grandservices@bigpond.com" TargetMode="External"/><Relationship Id="rId13" Type="http://schemas.openxmlformats.org/officeDocument/2006/relationships/hyperlink" Target="mailto:caringbah.creditor3@au.harveynorman.com" TargetMode="External"/><Relationship Id="rId18" Type="http://schemas.openxmlformats.org/officeDocument/2006/relationships/hyperlink" Target="mailto:Troy.Fenton@seaway.com.au" TargetMode="External"/><Relationship Id="rId3" Type="http://schemas.openxmlformats.org/officeDocument/2006/relationships/hyperlink" Target="mailto:Claude@melbourneitsolutions.com.au" TargetMode="External"/><Relationship Id="rId7" Type="http://schemas.openxmlformats.org/officeDocument/2006/relationships/hyperlink" Target="mailto:bay7despatch@ticgroup.com.au" TargetMode="External"/><Relationship Id="rId12" Type="http://schemas.openxmlformats.org/officeDocument/2006/relationships/hyperlink" Target="mailto:mark.baker@installandfixsolutions.com.au;" TargetMode="External"/><Relationship Id="rId17" Type="http://schemas.openxmlformats.org/officeDocument/2006/relationships/hyperlink" Target="mailto:Troy.Fenton@seaway.com.au" TargetMode="External"/><Relationship Id="rId2" Type="http://schemas.openxmlformats.org/officeDocument/2006/relationships/hyperlink" Target="mailto:Tic.Group@Tempo.org" TargetMode="External"/><Relationship Id="rId16" Type="http://schemas.openxmlformats.org/officeDocument/2006/relationships/hyperlink" Target="mailto:Troy.Fenton@seaway.com.au" TargetMode="External"/><Relationship Id="rId20" Type="http://schemas.openxmlformats.org/officeDocument/2006/relationships/table" Target="../tables/table1.xml"/><Relationship Id="rId1" Type="http://schemas.openxmlformats.org/officeDocument/2006/relationships/hyperlink" Target="mailto:alan.bortz@salesclub.com.au" TargetMode="External"/><Relationship Id="rId6" Type="http://schemas.openxmlformats.org/officeDocument/2006/relationships/hyperlink" Target="mailto:rloqa@ticgroup.com.au;itassets@ticgroup.com.au" TargetMode="External"/><Relationship Id="rId11" Type="http://schemas.openxmlformats.org/officeDocument/2006/relationships/hyperlink" Target="mailto:JIbbott@bunnings.com.au" TargetMode="External"/><Relationship Id="rId5" Type="http://schemas.openxmlformats.org/officeDocument/2006/relationships/hyperlink" Target="mailto:Parts@tempo.org" TargetMode="External"/><Relationship Id="rId15" Type="http://schemas.openxmlformats.org/officeDocument/2006/relationships/hyperlink" Target="mailto:Jenny.L.Thompson@au.harveynorman.com" TargetMode="External"/><Relationship Id="rId10" Type="http://schemas.openxmlformats.org/officeDocument/2006/relationships/hyperlink" Target="mailto:Lucas.Lin@nz.synnex-grp.com" TargetMode="External"/><Relationship Id="rId19" Type="http://schemas.openxmlformats.org/officeDocument/2006/relationships/hyperlink" Target="mailto:malaga.returns@au.harveynorman.com" TargetMode="External"/><Relationship Id="rId4" Type="http://schemas.openxmlformats.org/officeDocument/2006/relationships/hyperlink" Target="mailto:Hugh.McCormack@Tempo.org" TargetMode="External"/><Relationship Id="rId9" Type="http://schemas.openxmlformats.org/officeDocument/2006/relationships/hyperlink" Target="mailto:sarah.henriksen@ticgroup.co.nz;" TargetMode="External"/><Relationship Id="rId14" Type="http://schemas.openxmlformats.org/officeDocument/2006/relationships/hyperlink" Target="mailto:angelika.kretschmer@2ndsworld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C56"/>
  <sheetViews>
    <sheetView zoomScale="75" zoomScaleNormal="75" zoomScaleSheetLayoutView="160" workbookViewId="0"/>
  </sheetViews>
  <sheetFormatPr baseColWidth="10" defaultColWidth="8.83203125" defaultRowHeight="15" x14ac:dyDescent="0.2"/>
  <cols>
    <col min="1" max="1" width="15.33203125" style="60" customWidth="1"/>
    <col min="2" max="2" width="18.1640625" style="60" customWidth="1"/>
    <col min="3" max="3" width="20.1640625" style="60" customWidth="1"/>
    <col min="4" max="4" width="26.5" style="60" customWidth="1"/>
    <col min="5" max="5" width="23" style="60" customWidth="1"/>
    <col min="6" max="6" width="3.33203125" style="60" customWidth="1"/>
    <col min="7" max="7" width="14.1640625" style="60" customWidth="1"/>
    <col min="8" max="9" width="13.5" style="60" customWidth="1"/>
    <col min="10" max="10" width="15.1640625" style="60" customWidth="1"/>
    <col min="11" max="11" width="28.33203125" style="60" customWidth="1"/>
    <col min="12" max="12" width="12.6640625" style="60" customWidth="1"/>
    <col min="13" max="41" width="3.33203125" style="60" customWidth="1"/>
    <col min="42" max="16384" width="8.83203125" style="60"/>
  </cols>
  <sheetData>
    <row r="1" spans="1:29" ht="37" x14ac:dyDescent="0.45">
      <c r="B1" s="127" t="s">
        <v>9</v>
      </c>
      <c r="C1" s="127"/>
      <c r="D1" s="127"/>
      <c r="E1" s="127"/>
      <c r="F1" s="127"/>
      <c r="G1" s="127"/>
      <c r="H1" s="127"/>
      <c r="I1" s="127"/>
      <c r="J1" s="127"/>
      <c r="K1" s="127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29" ht="9" customHeight="1" x14ac:dyDescent="0.2"/>
    <row r="3" spans="1:29" x14ac:dyDescent="0.2">
      <c r="A3" s="62" t="s">
        <v>1964</v>
      </c>
      <c r="B3" s="131" t="s">
        <v>2008</v>
      </c>
      <c r="C3" s="132"/>
      <c r="D3" s="133"/>
      <c r="F3" s="63"/>
      <c r="G3" s="64" t="s">
        <v>10</v>
      </c>
      <c r="H3" s="128" t="s">
        <v>2001</v>
      </c>
      <c r="I3" s="129"/>
      <c r="J3" s="129"/>
      <c r="K3" s="129"/>
      <c r="L3" s="129"/>
      <c r="M3" s="130"/>
    </row>
    <row r="4" spans="1:29" ht="3" customHeight="1" x14ac:dyDescent="0.2">
      <c r="A4" s="62"/>
      <c r="B4" s="65"/>
      <c r="F4" s="66"/>
      <c r="G4" s="64"/>
      <c r="H4" s="66"/>
      <c r="I4" s="66"/>
      <c r="J4" s="66"/>
      <c r="K4" s="66"/>
      <c r="L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</row>
    <row r="5" spans="1:29" x14ac:dyDescent="0.2">
      <c r="A5" s="62" t="s">
        <v>0</v>
      </c>
      <c r="B5" s="134" t="s">
        <v>2010</v>
      </c>
      <c r="C5" s="135"/>
      <c r="D5" s="136"/>
      <c r="G5" s="64" t="s">
        <v>13</v>
      </c>
      <c r="H5" s="92" t="s">
        <v>286</v>
      </c>
      <c r="I5" s="93"/>
      <c r="J5" s="93"/>
      <c r="K5" s="93"/>
      <c r="L5" s="93"/>
      <c r="M5" s="94"/>
    </row>
    <row r="6" spans="1:29" ht="3" customHeight="1" x14ac:dyDescent="0.2">
      <c r="A6" s="62"/>
      <c r="B6" s="65"/>
      <c r="G6" s="64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</row>
    <row r="7" spans="1:29" x14ac:dyDescent="0.2">
      <c r="A7" s="62" t="s">
        <v>7</v>
      </c>
      <c r="B7" s="137" t="s">
        <v>2009</v>
      </c>
      <c r="C7" s="138"/>
      <c r="D7" s="139"/>
      <c r="G7" s="64" t="s">
        <v>12</v>
      </c>
      <c r="H7" s="140" t="s">
        <v>2012</v>
      </c>
      <c r="I7" s="141"/>
      <c r="J7" s="141"/>
      <c r="K7" s="141"/>
      <c r="L7" s="141"/>
      <c r="M7" s="142"/>
    </row>
    <row r="8" spans="1:29" ht="3" customHeight="1" x14ac:dyDescent="0.2">
      <c r="B8" s="65"/>
      <c r="E8" s="64"/>
    </row>
    <row r="9" spans="1:29" x14ac:dyDescent="0.2">
      <c r="A9" s="62" t="s">
        <v>1957</v>
      </c>
      <c r="B9" s="33"/>
      <c r="C9" s="89" t="s">
        <v>1998</v>
      </c>
      <c r="D9" s="90" t="s">
        <v>2006</v>
      </c>
      <c r="G9" s="64" t="s">
        <v>1</v>
      </c>
      <c r="H9" s="6">
        <v>2086</v>
      </c>
      <c r="I9" s="67" t="s">
        <v>2</v>
      </c>
      <c r="J9" s="67" t="s">
        <v>199</v>
      </c>
      <c r="K9" s="67" t="s">
        <v>1993</v>
      </c>
      <c r="L9" s="67" t="s">
        <v>1994</v>
      </c>
    </row>
    <row r="10" spans="1:29" x14ac:dyDescent="0.2">
      <c r="A10" s="62" t="s">
        <v>16</v>
      </c>
      <c r="B10" s="10" t="s">
        <v>17</v>
      </c>
      <c r="C10" s="99" t="s">
        <v>1992</v>
      </c>
      <c r="D10" s="9" t="s">
        <v>1966</v>
      </c>
      <c r="H10" s="67" t="s">
        <v>181</v>
      </c>
      <c r="I10" s="28" t="s">
        <v>180</v>
      </c>
      <c r="J10" s="97" t="s">
        <v>182</v>
      </c>
      <c r="K10" s="7" t="s">
        <v>183</v>
      </c>
      <c r="L10" s="98"/>
    </row>
    <row r="11" spans="1:29" ht="6.75" customHeight="1" x14ac:dyDescent="0.2">
      <c r="C11" s="65"/>
      <c r="D11" s="65"/>
      <c r="F11" s="66"/>
      <c r="G11" s="66"/>
      <c r="H11" s="66"/>
      <c r="I11" s="66"/>
      <c r="J11" s="66"/>
      <c r="K11" s="66"/>
      <c r="L11" s="66"/>
    </row>
    <row r="12" spans="1:29" ht="15" customHeight="1" x14ac:dyDescent="0.2">
      <c r="A12" s="108" t="s">
        <v>3</v>
      </c>
      <c r="B12" s="109"/>
      <c r="C12" s="109"/>
      <c r="D12" s="109"/>
      <c r="E12" s="110"/>
      <c r="G12" s="108" t="s">
        <v>5</v>
      </c>
      <c r="H12" s="109"/>
      <c r="I12" s="109"/>
      <c r="J12" s="109"/>
      <c r="K12" s="110"/>
    </row>
    <row r="13" spans="1:29" ht="15" customHeight="1" x14ac:dyDescent="0.2">
      <c r="A13" s="68" t="s">
        <v>1958</v>
      </c>
      <c r="B13" s="68" t="s">
        <v>1959</v>
      </c>
      <c r="C13" s="68" t="s">
        <v>4</v>
      </c>
      <c r="D13" s="68" t="s">
        <v>14</v>
      </c>
      <c r="E13" s="68" t="s">
        <v>1960</v>
      </c>
      <c r="G13" s="68" t="s">
        <v>160</v>
      </c>
      <c r="H13" s="68" t="s">
        <v>8</v>
      </c>
      <c r="I13" s="68" t="s">
        <v>164</v>
      </c>
      <c r="J13" s="68" t="s">
        <v>165</v>
      </c>
      <c r="K13" s="68" t="s">
        <v>166</v>
      </c>
      <c r="L13" s="68" t="s">
        <v>11</v>
      </c>
    </row>
    <row r="14" spans="1:29" ht="30" customHeight="1" x14ac:dyDescent="0.2">
      <c r="A14" s="5" t="s">
        <v>2019</v>
      </c>
      <c r="B14" s="5"/>
      <c r="C14" s="4" t="s">
        <v>2020</v>
      </c>
      <c r="D14" s="4"/>
      <c r="E14" s="4" t="s">
        <v>2021</v>
      </c>
      <c r="G14" s="8">
        <v>1</v>
      </c>
      <c r="H14" s="2" t="s">
        <v>2013</v>
      </c>
      <c r="I14" s="8">
        <v>890</v>
      </c>
      <c r="J14" s="8">
        <v>250</v>
      </c>
      <c r="K14" s="8">
        <v>50</v>
      </c>
      <c r="L14" s="8">
        <v>6</v>
      </c>
    </row>
    <row r="15" spans="1:29" ht="30" customHeight="1" x14ac:dyDescent="0.2">
      <c r="A15" s="5"/>
      <c r="B15" s="5"/>
      <c r="C15" s="4"/>
      <c r="D15" s="4"/>
      <c r="E15" s="4"/>
      <c r="G15" s="8"/>
      <c r="H15" s="2"/>
      <c r="I15" s="8"/>
      <c r="J15" s="8"/>
      <c r="K15" s="8"/>
      <c r="L15" s="8"/>
    </row>
    <row r="16" spans="1:29" ht="30" customHeight="1" x14ac:dyDescent="0.2">
      <c r="A16" s="5"/>
      <c r="B16" s="5"/>
      <c r="C16" s="4"/>
      <c r="D16" s="4"/>
      <c r="E16" s="4"/>
      <c r="G16" s="8"/>
      <c r="H16" s="2"/>
      <c r="I16" s="8"/>
      <c r="J16" s="8"/>
      <c r="K16" s="8"/>
      <c r="L16" s="8"/>
    </row>
    <row r="17" spans="1:14" ht="30" customHeight="1" x14ac:dyDescent="0.2">
      <c r="A17" s="5"/>
      <c r="B17" s="5"/>
      <c r="C17" s="4"/>
      <c r="D17" s="4"/>
      <c r="E17" s="3"/>
      <c r="G17" s="8"/>
      <c r="H17" s="2"/>
      <c r="I17" s="8"/>
      <c r="J17" s="8"/>
      <c r="K17" s="8"/>
      <c r="L17" s="8"/>
    </row>
    <row r="18" spans="1:14" ht="30" customHeight="1" x14ac:dyDescent="0.2">
      <c r="A18" s="5"/>
      <c r="B18" s="5"/>
      <c r="C18" s="4"/>
      <c r="D18" s="4"/>
      <c r="E18" s="3"/>
      <c r="G18" s="8"/>
      <c r="H18" s="2"/>
      <c r="I18" s="8"/>
      <c r="J18" s="8"/>
      <c r="K18" s="8"/>
      <c r="L18" s="8"/>
    </row>
    <row r="19" spans="1:14" ht="30" customHeight="1" x14ac:dyDescent="0.2">
      <c r="A19" s="5"/>
      <c r="B19" s="5"/>
      <c r="C19" s="4"/>
      <c r="D19" s="4"/>
      <c r="E19" s="3"/>
      <c r="G19" s="8"/>
      <c r="H19" s="2"/>
      <c r="I19" s="8"/>
      <c r="J19" s="8"/>
      <c r="K19" s="8"/>
      <c r="L19" s="8"/>
    </row>
    <row r="20" spans="1:14" ht="30" customHeight="1" x14ac:dyDescent="0.2">
      <c r="A20" s="5"/>
      <c r="B20" s="5"/>
      <c r="C20" s="4"/>
      <c r="D20" s="4"/>
      <c r="E20" s="3"/>
      <c r="G20" s="8"/>
      <c r="H20" s="2"/>
      <c r="I20" s="8"/>
      <c r="J20" s="8"/>
      <c r="K20" s="8"/>
      <c r="L20" s="8"/>
    </row>
    <row r="21" spans="1:14" ht="30" customHeight="1" x14ac:dyDescent="0.2">
      <c r="A21" s="5"/>
      <c r="B21" s="5"/>
      <c r="C21" s="4"/>
      <c r="D21" s="4"/>
      <c r="E21" s="3"/>
      <c r="G21" s="8"/>
      <c r="H21" s="2"/>
      <c r="I21" s="8"/>
      <c r="J21" s="8"/>
      <c r="K21" s="8"/>
      <c r="L21" s="8"/>
    </row>
    <row r="22" spans="1:14" ht="30" customHeight="1" x14ac:dyDescent="0.2">
      <c r="A22" s="5"/>
      <c r="B22" s="5"/>
      <c r="C22" s="4"/>
      <c r="D22" s="4"/>
      <c r="E22" s="3"/>
    </row>
    <row r="23" spans="1:14" ht="30" customHeight="1" x14ac:dyDescent="0.2">
      <c r="A23" s="5"/>
      <c r="B23" s="5"/>
      <c r="C23" s="4"/>
      <c r="D23" s="4"/>
      <c r="E23" s="3"/>
      <c r="G23" s="69" t="s">
        <v>193</v>
      </c>
      <c r="H23" s="59" t="str">
        <f ca="1">IF(J24="","Yes","No")</f>
        <v>No</v>
      </c>
      <c r="I23" s="60" t="s">
        <v>184</v>
      </c>
      <c r="J23" s="65" t="s">
        <v>185</v>
      </c>
      <c r="K23" s="70" t="s">
        <v>186</v>
      </c>
    </row>
    <row r="24" spans="1:14" ht="30" customHeight="1" x14ac:dyDescent="0.2">
      <c r="A24" s="5"/>
      <c r="B24" s="5"/>
      <c r="C24" s="4"/>
      <c r="D24" s="4"/>
      <c r="E24" s="3"/>
      <c r="G24" s="69" t="s">
        <v>18</v>
      </c>
      <c r="H24" s="44"/>
      <c r="I24" s="44"/>
      <c r="J24" s="100">
        <f ca="1">TODAY()</f>
        <v>43986</v>
      </c>
      <c r="K24" s="30" t="s">
        <v>2007</v>
      </c>
      <c r="N24" s="60" t="s">
        <v>1963</v>
      </c>
    </row>
    <row r="25" spans="1:14" ht="30" customHeight="1" x14ac:dyDescent="0.2">
      <c r="A25" s="5"/>
      <c r="B25" s="5"/>
      <c r="C25" s="4"/>
      <c r="D25" s="4"/>
      <c r="E25" s="3"/>
      <c r="G25" s="69" t="s">
        <v>19</v>
      </c>
      <c r="H25" s="44"/>
      <c r="I25" s="44"/>
      <c r="J25" s="100">
        <f ca="1">TODAY()</f>
        <v>43986</v>
      </c>
      <c r="K25" s="30" t="s">
        <v>189</v>
      </c>
    </row>
    <row r="26" spans="1:14" ht="30" customHeight="1" x14ac:dyDescent="0.2">
      <c r="A26" s="5"/>
      <c r="B26" s="5"/>
      <c r="C26" s="4"/>
      <c r="D26" s="4"/>
      <c r="E26" s="3"/>
      <c r="G26" s="71" t="s">
        <v>1965</v>
      </c>
      <c r="H26" s="9" t="s">
        <v>1966</v>
      </c>
      <c r="I26" s="72"/>
      <c r="J26" s="73" t="s">
        <v>1967</v>
      </c>
      <c r="K26" s="2">
        <v>1</v>
      </c>
    </row>
    <row r="27" spans="1:14" ht="30" customHeight="1" x14ac:dyDescent="0.2">
      <c r="A27" s="5"/>
      <c r="B27" s="5"/>
      <c r="C27" s="4"/>
      <c r="D27" s="4"/>
      <c r="E27" s="3"/>
      <c r="G27" s="71" t="s">
        <v>1968</v>
      </c>
      <c r="H27" s="9" t="s">
        <v>1966</v>
      </c>
      <c r="I27" s="113"/>
      <c r="J27" s="114"/>
      <c r="K27" s="115"/>
    </row>
    <row r="28" spans="1:14" ht="30" customHeight="1" x14ac:dyDescent="0.2">
      <c r="A28" s="5"/>
      <c r="B28" s="5"/>
      <c r="C28" s="4"/>
      <c r="D28" s="4"/>
      <c r="E28" s="3"/>
    </row>
    <row r="29" spans="1:14" ht="43" customHeight="1" x14ac:dyDescent="0.2">
      <c r="A29" s="5"/>
      <c r="B29" s="5"/>
      <c r="C29" s="4"/>
      <c r="D29" s="4"/>
      <c r="E29" s="3"/>
      <c r="G29" s="69" t="s">
        <v>15</v>
      </c>
      <c r="H29" s="119"/>
      <c r="I29" s="120"/>
      <c r="J29" s="120"/>
      <c r="K29" s="121"/>
    </row>
    <row r="30" spans="1:14" ht="30" customHeight="1" x14ac:dyDescent="0.2">
      <c r="A30" s="5"/>
      <c r="B30" s="5"/>
      <c r="C30" s="4"/>
      <c r="D30" s="4"/>
      <c r="E30" s="3"/>
    </row>
    <row r="31" spans="1:14" ht="30" customHeight="1" x14ac:dyDescent="0.2">
      <c r="A31" s="5"/>
      <c r="B31" s="5"/>
      <c r="C31" s="4"/>
      <c r="D31" s="4"/>
      <c r="E31" s="3"/>
      <c r="G31" s="122" t="s">
        <v>6</v>
      </c>
      <c r="H31" s="123"/>
      <c r="I31" s="74"/>
      <c r="J31" s="74"/>
    </row>
    <row r="32" spans="1:14" ht="30" customHeight="1" x14ac:dyDescent="0.2">
      <c r="A32" s="5"/>
      <c r="B32" s="5"/>
      <c r="C32" s="4"/>
      <c r="D32" s="4"/>
      <c r="E32" s="3"/>
      <c r="G32" s="75" t="s">
        <v>16</v>
      </c>
      <c r="H32" s="10" t="s">
        <v>17</v>
      </c>
      <c r="I32" s="57"/>
      <c r="J32" s="57"/>
      <c r="K32" s="91" t="s">
        <v>1999</v>
      </c>
    </row>
    <row r="33" spans="1:11" ht="30" customHeight="1" x14ac:dyDescent="0.2">
      <c r="A33" s="5"/>
      <c r="B33" s="5"/>
      <c r="C33" s="4"/>
      <c r="D33" s="4"/>
      <c r="E33" s="3"/>
      <c r="G33" s="69" t="s">
        <v>188</v>
      </c>
      <c r="H33" s="116" t="s">
        <v>2014</v>
      </c>
      <c r="I33" s="117"/>
      <c r="J33" s="118"/>
      <c r="K33" s="9" t="s">
        <v>2000</v>
      </c>
    </row>
    <row r="34" spans="1:11" ht="30" customHeight="1" x14ac:dyDescent="0.2">
      <c r="G34" s="56" t="s">
        <v>20</v>
      </c>
      <c r="H34" s="38" t="s">
        <v>2015</v>
      </c>
      <c r="I34" s="36"/>
      <c r="J34" s="36"/>
      <c r="K34" s="76"/>
    </row>
    <row r="35" spans="1:11" ht="15" customHeight="1" x14ac:dyDescent="0.2">
      <c r="A35" s="111" t="s">
        <v>21</v>
      </c>
      <c r="B35" s="112"/>
      <c r="G35" s="56" t="s">
        <v>22</v>
      </c>
      <c r="H35" s="39"/>
      <c r="I35" s="37"/>
      <c r="J35" s="37"/>
      <c r="K35" s="77"/>
    </row>
    <row r="36" spans="1:11" ht="15" customHeight="1" x14ac:dyDescent="0.2">
      <c r="A36" s="9" t="s">
        <v>23</v>
      </c>
      <c r="B36" s="2" t="s">
        <v>24</v>
      </c>
      <c r="C36" s="2" t="s">
        <v>25</v>
      </c>
      <c r="D36" s="49"/>
      <c r="G36" s="56" t="s">
        <v>26</v>
      </c>
      <c r="H36" s="78" t="s">
        <v>2016</v>
      </c>
      <c r="I36" s="37"/>
      <c r="J36" s="37"/>
      <c r="K36" s="77"/>
    </row>
    <row r="37" spans="1:11" x14ac:dyDescent="0.2">
      <c r="A37" s="79" t="s">
        <v>27</v>
      </c>
      <c r="B37" s="32" t="s">
        <v>190</v>
      </c>
      <c r="C37" s="32" t="s">
        <v>189</v>
      </c>
      <c r="D37" s="50"/>
      <c r="G37" s="10" t="s">
        <v>28</v>
      </c>
      <c r="H37" s="35">
        <v>2008</v>
      </c>
      <c r="I37" s="58"/>
      <c r="J37" s="58"/>
      <c r="K37" s="80"/>
    </row>
    <row r="38" spans="1:11" x14ac:dyDescent="0.2">
      <c r="A38" s="79" t="s">
        <v>29</v>
      </c>
      <c r="B38" s="32" t="s">
        <v>190</v>
      </c>
      <c r="C38" s="32" t="s">
        <v>189</v>
      </c>
      <c r="D38" s="50"/>
      <c r="G38" s="10" t="s">
        <v>30</v>
      </c>
      <c r="H38" s="40" t="s">
        <v>199</v>
      </c>
      <c r="I38" s="87" t="s">
        <v>1995</v>
      </c>
      <c r="J38" s="88" t="s">
        <v>1994</v>
      </c>
      <c r="K38" s="81"/>
    </row>
    <row r="39" spans="1:11" x14ac:dyDescent="0.2">
      <c r="A39" s="79" t="s">
        <v>31</v>
      </c>
      <c r="B39" s="32" t="s">
        <v>190</v>
      </c>
      <c r="C39" s="32" t="s">
        <v>189</v>
      </c>
      <c r="D39" s="50"/>
      <c r="G39" s="56" t="s">
        <v>32</v>
      </c>
      <c r="H39" s="42" t="s">
        <v>2018</v>
      </c>
      <c r="I39" s="43"/>
      <c r="J39" s="27"/>
      <c r="K39" s="81"/>
    </row>
    <row r="40" spans="1:11" x14ac:dyDescent="0.2">
      <c r="A40" s="79" t="s">
        <v>33</v>
      </c>
      <c r="B40" s="32" t="s">
        <v>190</v>
      </c>
      <c r="C40" s="32" t="s">
        <v>189</v>
      </c>
      <c r="D40" s="50"/>
      <c r="G40" s="56" t="s">
        <v>34</v>
      </c>
      <c r="H40" s="45" t="s">
        <v>2017</v>
      </c>
      <c r="I40" s="43"/>
      <c r="J40" s="34"/>
      <c r="K40" s="81"/>
    </row>
    <row r="41" spans="1:11" x14ac:dyDescent="0.2">
      <c r="A41" s="79" t="s">
        <v>35</v>
      </c>
      <c r="B41" s="32" t="s">
        <v>190</v>
      </c>
      <c r="C41" s="32" t="s">
        <v>189</v>
      </c>
      <c r="D41" s="50"/>
      <c r="G41" s="56" t="s">
        <v>36</v>
      </c>
      <c r="H41" s="96"/>
      <c r="I41" s="36"/>
      <c r="J41" s="41"/>
      <c r="K41" s="81"/>
    </row>
    <row r="42" spans="1:11" x14ac:dyDescent="0.2">
      <c r="A42" s="79" t="s">
        <v>37</v>
      </c>
      <c r="B42" s="12" t="s">
        <v>38</v>
      </c>
      <c r="C42" s="12" t="s">
        <v>38</v>
      </c>
      <c r="D42" s="51"/>
      <c r="G42" s="56" t="s">
        <v>249</v>
      </c>
      <c r="H42" s="103"/>
      <c r="I42" s="104"/>
      <c r="J42" s="104"/>
      <c r="K42" s="105"/>
    </row>
    <row r="43" spans="1:11" x14ac:dyDescent="0.2">
      <c r="A43" s="79" t="s">
        <v>39</v>
      </c>
      <c r="B43" s="12" t="s">
        <v>38</v>
      </c>
      <c r="C43" s="12" t="s">
        <v>38</v>
      </c>
      <c r="D43" s="51"/>
      <c r="G43" s="10" t="s">
        <v>40</v>
      </c>
      <c r="H43" s="11"/>
      <c r="I43" s="27"/>
      <c r="J43" s="27"/>
      <c r="K43" s="81"/>
    </row>
    <row r="44" spans="1:11" x14ac:dyDescent="0.2">
      <c r="A44" s="82"/>
      <c r="B44" s="13"/>
      <c r="C44" s="13"/>
      <c r="D44" s="13"/>
    </row>
    <row r="45" spans="1:11" ht="28" customHeight="1" x14ac:dyDescent="0.2">
      <c r="G45" s="83" t="s">
        <v>41</v>
      </c>
      <c r="H45" s="124" t="s">
        <v>2011</v>
      </c>
      <c r="I45" s="125"/>
      <c r="J45" s="125"/>
      <c r="K45" s="126"/>
    </row>
    <row r="46" spans="1:11" ht="15" customHeight="1" x14ac:dyDescent="0.2">
      <c r="A46" s="111" t="s">
        <v>42</v>
      </c>
      <c r="B46" s="112"/>
      <c r="J46" s="70" t="s">
        <v>185</v>
      </c>
      <c r="K46" s="70" t="s">
        <v>187</v>
      </c>
    </row>
    <row r="47" spans="1:11" ht="27" customHeight="1" x14ac:dyDescent="0.2">
      <c r="A47" s="9" t="s">
        <v>23</v>
      </c>
      <c r="B47" s="2" t="s">
        <v>24</v>
      </c>
      <c r="C47" s="2" t="s">
        <v>25</v>
      </c>
      <c r="D47" s="49"/>
      <c r="G47" s="69" t="s">
        <v>192</v>
      </c>
      <c r="H47" s="84"/>
      <c r="I47" s="84"/>
      <c r="J47" s="85"/>
      <c r="K47" s="30"/>
    </row>
    <row r="48" spans="1:11" x14ac:dyDescent="0.2">
      <c r="A48" s="79" t="s">
        <v>27</v>
      </c>
      <c r="B48" s="32" t="s">
        <v>190</v>
      </c>
      <c r="C48" s="32" t="s">
        <v>191</v>
      </c>
      <c r="D48" s="50"/>
      <c r="G48" s="69" t="s">
        <v>43</v>
      </c>
      <c r="H48" s="84"/>
      <c r="I48" s="84"/>
      <c r="J48" s="85"/>
      <c r="K48" s="30"/>
    </row>
    <row r="49" spans="1:11" ht="15" customHeight="1" x14ac:dyDescent="0.2">
      <c r="A49" s="79" t="s">
        <v>29</v>
      </c>
      <c r="B49" s="32" t="s">
        <v>190</v>
      </c>
      <c r="C49" s="32" t="s">
        <v>191</v>
      </c>
      <c r="D49" s="50"/>
    </row>
    <row r="50" spans="1:11" ht="30" x14ac:dyDescent="0.2">
      <c r="A50" s="79" t="s">
        <v>31</v>
      </c>
      <c r="B50" s="32" t="s">
        <v>190</v>
      </c>
      <c r="C50" s="32" t="s">
        <v>191</v>
      </c>
      <c r="D50" s="50"/>
      <c r="G50" s="71" t="s">
        <v>1965</v>
      </c>
      <c r="H50" s="9" t="s">
        <v>1966</v>
      </c>
      <c r="I50" s="73" t="s">
        <v>1967</v>
      </c>
      <c r="J50" s="2">
        <v>1</v>
      </c>
    </row>
    <row r="51" spans="1:11" x14ac:dyDescent="0.2">
      <c r="A51" s="79" t="s">
        <v>33</v>
      </c>
      <c r="B51" s="32" t="s">
        <v>190</v>
      </c>
      <c r="C51" s="32" t="s">
        <v>191</v>
      </c>
      <c r="D51" s="50"/>
    </row>
    <row r="52" spans="1:11" x14ac:dyDescent="0.2">
      <c r="A52" s="79" t="s">
        <v>35</v>
      </c>
      <c r="B52" s="32" t="s">
        <v>190</v>
      </c>
      <c r="C52" s="32" t="s">
        <v>191</v>
      </c>
      <c r="D52" s="50"/>
      <c r="G52" s="83" t="s">
        <v>200</v>
      </c>
      <c r="H52" s="106" t="s">
        <v>203</v>
      </c>
      <c r="I52" s="107"/>
    </row>
    <row r="53" spans="1:11" x14ac:dyDescent="0.2">
      <c r="A53" s="79" t="s">
        <v>37</v>
      </c>
      <c r="B53" s="12" t="s">
        <v>38</v>
      </c>
      <c r="C53" s="12" t="s">
        <v>38</v>
      </c>
      <c r="D53" s="51"/>
      <c r="G53" s="83" t="s">
        <v>211</v>
      </c>
      <c r="H53" s="106" t="s">
        <v>2003</v>
      </c>
      <c r="I53" s="107"/>
    </row>
    <row r="54" spans="1:11" x14ac:dyDescent="0.2">
      <c r="A54" s="79" t="s">
        <v>39</v>
      </c>
      <c r="B54" s="12" t="s">
        <v>38</v>
      </c>
      <c r="C54" s="12" t="s">
        <v>38</v>
      </c>
      <c r="D54" s="51"/>
      <c r="G54" s="10" t="s">
        <v>204</v>
      </c>
      <c r="H54" s="11"/>
    </row>
    <row r="55" spans="1:11" x14ac:dyDescent="0.2">
      <c r="G55" s="10" t="s">
        <v>209</v>
      </c>
      <c r="H55" s="10" t="s">
        <v>210</v>
      </c>
    </row>
    <row r="56" spans="1:11" x14ac:dyDescent="0.2">
      <c r="A56" s="86" t="s">
        <v>2002</v>
      </c>
      <c r="G56" s="95" t="s">
        <v>2004</v>
      </c>
      <c r="H56" s="103" t="s">
        <v>2005</v>
      </c>
      <c r="I56" s="104"/>
      <c r="J56" s="104"/>
      <c r="K56" s="105"/>
    </row>
  </sheetData>
  <sheetProtection sheet="1" objects="1" scenarios="1" formatCells="0" formatColumns="0" formatRows="0" insertHyperlinks="0" selectLockedCells="1" sort="0" autoFilter="0" pivotTables="0"/>
  <mergeCells count="19">
    <mergeCell ref="B1:K1"/>
    <mergeCell ref="G12:K12"/>
    <mergeCell ref="H3:M3"/>
    <mergeCell ref="B3:D3"/>
    <mergeCell ref="B5:D5"/>
    <mergeCell ref="B7:D7"/>
    <mergeCell ref="H7:M7"/>
    <mergeCell ref="H56:K56"/>
    <mergeCell ref="H53:I53"/>
    <mergeCell ref="A12:E12"/>
    <mergeCell ref="A35:B35"/>
    <mergeCell ref="A46:B46"/>
    <mergeCell ref="H52:I52"/>
    <mergeCell ref="I27:K27"/>
    <mergeCell ref="H33:J33"/>
    <mergeCell ref="H29:K29"/>
    <mergeCell ref="G31:H31"/>
    <mergeCell ref="H42:K42"/>
    <mergeCell ref="H45:K45"/>
  </mergeCells>
  <conditionalFormatting sqref="G26">
    <cfRule type="expression" dxfId="18" priority="40">
      <formula>#REF!&gt;0</formula>
    </cfRule>
    <cfRule type="expression" dxfId="17" priority="41">
      <formula>#REF!&gt;0</formula>
    </cfRule>
  </conditionalFormatting>
  <conditionalFormatting sqref="G26 I26:J26">
    <cfRule type="expression" dxfId="16" priority="42">
      <formula>$K$26&gt;0</formula>
    </cfRule>
    <cfRule type="expression" dxfId="15" priority="43">
      <formula>#REF!&gt;0</formula>
    </cfRule>
  </conditionalFormatting>
  <conditionalFormatting sqref="H14:L21">
    <cfRule type="expression" dxfId="14" priority="16">
      <formula>$G14=""</formula>
    </cfRule>
    <cfRule type="cellIs" dxfId="13" priority="17" operator="equal">
      <formula>""</formula>
    </cfRule>
  </conditionalFormatting>
  <conditionalFormatting sqref="K24 B37:D43 B48:D54 K47:K48">
    <cfRule type="expression" dxfId="12" priority="8">
      <formula>$H$24="Any"</formula>
    </cfRule>
  </conditionalFormatting>
  <conditionalFormatting sqref="K25">
    <cfRule type="expression" dxfId="11" priority="7">
      <formula>$H$24="Any"</formula>
    </cfRule>
  </conditionalFormatting>
  <conditionalFormatting sqref="G50">
    <cfRule type="expression" dxfId="10" priority="3">
      <formula>#REF!&gt;0</formula>
    </cfRule>
    <cfRule type="expression" dxfId="9" priority="4">
      <formula>#REF!&gt;0</formula>
    </cfRule>
  </conditionalFormatting>
  <conditionalFormatting sqref="G50 I50">
    <cfRule type="expression" dxfId="8" priority="5">
      <formula>$K$26&gt;0</formula>
    </cfRule>
    <cfRule type="expression" dxfId="7" priority="6">
      <formula>#REF!&gt;0</formula>
    </cfRule>
  </conditionalFormatting>
  <conditionalFormatting sqref="J24">
    <cfRule type="expression" dxfId="6" priority="2">
      <formula>$H$24="Any"</formula>
    </cfRule>
  </conditionalFormatting>
  <conditionalFormatting sqref="J25">
    <cfRule type="expression" dxfId="5" priority="1">
      <formula>$H$24="Any"</formula>
    </cfRule>
  </conditionalFormatting>
  <dataValidations count="18">
    <dataValidation type="list" allowBlank="1" showInputMessage="1" showErrorMessage="1" sqref="K26 J50" xr:uid="{00000000-0002-0000-0000-000000000000}">
      <formula1>"1,2,3,4"</formula1>
    </dataValidation>
    <dataValidation type="list" allowBlank="1" showInputMessage="1" showErrorMessage="1" sqref="H38" xr:uid="{00000000-0002-0000-0000-000001000000}">
      <formula1>"ACT,NSW,NT,QLD,SA,TAS,VIC,WA"</formula1>
    </dataValidation>
    <dataValidation type="list" allowBlank="1" showInputMessage="1" showErrorMessage="1" sqref="B10 H32:J32" xr:uid="{00000000-0002-0000-0000-000002000000}">
      <formula1>"Business External, Business Internal, Residential"</formula1>
    </dataValidation>
    <dataValidation type="list" allowBlank="1" showInputMessage="1" showErrorMessage="1" sqref="B42:D43 B53:D54" xr:uid="{00000000-0002-0000-0000-000003000000}">
      <formula1>"Closed, 8:00:00 AM, 8:30:00 AM, 9:00:00 AM, 9:30:00 AM, 10:00:00 AM, 10:30:00 AM, 11:00:00 AM, 11:30:00 AM, 12:00:00 PM, 12:30:00 PM, 1:00:00 PM, 1:30:00 PM, 2:00:00 PM, 2:30:00 PM, 3:00:00 PM, 3:30:00 PM, 4:00:00 PM, 4:30:00 PM, 5:00:00 PM"</formula1>
    </dataValidation>
    <dataValidation type="list" allowBlank="1" showInputMessage="1" showErrorMessage="1" sqref="I10" xr:uid="{00000000-0002-0000-0000-000004000000}">
      <formula1>"mm, cm, Meters"</formula1>
    </dataValidation>
    <dataValidation type="list" allowBlank="1" showInputMessage="1" showErrorMessage="1" sqref="K10" xr:uid="{00000000-0002-0000-0000-000005000000}">
      <formula1>"KG, Gram, Ton"</formula1>
    </dataValidation>
    <dataValidation type="list" allowBlank="1" showInputMessage="1" showErrorMessage="1" sqref="G22" xr:uid="{00000000-0002-0000-0000-000006000000}">
      <formula1>"CARTON,PALLET"</formula1>
    </dataValidation>
    <dataValidation type="list" allowBlank="1" showInputMessage="1" showErrorMessage="1" sqref="J9" xr:uid="{00000000-0002-0000-0000-000007000000}">
      <formula1>"ACT, NSW, NT, QLD, SA, VIC, WA, Not Applicable"</formula1>
    </dataValidation>
    <dataValidation type="list" allowBlank="1" showInputMessage="1" showErrorMessage="1" sqref="B48:D52 B37:D41" xr:uid="{00000000-0002-0000-0000-000008000000}">
      <formula1>"8:00 AM, 8:30 AM, 9:00 AM, 9:30 AM, 10:00 AM, 10:30 AM, 11:00 AM, 11:30 AM, 12:00 PM, 12:30 PM, 13:00 PM, 13:30 PM, 14:00 PM, 14:30 PM, 15:00 PM, 15:30 PM, 16:00 PM, 16:30 PM, 17:00 PM"</formula1>
    </dataValidation>
    <dataValidation type="list" allowBlank="1" showInputMessage="1" showErrorMessage="1" sqref="H52:I52" xr:uid="{00000000-0002-0000-0000-000009000000}">
      <formula1>"     ,Repairs &amp; Spare Parts Expense,Refurbishment Expense, Salvage Expense, Samples &amp; Sales Expense, Testing Expense, Admin / Other"</formula1>
    </dataValidation>
    <dataValidation type="list" allowBlank="1" showInputMessage="1" showErrorMessage="1" sqref="H14:H21" xr:uid="{00000000-0002-0000-0000-00000A000000}">
      <formula1>"CARTON,PALLET,Un-packaged Item"</formula1>
    </dataValidation>
    <dataValidation type="list" allowBlank="1" showInputMessage="1" showErrorMessage="1" sqref="H55" xr:uid="{00000000-0002-0000-0000-00000B000000}">
      <formula1>"Standard, Low, High, Critical"</formula1>
    </dataValidation>
    <dataValidation type="list" allowBlank="1" showInputMessage="1" showErrorMessage="1" sqref="K47:K48 K24:K25" xr:uid="{00000000-0002-0000-0000-00000C000000}">
      <formula1>"08:00 AM, 08:30 AM, 09:00 AM, 09:30 AM, 10:00 AM, 10:30 AM, 11:00 AM, 11:30 AM, 12:00 PM, 12:30 PM, 13:00 PM, 13:30 PM, 14:00 PM, 14:30 PM, 15:00 PM, 15:30 PM, 16:00 PM, 16:30 PM, 17:00 PM"</formula1>
    </dataValidation>
    <dataValidation type="list" allowBlank="1" showInputMessage="1" showErrorMessage="1" sqref="H50 H26:H27" xr:uid="{00000000-0002-0000-0000-00000D000000}">
      <formula1>"Yes,No"</formula1>
    </dataValidation>
    <dataValidation type="list" allowBlank="1" showInputMessage="1" showErrorMessage="1" sqref="D10" xr:uid="{00000000-0002-0000-0000-00000E000000}">
      <formula1>"No,Yes"</formula1>
    </dataValidation>
    <dataValidation type="list" allowBlank="1" showInputMessage="1" showErrorMessage="1" sqref="L9 J38" xr:uid="{00000000-0002-0000-0000-00000F000000}">
      <formula1>"Australia, New Zealand"</formula1>
    </dataValidation>
    <dataValidation type="list" allowBlank="1" showInputMessage="1" sqref="D9" xr:uid="{00000000-0002-0000-0000-000010000000}">
      <formula1>"***Select or Type a new option ***, Go to address no further detail needed, Go into store &amp; ask for contact, Back Dock, Service / Repairs Counter in Store, Warehouse"</formula1>
    </dataValidation>
    <dataValidation type="list" allowBlank="1" showInputMessage="1" showErrorMessage="1" sqref="K33" xr:uid="{00000000-0002-0000-0000-000011000000}">
      <formula1>"Signed POD Required, No POD Required"</formula1>
    </dataValidation>
  </dataValidations>
  <hyperlinks>
    <hyperlink ref="H56" r:id="rId1" xr:uid="{00000000-0004-0000-0000-000000000000}"/>
    <hyperlink ref="H7" r:id="rId2" xr:uid="{00000000-0004-0000-0000-000001000000}"/>
  </hyperlinks>
  <pageMargins left="0.7" right="0.7" top="0.75" bottom="0.75" header="0.3" footer="0.3"/>
  <pageSetup paperSize="9" orientation="portrait" r:id="rId3"/>
  <headerFooter>
    <oddHeader xml:space="preserve">&amp;C </oddHeader>
    <oddFooter xml:space="preserve">&amp;C 
</oddFooter>
  </headerFooter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12000000}">
          <x14:formula1>
            <xm:f>Data!$C$6:$C$28</xm:f>
          </x14:formula1>
          <xm:sqref>H53:I53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M333"/>
  <sheetViews>
    <sheetView tabSelected="1" zoomScale="120" zoomScaleNormal="120" zoomScalePageLayoutView="120" workbookViewId="0">
      <selection activeCell="D7" sqref="D7"/>
    </sheetView>
  </sheetViews>
  <sheetFormatPr baseColWidth="10" defaultColWidth="10.83203125" defaultRowHeight="15" x14ac:dyDescent="0.2"/>
  <cols>
    <col min="1" max="1" width="10.83203125" style="1"/>
    <col min="2" max="2" width="13.83203125" style="1" bestFit="1" customWidth="1"/>
    <col min="3" max="3" width="18.83203125" style="1" bestFit="1" customWidth="1"/>
    <col min="4" max="5" width="20.1640625" style="1" customWidth="1"/>
    <col min="6" max="6" width="13.5" style="1" bestFit="1" customWidth="1"/>
    <col min="7" max="7" width="16.83203125" style="1" bestFit="1" customWidth="1"/>
    <col min="8" max="8" width="18.5" style="1" bestFit="1" customWidth="1"/>
    <col min="9" max="9" width="18.83203125" style="1" bestFit="1" customWidth="1"/>
    <col min="10" max="10" width="18.33203125" style="1" customWidth="1"/>
    <col min="11" max="11" width="25.6640625" style="1" customWidth="1"/>
    <col min="12" max="12" width="14.33203125" style="1" bestFit="1" customWidth="1"/>
    <col min="13" max="13" width="13.33203125" style="1" bestFit="1" customWidth="1"/>
    <col min="14" max="14" width="12" style="1" bestFit="1" customWidth="1"/>
    <col min="15" max="15" width="14" style="1" bestFit="1" customWidth="1"/>
    <col min="16" max="16" width="16.1640625" style="1" bestFit="1" customWidth="1"/>
    <col min="17" max="17" width="15" style="1" bestFit="1" customWidth="1"/>
    <col min="18" max="18" width="15" style="1" customWidth="1"/>
    <col min="19" max="20" width="10.83203125" style="1"/>
    <col min="21" max="21" width="17.33203125" style="1" customWidth="1"/>
    <col min="22" max="22" width="19.5" style="1" customWidth="1"/>
    <col min="23" max="23" width="31.83203125" style="1" customWidth="1"/>
    <col min="24" max="24" width="16.6640625" style="1" bestFit="1" customWidth="1"/>
    <col min="25" max="25" width="22" style="1" bestFit="1" customWidth="1"/>
    <col min="26" max="26" width="22.1640625" style="1" bestFit="1" customWidth="1"/>
    <col min="27" max="27" width="16.6640625" style="1" bestFit="1" customWidth="1"/>
    <col min="28" max="28" width="13.5" style="1" bestFit="1" customWidth="1"/>
    <col min="29" max="31" width="13.5" style="1" customWidth="1"/>
    <col min="32" max="32" width="13.6640625" style="1" bestFit="1" customWidth="1"/>
    <col min="33" max="33" width="15.1640625" style="1" bestFit="1" customWidth="1"/>
    <col min="34" max="34" width="16.83203125" style="1" bestFit="1" customWidth="1"/>
    <col min="35" max="35" width="18.83203125" style="1" bestFit="1" customWidth="1"/>
    <col min="36" max="36" width="13.5" style="1" bestFit="1" customWidth="1"/>
    <col min="37" max="37" width="20.5" style="1" customWidth="1"/>
    <col min="38" max="38" width="17.5" style="1" customWidth="1"/>
    <col min="39" max="39" width="16.6640625" style="1" customWidth="1"/>
    <col min="40" max="47" width="10.83203125" style="1"/>
    <col min="48" max="48" width="12.1640625" style="1" customWidth="1"/>
    <col min="49" max="49" width="10.83203125" style="1"/>
    <col min="50" max="50" width="22.1640625" style="1" bestFit="1" customWidth="1"/>
    <col min="51" max="51" width="16.6640625" style="1" bestFit="1" customWidth="1"/>
    <col min="52" max="52" width="13.83203125" style="1" bestFit="1" customWidth="1"/>
    <col min="53" max="53" width="10.83203125" style="1"/>
    <col min="54" max="54" width="14.6640625" style="1" customWidth="1"/>
    <col min="55" max="55" width="28" style="1" customWidth="1"/>
    <col min="56" max="56" width="24.33203125" style="1" customWidth="1"/>
    <col min="57" max="57" width="18.5" style="1" customWidth="1"/>
    <col min="58" max="58" width="13.1640625" style="1" bestFit="1" customWidth="1"/>
    <col min="59" max="59" width="24.6640625" style="1" customWidth="1"/>
    <col min="60" max="60" width="23.33203125" style="1" bestFit="1" customWidth="1"/>
    <col min="61" max="61" width="17.33203125" style="1" bestFit="1" customWidth="1"/>
    <col min="62" max="62" width="22.33203125" style="1" bestFit="1" customWidth="1"/>
    <col min="63" max="63" width="18.6640625" style="1" bestFit="1" customWidth="1"/>
    <col min="64" max="64" width="22.6640625" style="1" bestFit="1" customWidth="1"/>
    <col min="65" max="65" width="21.33203125" style="1" bestFit="1" customWidth="1"/>
    <col min="66" max="16384" width="10.83203125" style="1"/>
  </cols>
  <sheetData>
    <row r="1" spans="1:65" ht="29.25" customHeight="1" x14ac:dyDescent="0.2">
      <c r="A1" s="15" t="s">
        <v>1966</v>
      </c>
      <c r="B1" s="16" t="s">
        <v>148</v>
      </c>
      <c r="C1" s="16" t="s">
        <v>147</v>
      </c>
      <c r="D1" s="16" t="s">
        <v>146</v>
      </c>
      <c r="E1" s="16" t="s">
        <v>145</v>
      </c>
      <c r="F1" s="16" t="s">
        <v>144</v>
      </c>
      <c r="G1" s="16" t="s">
        <v>143</v>
      </c>
      <c r="H1" s="16" t="s">
        <v>142</v>
      </c>
      <c r="I1" s="16" t="s">
        <v>141</v>
      </c>
      <c r="J1" s="16" t="s">
        <v>140</v>
      </c>
      <c r="K1" s="16" t="s">
        <v>139</v>
      </c>
      <c r="L1" s="16" t="s">
        <v>138</v>
      </c>
      <c r="M1" s="16" t="s">
        <v>137</v>
      </c>
      <c r="N1" s="16" t="s">
        <v>136</v>
      </c>
      <c r="O1" s="16" t="s">
        <v>135</v>
      </c>
      <c r="P1" s="16" t="s">
        <v>134</v>
      </c>
      <c r="Q1" s="16" t="s">
        <v>133</v>
      </c>
      <c r="R1" s="16" t="s">
        <v>132</v>
      </c>
      <c r="S1" s="16" t="s">
        <v>64</v>
      </c>
      <c r="T1" s="16" t="s">
        <v>63</v>
      </c>
      <c r="U1" s="16" t="s">
        <v>62</v>
      </c>
      <c r="V1" s="16" t="s">
        <v>131</v>
      </c>
      <c r="W1" s="16" t="s">
        <v>130</v>
      </c>
      <c r="X1" s="16" t="s">
        <v>61</v>
      </c>
      <c r="Y1" s="16" t="s">
        <v>60</v>
      </c>
      <c r="Z1" s="16" t="s">
        <v>59</v>
      </c>
      <c r="AA1" s="16" t="s">
        <v>58</v>
      </c>
      <c r="AB1" s="16" t="s">
        <v>57</v>
      </c>
      <c r="AC1" s="16" t="s">
        <v>1962</v>
      </c>
      <c r="AD1" s="16" t="s">
        <v>194</v>
      </c>
      <c r="AE1" s="16" t="s">
        <v>195</v>
      </c>
      <c r="AF1" s="16" t="s">
        <v>129</v>
      </c>
      <c r="AG1" s="16" t="s">
        <v>128</v>
      </c>
      <c r="AH1" s="16" t="s">
        <v>127</v>
      </c>
      <c r="AI1" s="16" t="s">
        <v>126</v>
      </c>
      <c r="AJ1" s="16" t="s">
        <v>125</v>
      </c>
      <c r="AK1" s="16" t="s">
        <v>56</v>
      </c>
      <c r="AL1" s="16" t="s">
        <v>55</v>
      </c>
      <c r="AM1" s="16" t="s">
        <v>54</v>
      </c>
      <c r="AN1" s="16" t="s">
        <v>53</v>
      </c>
      <c r="AO1" s="16" t="s">
        <v>52</v>
      </c>
      <c r="AP1" s="16" t="s">
        <v>124</v>
      </c>
      <c r="AQ1" s="16" t="s">
        <v>123</v>
      </c>
      <c r="AR1" s="16" t="s">
        <v>51</v>
      </c>
      <c r="AS1" s="16" t="s">
        <v>50</v>
      </c>
      <c r="AT1" s="16" t="s">
        <v>49</v>
      </c>
      <c r="AU1" s="16" t="s">
        <v>48</v>
      </c>
      <c r="AV1" s="16" t="s">
        <v>122</v>
      </c>
      <c r="AW1" s="16" t="s">
        <v>121</v>
      </c>
      <c r="AX1" s="16" t="s">
        <v>47</v>
      </c>
      <c r="AY1" s="16" t="s">
        <v>46</v>
      </c>
      <c r="AZ1" s="16" t="s">
        <v>45</v>
      </c>
      <c r="BA1" s="16" t="s">
        <v>44</v>
      </c>
      <c r="BB1" s="16" t="s">
        <v>120</v>
      </c>
      <c r="BC1" s="24" t="s">
        <v>119</v>
      </c>
      <c r="BD1" s="16" t="s">
        <v>206</v>
      </c>
      <c r="BE1" s="48" t="s">
        <v>205</v>
      </c>
      <c r="BF1" s="16" t="s">
        <v>207</v>
      </c>
      <c r="BG1" s="16" t="s">
        <v>1961</v>
      </c>
      <c r="BH1" s="48" t="s">
        <v>1971</v>
      </c>
      <c r="BI1" s="48" t="s">
        <v>1972</v>
      </c>
      <c r="BJ1" s="48" t="s">
        <v>1973</v>
      </c>
      <c r="BK1" s="48" t="s">
        <v>1974</v>
      </c>
      <c r="BL1" s="48" t="s">
        <v>1975</v>
      </c>
      <c r="BM1" s="48" t="s">
        <v>1990</v>
      </c>
    </row>
    <row r="2" spans="1:65" s="20" customFormat="1" ht="112" x14ac:dyDescent="0.2">
      <c r="A2" s="20" t="s">
        <v>2041</v>
      </c>
      <c r="B2" s="20" t="s">
        <v>118</v>
      </c>
      <c r="D2" s="20" t="s">
        <v>117</v>
      </c>
      <c r="G2" s="20" t="s">
        <v>116</v>
      </c>
      <c r="I2" s="20" t="s">
        <v>115</v>
      </c>
      <c r="J2" s="20" t="s">
        <v>114</v>
      </c>
      <c r="K2" s="20" t="s">
        <v>113</v>
      </c>
      <c r="Q2" s="20" t="s">
        <v>112</v>
      </c>
      <c r="W2" s="20" t="s">
        <v>111</v>
      </c>
      <c r="AQ2" s="20" t="s">
        <v>110</v>
      </c>
    </row>
    <row r="3" spans="1:65" s="21" customFormat="1" ht="64" x14ac:dyDescent="0.2">
      <c r="B3" s="22" t="s">
        <v>109</v>
      </c>
      <c r="C3" s="23" t="s">
        <v>108</v>
      </c>
      <c r="D3" s="23" t="s">
        <v>107</v>
      </c>
      <c r="E3" s="23" t="s">
        <v>106</v>
      </c>
      <c r="F3" s="21" t="s">
        <v>105</v>
      </c>
      <c r="G3" s="21" t="s">
        <v>104</v>
      </c>
      <c r="H3" s="21" t="s">
        <v>103</v>
      </c>
      <c r="I3" s="22" t="s">
        <v>102</v>
      </c>
      <c r="J3" s="22" t="s">
        <v>101</v>
      </c>
      <c r="K3" s="22" t="s">
        <v>100</v>
      </c>
      <c r="L3" s="21" t="s">
        <v>99</v>
      </c>
      <c r="M3" s="22" t="s">
        <v>98</v>
      </c>
      <c r="N3" s="22" t="s">
        <v>97</v>
      </c>
      <c r="O3" s="22" t="s">
        <v>96</v>
      </c>
      <c r="P3" s="22" t="s">
        <v>95</v>
      </c>
      <c r="Q3" s="21" t="s">
        <v>94</v>
      </c>
      <c r="R3" s="21" t="s">
        <v>76</v>
      </c>
      <c r="S3" s="21" t="s">
        <v>75</v>
      </c>
      <c r="T3" s="21" t="s">
        <v>74</v>
      </c>
      <c r="U3" s="21" t="s">
        <v>73</v>
      </c>
      <c r="V3" s="21" t="s">
        <v>72</v>
      </c>
      <c r="W3" s="21" t="s">
        <v>71</v>
      </c>
      <c r="X3" s="21" t="s">
        <v>93</v>
      </c>
      <c r="Y3" s="21" t="s">
        <v>92</v>
      </c>
      <c r="Z3" s="21" t="s">
        <v>91</v>
      </c>
      <c r="AA3" s="21" t="s">
        <v>90</v>
      </c>
      <c r="AB3" s="21" t="s">
        <v>89</v>
      </c>
      <c r="AC3" s="21" t="s">
        <v>196</v>
      </c>
      <c r="AD3" s="21" t="s">
        <v>198</v>
      </c>
      <c r="AE3" s="21" t="s">
        <v>197</v>
      </c>
      <c r="AF3" s="21" t="s">
        <v>88</v>
      </c>
      <c r="AG3" s="21" t="s">
        <v>87</v>
      </c>
      <c r="AH3" s="21" t="s">
        <v>86</v>
      </c>
      <c r="AI3" s="22" t="s">
        <v>85</v>
      </c>
      <c r="AJ3" s="22" t="s">
        <v>84</v>
      </c>
      <c r="AK3" s="22" t="s">
        <v>83</v>
      </c>
      <c r="AL3" s="21" t="s">
        <v>82</v>
      </c>
      <c r="AM3" s="22" t="s">
        <v>81</v>
      </c>
      <c r="AN3" s="22" t="s">
        <v>80</v>
      </c>
      <c r="AO3" s="22" t="s">
        <v>79</v>
      </c>
      <c r="AP3" s="22" t="s">
        <v>78</v>
      </c>
      <c r="AQ3" s="21" t="s">
        <v>77</v>
      </c>
      <c r="AR3" s="21" t="s">
        <v>76</v>
      </c>
      <c r="AS3" s="21" t="s">
        <v>75</v>
      </c>
      <c r="AT3" s="21" t="s">
        <v>74</v>
      </c>
      <c r="AU3" s="21" t="s">
        <v>73</v>
      </c>
      <c r="AV3" s="21" t="s">
        <v>72</v>
      </c>
      <c r="AW3" s="21" t="s">
        <v>71</v>
      </c>
      <c r="AX3" s="21" t="s">
        <v>70</v>
      </c>
      <c r="AY3" s="21" t="s">
        <v>69</v>
      </c>
      <c r="AZ3" s="21" t="s">
        <v>68</v>
      </c>
      <c r="BA3" s="21" t="s">
        <v>67</v>
      </c>
      <c r="BB3" s="21" t="s">
        <v>66</v>
      </c>
      <c r="BC3" s="21" t="s">
        <v>65</v>
      </c>
      <c r="BD3" s="21" t="s">
        <v>201</v>
      </c>
      <c r="BE3" s="21" t="s">
        <v>204</v>
      </c>
      <c r="BF3" s="21" t="s">
        <v>208</v>
      </c>
      <c r="BH3" s="21" t="s">
        <v>1976</v>
      </c>
      <c r="BI3" s="21" t="s">
        <v>1977</v>
      </c>
      <c r="BJ3" s="21" t="s">
        <v>1978</v>
      </c>
      <c r="BK3" s="21" t="s">
        <v>1979</v>
      </c>
      <c r="BL3" s="21" t="s">
        <v>1980</v>
      </c>
      <c r="BM3" s="21" t="s">
        <v>1991</v>
      </c>
    </row>
    <row r="4" spans="1:65" s="15" customFormat="1" ht="64" x14ac:dyDescent="0.2">
      <c r="A4" s="15">
        <v>1</v>
      </c>
      <c r="B4" s="29" t="str">
        <f ca="1">IF('Tempo Pickup Request'!H23="Yes","Available Now","Available From")</f>
        <v>Available From</v>
      </c>
      <c r="C4" s="31">
        <f ca="1">IF('Tempo Pickup Request'!J24="","",'Tempo Pickup Request'!J24)</f>
        <v>43986</v>
      </c>
      <c r="D4" s="54" t="str">
        <f>IF('Tempo Pickup Request'!K24="","",LEFT('Tempo Pickup Request'!K24,2))</f>
        <v>09</v>
      </c>
      <c r="E4" s="54" t="str">
        <f>IF('Tempo Pickup Request'!K24="","",MID('Tempo Pickup Request'!K24,4,2))</f>
        <v>00</v>
      </c>
      <c r="F4" s="31">
        <f ca="1">IF('Tempo Pickup Request'!J25="","",'Tempo Pickup Request'!J25)</f>
        <v>43986</v>
      </c>
      <c r="G4" s="54" t="str">
        <f>IF('Tempo Pickup Request'!K25="","",LEFT('Tempo Pickup Request'!K25,2))</f>
        <v>17</v>
      </c>
      <c r="H4" s="54" t="str">
        <f>IF('Tempo Pickup Request'!K25="","",MID('Tempo Pickup Request'!K25,4,2))</f>
        <v>00</v>
      </c>
      <c r="I4" s="18" t="str">
        <f>IF('Tempo Pickup Request'!B3&lt;&gt;"",'Tempo Pickup Request'!B3,"")</f>
        <v>TEMPO (AUST) PTY LTD</v>
      </c>
      <c r="J4" s="18" t="str">
        <f>'Tempo Pickup Request'!B10</f>
        <v>Business External</v>
      </c>
      <c r="K4" s="14" t="str">
        <f>IF('Tempo Pickup Request'!H3&lt;&gt;"",'Tempo Pickup Request'!H3,"")</f>
        <v>8/14 Rodborough Road</v>
      </c>
      <c r="L4" s="18"/>
      <c r="M4" s="14" t="str">
        <f>IF('Tempo Pickup Request'!H5&lt;&gt;"",'Tempo Pickup Request'!H5,"")</f>
        <v>Frenchs Forest</v>
      </c>
      <c r="N4" s="18" t="str">
        <f>'Tempo Pickup Request'!J9</f>
        <v>NSW</v>
      </c>
      <c r="O4" s="18" t="str">
        <f>'Tempo Pickup Request'!L9</f>
        <v>Australia</v>
      </c>
      <c r="P4" s="18">
        <f>IF('Tempo Pickup Request'!H9&lt;&gt;"",'Tempo Pickup Request'!H9,"")</f>
        <v>2086</v>
      </c>
      <c r="R4" s="18" t="str">
        <f>IF('Tempo Pickup Request'!B5&lt;&gt;"",'Tempo Pickup Request'!B5,"")</f>
        <v>Alessandro callipari (Warehouse Coordinator)</v>
      </c>
      <c r="S4" s="16" t="str">
        <f>IF('Tempo Pickup Request'!B7&lt;&gt;"",'Tempo Pickup Request'!B7,"")</f>
        <v>61 449 682 116</v>
      </c>
      <c r="T4" s="16"/>
      <c r="U4" s="14" t="str">
        <f>IF('Tempo Pickup Request'!H7&lt;&gt;"",'Tempo Pickup Request'!H7,"")</f>
        <v>Yixi.Ye@tempo.org</v>
      </c>
      <c r="V4" s="14" t="str">
        <f>IF('Tempo Pickup Request'!H56&lt;&gt;"",'Tempo Pickup Request'!H56,"")</f>
        <v>warehouse@tempo.org</v>
      </c>
      <c r="W4" s="16" t="s">
        <v>36</v>
      </c>
      <c r="X4" s="16" t="str">
        <f>IF('Tempo Pickup Request'!H29&lt;&gt;"",'Tempo Pickup Request'!H29,"")</f>
        <v/>
      </c>
      <c r="Y4" s="16"/>
      <c r="Z4" s="16" t="str">
        <f>IF('Tempo Pickup Request'!D9&lt;&gt;"***Select or Type a new option ***",'Tempo Pickup Request'!D9,"")</f>
        <v>Go to address no further detail needed</v>
      </c>
      <c r="AA4" s="16"/>
      <c r="AB4" s="16"/>
      <c r="AC4" s="31" t="str">
        <f>IF('Tempo Pickup Request'!J47="","",'Tempo Pickup Request'!J47)</f>
        <v/>
      </c>
      <c r="AD4" s="54" t="str">
        <f>IF('Tempo Pickup Request'!K47="","",LEFT('Tempo Pickup Request'!K47,2))</f>
        <v/>
      </c>
      <c r="AE4" s="54" t="str">
        <f>IF('Tempo Pickup Request'!K47="","",MID('Tempo Pickup Request'!K47,4,2))</f>
        <v/>
      </c>
      <c r="AF4" s="31" t="str">
        <f>IF('Tempo Pickup Request'!J48="","",'Tempo Pickup Request'!J48)</f>
        <v/>
      </c>
      <c r="AG4" s="54" t="str">
        <f>IF('Tempo Pickup Request'!K48="","",LEFT('Tempo Pickup Request'!K48,2))</f>
        <v/>
      </c>
      <c r="AH4" s="54" t="str">
        <f>IF('Tempo Pickup Request'!K48="","",MID('Tempo Pickup Request'!K48,4,2))</f>
        <v/>
      </c>
      <c r="AI4" s="18" t="str">
        <f>IF('Tempo Pickup Request'!H33&lt;&gt;"",'Tempo Pickup Request'!H33,"")</f>
        <v>BMF Studios</v>
      </c>
      <c r="AJ4" s="18" t="str">
        <f>'Tempo Pickup Request'!H32</f>
        <v>Business External</v>
      </c>
      <c r="AK4" s="16" t="str">
        <f>IF('Tempo Pickup Request'!H34&lt;&gt;"",'Tempo Pickup Request'!H34,"")</f>
        <v>31 Meagher St</v>
      </c>
      <c r="AL4" s="16" t="str">
        <f>IF('Tempo Pickup Request'!H35&lt;&gt;"",'Tempo Pickup Request'!H35,"")</f>
        <v/>
      </c>
      <c r="AM4" s="16" t="str">
        <f>IF('Tempo Pickup Request'!H36&lt;&gt;"",'Tempo Pickup Request'!H36,"")</f>
        <v xml:space="preserve">Chippendale </v>
      </c>
      <c r="AN4" s="16" t="str">
        <f>IF('Tempo Pickup Request'!H38&lt;&gt;"",'Tempo Pickup Request'!H38,"")</f>
        <v>NSW</v>
      </c>
      <c r="AO4" s="16" t="str">
        <f>IF('Tempo Pickup Request'!J38&lt;&gt;"",'Tempo Pickup Request'!J38,"")</f>
        <v>Australia</v>
      </c>
      <c r="AP4" s="16">
        <f>IF('Tempo Pickup Request'!H37&lt;&gt;"",'Tempo Pickup Request'!H37,"")</f>
        <v>2008</v>
      </c>
      <c r="AQ4" s="16" t="s">
        <v>202</v>
      </c>
      <c r="AR4" s="16" t="str">
        <f>IF('Tempo Pickup Request'!H39&lt;&gt;"",'Tempo Pickup Request'!H39,"")</f>
        <v>Paula</v>
      </c>
      <c r="AS4" s="16" t="str">
        <f>IF('Tempo Pickup Request'!H40&lt;&gt;"",'Tempo Pickup Request'!H40,"")</f>
        <v>9694 0911</v>
      </c>
      <c r="AT4" s="16"/>
      <c r="AU4" s="17" t="str">
        <f>IF('Tempo Pickup Request'!H41&lt;&gt;"",'Tempo Pickup Request'!H41,"")</f>
        <v/>
      </c>
      <c r="AV4" s="17" t="str">
        <f>IF('Tempo Pickup Request'!H42&lt;&gt;"",'Tempo Pickup Request'!H42,"")</f>
        <v/>
      </c>
      <c r="AW4" s="16" t="s">
        <v>36</v>
      </c>
      <c r="AX4" s="16"/>
      <c r="AY4" s="16" t="str">
        <f>CONCATENATE(IF('Tempo Pickup Request'!H45&lt;&gt;"",'Tempo Pickup Request'!H45,""),", ",'Tempo Pickup Request'!K33)</f>
        <v>Drop in Reception, Signed POD Required</v>
      </c>
      <c r="AZ4" s="16"/>
      <c r="BA4" s="16"/>
      <c r="BD4" s="15" t="str">
        <f>IF('Tempo Pickup Request'!H52="","",'Tempo Pickup Request'!H52)</f>
        <v>Salvage Expense</v>
      </c>
      <c r="BE4" s="15">
        <f>'Tempo Pickup Request'!H54</f>
        <v>0</v>
      </c>
      <c r="BF4" s="15" t="str">
        <f>'Tempo Pickup Request'!H55</f>
        <v>Standard</v>
      </c>
      <c r="BG4" s="15" t="str">
        <f>'Tempo Pickup Request'!H53</f>
        <v>Steven Tien</v>
      </c>
      <c r="BH4" s="15" t="str">
        <f>'Tempo Pickup Request'!H27</f>
        <v>No</v>
      </c>
      <c r="BI4" s="15" t="str">
        <f>'Tempo Pickup Request'!H26</f>
        <v>No</v>
      </c>
      <c r="BJ4" s="15">
        <f>'Tempo Pickup Request'!K26</f>
        <v>1</v>
      </c>
      <c r="BK4" s="15" t="str">
        <f>'Tempo Pickup Request'!H50</f>
        <v>No</v>
      </c>
      <c r="BL4" s="15">
        <f>'Tempo Pickup Request'!J50</f>
        <v>1</v>
      </c>
      <c r="BM4" s="55" t="str">
        <f>IF('Tempo Pickup Request'!D10="Yes",1,"")</f>
        <v/>
      </c>
    </row>
    <row r="5" spans="1:65" s="15" customFormat="1" ht="64" x14ac:dyDescent="0.2">
      <c r="A5" s="15">
        <v>2</v>
      </c>
      <c r="B5" s="29" t="str">
        <f>IF('Tempo Pickup Request'!H24="Yes","Available Now","Available From")</f>
        <v>Available From</v>
      </c>
      <c r="C5" s="31">
        <f ca="1">IF('Tempo Pickup Request'!J25="","",'Tempo Pickup Request'!J25)</f>
        <v>43986</v>
      </c>
      <c r="D5" s="54" t="str">
        <f>IF('Tempo Pickup Request'!K25="","",LEFT('Tempo Pickup Request'!K25,2))</f>
        <v>17</v>
      </c>
      <c r="E5" s="54" t="str">
        <f>IF('Tempo Pickup Request'!K25="","",MID('Tempo Pickup Request'!K25,4,2))</f>
        <v>00</v>
      </c>
      <c r="F5" s="31">
        <v>44017</v>
      </c>
      <c r="G5" s="54" t="str">
        <f>IF('Tempo Pickup Request'!K26="","",LEFT('Tempo Pickup Request'!K26,2))</f>
        <v>1</v>
      </c>
      <c r="H5" s="54" t="str">
        <f>IF('Tempo Pickup Request'!K26="","",MID('Tempo Pickup Request'!K26,4,2))</f>
        <v/>
      </c>
      <c r="I5" s="18" t="s">
        <v>2022</v>
      </c>
      <c r="J5" s="18" t="s">
        <v>17</v>
      </c>
      <c r="K5" s="14" t="s">
        <v>2001</v>
      </c>
      <c r="L5" s="18"/>
      <c r="M5" s="14" t="s">
        <v>286</v>
      </c>
      <c r="N5" s="18" t="s">
        <v>199</v>
      </c>
      <c r="O5" s="18" t="s">
        <v>1994</v>
      </c>
      <c r="P5" s="18">
        <v>2087</v>
      </c>
      <c r="R5" s="18" t="s">
        <v>2010</v>
      </c>
      <c r="S5" s="16" t="s">
        <v>2009</v>
      </c>
      <c r="T5" s="16"/>
      <c r="U5" s="101" t="s">
        <v>2012</v>
      </c>
      <c r="V5" s="101" t="s">
        <v>2005</v>
      </c>
      <c r="W5" s="16" t="s">
        <v>36</v>
      </c>
      <c r="X5" s="16" t="str">
        <f>IF('Tempo Pickup Request'!H30&lt;&gt;"",'Tempo Pickup Request'!H30,"")</f>
        <v/>
      </c>
      <c r="Y5" s="16"/>
      <c r="Z5" s="16" t="str">
        <f>IF('Tempo Pickup Request'!D10&lt;&gt;"***Select or Type a new option ***",'Tempo Pickup Request'!D10,"")</f>
        <v>No</v>
      </c>
      <c r="AA5" s="16"/>
      <c r="AB5" s="16"/>
      <c r="AC5" s="31" t="str">
        <f>IF('Tempo Pickup Request'!J48="","",'Tempo Pickup Request'!J48)</f>
        <v/>
      </c>
      <c r="AD5" s="54" t="str">
        <f>IF('Tempo Pickup Request'!K48="","",LEFT('Tempo Pickup Request'!K48,2))</f>
        <v/>
      </c>
      <c r="AE5" s="54" t="str">
        <f>IF('Tempo Pickup Request'!K48="","",MID('Tempo Pickup Request'!K48,4,2))</f>
        <v/>
      </c>
      <c r="AF5" s="31" t="str">
        <f>IF('Tempo Pickup Request'!J49="","",'Tempo Pickup Request'!J49)</f>
        <v/>
      </c>
      <c r="AG5" s="54" t="str">
        <f>IF('Tempo Pickup Request'!K49="","",LEFT('Tempo Pickup Request'!K49,2))</f>
        <v/>
      </c>
      <c r="AH5" s="54" t="str">
        <f>IF('Tempo Pickup Request'!K49="","",MID('Tempo Pickup Request'!K49,4,2))</f>
        <v/>
      </c>
      <c r="AI5" s="18" t="s">
        <v>2023</v>
      </c>
      <c r="AJ5" s="18" t="s">
        <v>2024</v>
      </c>
      <c r="AK5" s="16" t="str">
        <f>IF('Tempo Pickup Request'!H35&lt;&gt;"",'Tempo Pickup Request'!H35,"")</f>
        <v/>
      </c>
      <c r="AL5" s="16"/>
      <c r="AM5" s="16" t="s">
        <v>2016</v>
      </c>
      <c r="AN5" s="16" t="s">
        <v>199</v>
      </c>
      <c r="AO5" s="16" t="s">
        <v>1994</v>
      </c>
      <c r="AP5" s="16">
        <v>2009</v>
      </c>
      <c r="AQ5" s="16" t="s">
        <v>202</v>
      </c>
      <c r="AR5" s="16" t="s">
        <v>2018</v>
      </c>
      <c r="AS5" s="16" t="s">
        <v>2017</v>
      </c>
      <c r="AT5" s="16"/>
      <c r="AU5" s="17" t="str">
        <f>IF('Tempo Pickup Request'!H42&lt;&gt;"",'Tempo Pickup Request'!H42,"")</f>
        <v/>
      </c>
      <c r="AV5" s="17" t="str">
        <f>IF('Tempo Pickup Request'!H43&lt;&gt;"",'Tempo Pickup Request'!H43,"")</f>
        <v/>
      </c>
      <c r="AW5" s="16" t="s">
        <v>36</v>
      </c>
      <c r="AX5" s="16"/>
      <c r="AY5" s="16" t="s">
        <v>69</v>
      </c>
      <c r="AZ5" s="16"/>
      <c r="BA5" s="16"/>
      <c r="BD5" s="15" t="s">
        <v>203</v>
      </c>
      <c r="BE5" s="15">
        <v>0</v>
      </c>
      <c r="BF5" s="15" t="s">
        <v>210</v>
      </c>
      <c r="BG5" s="15" t="s">
        <v>2003</v>
      </c>
      <c r="BH5" s="15" t="s">
        <v>1966</v>
      </c>
      <c r="BI5" s="15" t="str">
        <f>'Tempo Pickup Request'!H27</f>
        <v>No</v>
      </c>
      <c r="BJ5" s="15">
        <v>1</v>
      </c>
      <c r="BK5" s="15" t="s">
        <v>1966</v>
      </c>
      <c r="BL5" s="15">
        <v>1</v>
      </c>
      <c r="BM5" s="55" t="str">
        <f>IF('Tempo Pickup Request'!D11="Yes",1,"")</f>
        <v/>
      </c>
    </row>
    <row r="6" spans="1:65" s="14" customFormat="1" x14ac:dyDescent="0.2"/>
    <row r="7" spans="1:65" s="14" customFormat="1" x14ac:dyDescent="0.2"/>
    <row r="8" spans="1:65" s="14" customFormat="1" x14ac:dyDescent="0.2"/>
    <row r="9" spans="1:65" s="14" customFormat="1" x14ac:dyDescent="0.2"/>
    <row r="10" spans="1:65" s="14" customFormat="1" x14ac:dyDescent="0.2"/>
    <row r="11" spans="1:65" s="14" customFormat="1" x14ac:dyDescent="0.2"/>
    <row r="12" spans="1:65" s="14" customFormat="1" x14ac:dyDescent="0.2"/>
    <row r="13" spans="1:65" s="14" customFormat="1" x14ac:dyDescent="0.2"/>
    <row r="14" spans="1:65" s="14" customFormat="1" x14ac:dyDescent="0.2"/>
    <row r="15" spans="1:65" s="14" customFormat="1" x14ac:dyDescent="0.2"/>
    <row r="16" spans="1:65" s="14" customFormat="1" x14ac:dyDescent="0.2"/>
    <row r="17" s="14" customFormat="1" x14ac:dyDescent="0.2"/>
    <row r="18" s="14" customFormat="1" x14ac:dyDescent="0.2"/>
    <row r="19" s="14" customFormat="1" x14ac:dyDescent="0.2"/>
    <row r="20" s="14" customFormat="1" x14ac:dyDescent="0.2"/>
    <row r="21" s="14" customFormat="1" x14ac:dyDescent="0.2"/>
    <row r="22" s="14" customFormat="1" x14ac:dyDescent="0.2"/>
    <row r="23" s="14" customFormat="1" x14ac:dyDescent="0.2"/>
    <row r="24" s="14" customFormat="1" x14ac:dyDescent="0.2"/>
    <row r="25" s="14" customFormat="1" x14ac:dyDescent="0.2"/>
    <row r="26" s="14" customFormat="1" x14ac:dyDescent="0.2"/>
    <row r="27" s="14" customFormat="1" x14ac:dyDescent="0.2"/>
    <row r="28" s="14" customFormat="1" x14ac:dyDescent="0.2"/>
    <row r="29" s="14" customFormat="1" x14ac:dyDescent="0.2"/>
    <row r="30" s="14" customFormat="1" x14ac:dyDescent="0.2"/>
    <row r="31" s="14" customFormat="1" x14ac:dyDescent="0.2"/>
    <row r="32" s="14" customFormat="1" x14ac:dyDescent="0.2"/>
    <row r="33" s="14" customFormat="1" x14ac:dyDescent="0.2"/>
    <row r="34" s="14" customFormat="1" x14ac:dyDescent="0.2"/>
    <row r="35" s="14" customFormat="1" x14ac:dyDescent="0.2"/>
    <row r="36" s="14" customFormat="1" x14ac:dyDescent="0.2"/>
    <row r="37" s="14" customFormat="1" x14ac:dyDescent="0.2"/>
    <row r="38" s="14" customFormat="1" x14ac:dyDescent="0.2"/>
    <row r="39" s="14" customFormat="1" x14ac:dyDescent="0.2"/>
    <row r="40" s="14" customFormat="1" x14ac:dyDescent="0.2"/>
    <row r="41" s="14" customFormat="1" x14ac:dyDescent="0.2"/>
    <row r="42" s="14" customFormat="1" x14ac:dyDescent="0.2"/>
    <row r="43" s="14" customFormat="1" x14ac:dyDescent="0.2"/>
    <row r="44" s="14" customFormat="1" x14ac:dyDescent="0.2"/>
    <row r="45" s="14" customFormat="1" x14ac:dyDescent="0.2"/>
    <row r="46" s="14" customFormat="1" x14ac:dyDescent="0.2"/>
    <row r="47" s="14" customFormat="1" x14ac:dyDescent="0.2"/>
    <row r="48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  <row r="54" s="14" customFormat="1" x14ac:dyDescent="0.2"/>
    <row r="55" s="14" customFormat="1" x14ac:dyDescent="0.2"/>
    <row r="56" s="14" customFormat="1" x14ac:dyDescent="0.2"/>
    <row r="57" s="14" customFormat="1" x14ac:dyDescent="0.2"/>
    <row r="58" s="14" customFormat="1" x14ac:dyDescent="0.2"/>
    <row r="59" s="14" customFormat="1" x14ac:dyDescent="0.2"/>
    <row r="60" s="14" customFormat="1" x14ac:dyDescent="0.2"/>
    <row r="61" s="14" customFormat="1" x14ac:dyDescent="0.2"/>
    <row r="62" s="14" customFormat="1" x14ac:dyDescent="0.2"/>
    <row r="63" s="14" customFormat="1" x14ac:dyDescent="0.2"/>
    <row r="64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  <row r="75" s="14" customFormat="1" x14ac:dyDescent="0.2"/>
    <row r="76" s="14" customFormat="1" x14ac:dyDescent="0.2"/>
    <row r="77" s="14" customFormat="1" x14ac:dyDescent="0.2"/>
    <row r="78" s="14" customFormat="1" x14ac:dyDescent="0.2"/>
    <row r="79" s="14" customFormat="1" x14ac:dyDescent="0.2"/>
    <row r="80" s="14" customFormat="1" x14ac:dyDescent="0.2"/>
    <row r="81" s="14" customFormat="1" x14ac:dyDescent="0.2"/>
    <row r="82" s="14" customFormat="1" x14ac:dyDescent="0.2"/>
    <row r="83" s="14" customFormat="1" x14ac:dyDescent="0.2"/>
    <row r="84" s="14" customFormat="1" x14ac:dyDescent="0.2"/>
    <row r="85" s="14" customFormat="1" x14ac:dyDescent="0.2"/>
    <row r="86" s="14" customFormat="1" x14ac:dyDescent="0.2"/>
    <row r="87" s="14" customFormat="1" x14ac:dyDescent="0.2"/>
    <row r="88" s="14" customFormat="1" x14ac:dyDescent="0.2"/>
    <row r="89" s="14" customFormat="1" x14ac:dyDescent="0.2"/>
    <row r="90" s="14" customFormat="1" x14ac:dyDescent="0.2"/>
    <row r="91" s="14" customFormat="1" x14ac:dyDescent="0.2"/>
    <row r="92" s="14" customFormat="1" x14ac:dyDescent="0.2"/>
    <row r="93" s="14" customFormat="1" x14ac:dyDescent="0.2"/>
    <row r="94" s="14" customFormat="1" x14ac:dyDescent="0.2"/>
    <row r="95" s="14" customFormat="1" x14ac:dyDescent="0.2"/>
    <row r="9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4" customFormat="1" x14ac:dyDescent="0.2"/>
    <row r="121" s="14" customFormat="1" x14ac:dyDescent="0.2"/>
    <row r="122" s="14" customFormat="1" x14ac:dyDescent="0.2"/>
    <row r="123" s="14" customFormat="1" x14ac:dyDescent="0.2"/>
    <row r="124" s="14" customFormat="1" x14ac:dyDescent="0.2"/>
    <row r="125" s="14" customFormat="1" x14ac:dyDescent="0.2"/>
    <row r="126" s="14" customFormat="1" x14ac:dyDescent="0.2"/>
    <row r="127" s="14" customFormat="1" x14ac:dyDescent="0.2"/>
    <row r="128" s="14" customFormat="1" x14ac:dyDescent="0.2"/>
    <row r="129" s="14" customFormat="1" x14ac:dyDescent="0.2"/>
    <row r="130" s="14" customFormat="1" x14ac:dyDescent="0.2"/>
    <row r="131" s="14" customFormat="1" x14ac:dyDescent="0.2"/>
    <row r="132" s="14" customFormat="1" x14ac:dyDescent="0.2"/>
    <row r="133" s="14" customFormat="1" x14ac:dyDescent="0.2"/>
    <row r="134" s="14" customFormat="1" x14ac:dyDescent="0.2"/>
    <row r="135" s="14" customFormat="1" x14ac:dyDescent="0.2"/>
    <row r="136" s="14" customFormat="1" x14ac:dyDescent="0.2"/>
    <row r="137" s="14" customFormat="1" x14ac:dyDescent="0.2"/>
    <row r="138" s="14" customFormat="1" x14ac:dyDescent="0.2"/>
    <row r="139" s="14" customFormat="1" x14ac:dyDescent="0.2"/>
    <row r="140" s="14" customFormat="1" x14ac:dyDescent="0.2"/>
    <row r="141" s="14" customFormat="1" x14ac:dyDescent="0.2"/>
    <row r="142" s="14" customFormat="1" x14ac:dyDescent="0.2"/>
    <row r="143" s="14" customFormat="1" x14ac:dyDescent="0.2"/>
    <row r="144" s="14" customFormat="1" x14ac:dyDescent="0.2"/>
    <row r="145" s="14" customFormat="1" x14ac:dyDescent="0.2"/>
    <row r="146" s="14" customFormat="1" x14ac:dyDescent="0.2"/>
    <row r="147" s="14" customFormat="1" x14ac:dyDescent="0.2"/>
    <row r="148" s="14" customFormat="1" x14ac:dyDescent="0.2"/>
    <row r="149" s="14" customFormat="1" x14ac:dyDescent="0.2"/>
    <row r="150" s="14" customFormat="1" x14ac:dyDescent="0.2"/>
    <row r="151" s="14" customFormat="1" x14ac:dyDescent="0.2"/>
    <row r="152" s="14" customFormat="1" x14ac:dyDescent="0.2"/>
    <row r="153" s="14" customFormat="1" x14ac:dyDescent="0.2"/>
    <row r="154" s="14" customFormat="1" x14ac:dyDescent="0.2"/>
    <row r="155" s="14" customFormat="1" x14ac:dyDescent="0.2"/>
    <row r="156" s="14" customFormat="1" x14ac:dyDescent="0.2"/>
    <row r="157" s="14" customFormat="1" x14ac:dyDescent="0.2"/>
    <row r="158" s="14" customFormat="1" x14ac:dyDescent="0.2"/>
    <row r="159" s="14" customFormat="1" x14ac:dyDescent="0.2"/>
    <row r="160" s="14" customFormat="1" x14ac:dyDescent="0.2"/>
    <row r="161" s="14" customFormat="1" x14ac:dyDescent="0.2"/>
    <row r="162" s="14" customFormat="1" x14ac:dyDescent="0.2"/>
    <row r="163" s="14" customFormat="1" x14ac:dyDescent="0.2"/>
    <row r="164" s="14" customFormat="1" x14ac:dyDescent="0.2"/>
    <row r="165" s="14" customFormat="1" x14ac:dyDescent="0.2"/>
    <row r="166" s="14" customFormat="1" x14ac:dyDescent="0.2"/>
    <row r="167" s="14" customFormat="1" x14ac:dyDescent="0.2"/>
    <row r="168" s="14" customFormat="1" x14ac:dyDescent="0.2"/>
    <row r="169" s="14" customFormat="1" x14ac:dyDescent="0.2"/>
    <row r="170" s="14" customFormat="1" x14ac:dyDescent="0.2"/>
    <row r="171" s="14" customFormat="1" x14ac:dyDescent="0.2"/>
    <row r="172" s="14" customFormat="1" x14ac:dyDescent="0.2"/>
    <row r="173" s="14" customFormat="1" x14ac:dyDescent="0.2"/>
    <row r="174" s="14" customFormat="1" x14ac:dyDescent="0.2"/>
    <row r="175" s="14" customFormat="1" x14ac:dyDescent="0.2"/>
    <row r="176" s="14" customFormat="1" x14ac:dyDescent="0.2"/>
    <row r="177" s="14" customFormat="1" x14ac:dyDescent="0.2"/>
    <row r="178" s="14" customFormat="1" x14ac:dyDescent="0.2"/>
    <row r="179" s="14" customFormat="1" x14ac:dyDescent="0.2"/>
    <row r="180" s="14" customFormat="1" x14ac:dyDescent="0.2"/>
    <row r="181" s="14" customFormat="1" x14ac:dyDescent="0.2"/>
    <row r="182" s="14" customFormat="1" x14ac:dyDescent="0.2"/>
    <row r="183" s="14" customFormat="1" x14ac:dyDescent="0.2"/>
    <row r="184" s="14" customFormat="1" x14ac:dyDescent="0.2"/>
    <row r="185" s="14" customFormat="1" x14ac:dyDescent="0.2"/>
    <row r="186" s="14" customFormat="1" x14ac:dyDescent="0.2"/>
    <row r="187" s="14" customFormat="1" x14ac:dyDescent="0.2"/>
    <row r="188" s="14" customFormat="1" x14ac:dyDescent="0.2"/>
    <row r="189" s="14" customFormat="1" x14ac:dyDescent="0.2"/>
    <row r="190" s="14" customFormat="1" x14ac:dyDescent="0.2"/>
    <row r="191" s="14" customFormat="1" x14ac:dyDescent="0.2"/>
    <row r="192" s="14" customFormat="1" x14ac:dyDescent="0.2"/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  <row r="207" s="14" customFormat="1" x14ac:dyDescent="0.2"/>
    <row r="208" s="14" customFormat="1" x14ac:dyDescent="0.2"/>
    <row r="209" s="14" customFormat="1" x14ac:dyDescent="0.2"/>
    <row r="210" s="14" customFormat="1" x14ac:dyDescent="0.2"/>
    <row r="211" s="14" customFormat="1" x14ac:dyDescent="0.2"/>
    <row r="212" s="14" customFormat="1" x14ac:dyDescent="0.2"/>
    <row r="213" s="14" customFormat="1" x14ac:dyDescent="0.2"/>
    <row r="214" s="14" customFormat="1" x14ac:dyDescent="0.2"/>
    <row r="215" s="14" customFormat="1" x14ac:dyDescent="0.2"/>
    <row r="216" s="14" customFormat="1" x14ac:dyDescent="0.2"/>
    <row r="217" s="14" customFormat="1" x14ac:dyDescent="0.2"/>
    <row r="218" s="14" customFormat="1" x14ac:dyDescent="0.2"/>
    <row r="219" s="14" customFormat="1" x14ac:dyDescent="0.2"/>
    <row r="220" s="14" customFormat="1" x14ac:dyDescent="0.2"/>
    <row r="221" s="14" customFormat="1" x14ac:dyDescent="0.2"/>
    <row r="222" s="14" customFormat="1" x14ac:dyDescent="0.2"/>
    <row r="223" s="14" customFormat="1" x14ac:dyDescent="0.2"/>
    <row r="224" s="14" customFormat="1" x14ac:dyDescent="0.2"/>
    <row r="225" s="14" customFormat="1" x14ac:dyDescent="0.2"/>
    <row r="226" s="14" customFormat="1" x14ac:dyDescent="0.2"/>
    <row r="227" s="14" customFormat="1" x14ac:dyDescent="0.2"/>
    <row r="228" s="14" customFormat="1" x14ac:dyDescent="0.2"/>
    <row r="229" s="14" customFormat="1" x14ac:dyDescent="0.2"/>
    <row r="230" s="14" customFormat="1" x14ac:dyDescent="0.2"/>
    <row r="231" s="14" customFormat="1" x14ac:dyDescent="0.2"/>
    <row r="232" s="14" customFormat="1" x14ac:dyDescent="0.2"/>
    <row r="233" s="14" customFormat="1" x14ac:dyDescent="0.2"/>
    <row r="234" s="14" customFormat="1" x14ac:dyDescent="0.2"/>
    <row r="235" s="14" customFormat="1" x14ac:dyDescent="0.2"/>
    <row r="236" s="14" customFormat="1" x14ac:dyDescent="0.2"/>
    <row r="237" s="14" customFormat="1" x14ac:dyDescent="0.2"/>
    <row r="238" s="14" customFormat="1" x14ac:dyDescent="0.2"/>
    <row r="239" s="14" customFormat="1" x14ac:dyDescent="0.2"/>
    <row r="240" s="14" customFormat="1" x14ac:dyDescent="0.2"/>
    <row r="241" s="14" customFormat="1" x14ac:dyDescent="0.2"/>
    <row r="242" s="14" customFormat="1" x14ac:dyDescent="0.2"/>
    <row r="243" s="14" customFormat="1" x14ac:dyDescent="0.2"/>
    <row r="244" s="14" customFormat="1" x14ac:dyDescent="0.2"/>
    <row r="245" s="14" customFormat="1" x14ac:dyDescent="0.2"/>
    <row r="246" s="14" customFormat="1" x14ac:dyDescent="0.2"/>
    <row r="247" s="14" customFormat="1" x14ac:dyDescent="0.2"/>
    <row r="248" s="14" customFormat="1" x14ac:dyDescent="0.2"/>
    <row r="249" s="14" customFormat="1" x14ac:dyDescent="0.2"/>
    <row r="250" s="14" customFormat="1" x14ac:dyDescent="0.2"/>
    <row r="251" s="14" customFormat="1" x14ac:dyDescent="0.2"/>
    <row r="252" s="14" customFormat="1" x14ac:dyDescent="0.2"/>
    <row r="253" s="14" customFormat="1" x14ac:dyDescent="0.2"/>
    <row r="254" s="14" customFormat="1" x14ac:dyDescent="0.2"/>
    <row r="255" s="14" customFormat="1" x14ac:dyDescent="0.2"/>
    <row r="256" s="14" customFormat="1" x14ac:dyDescent="0.2"/>
    <row r="257" s="14" customFormat="1" x14ac:dyDescent="0.2"/>
    <row r="258" s="14" customFormat="1" x14ac:dyDescent="0.2"/>
    <row r="259" s="14" customFormat="1" x14ac:dyDescent="0.2"/>
    <row r="260" s="14" customFormat="1" x14ac:dyDescent="0.2"/>
    <row r="261" s="14" customFormat="1" x14ac:dyDescent="0.2"/>
    <row r="262" s="14" customFormat="1" x14ac:dyDescent="0.2"/>
    <row r="263" s="14" customFormat="1" x14ac:dyDescent="0.2"/>
    <row r="264" s="14" customFormat="1" x14ac:dyDescent="0.2"/>
    <row r="265" s="14" customFormat="1" x14ac:dyDescent="0.2"/>
    <row r="266" s="14" customFormat="1" x14ac:dyDescent="0.2"/>
    <row r="267" s="14" customFormat="1" x14ac:dyDescent="0.2"/>
    <row r="268" s="14" customFormat="1" x14ac:dyDescent="0.2"/>
    <row r="269" s="14" customFormat="1" x14ac:dyDescent="0.2"/>
    <row r="270" s="14" customFormat="1" x14ac:dyDescent="0.2"/>
    <row r="271" s="14" customFormat="1" x14ac:dyDescent="0.2"/>
    <row r="272" s="14" customFormat="1" x14ac:dyDescent="0.2"/>
    <row r="273" s="14" customFormat="1" x14ac:dyDescent="0.2"/>
    <row r="274" s="14" customFormat="1" x14ac:dyDescent="0.2"/>
    <row r="275" s="14" customFormat="1" x14ac:dyDescent="0.2"/>
    <row r="276" s="14" customFormat="1" x14ac:dyDescent="0.2"/>
    <row r="277" s="14" customFormat="1" x14ac:dyDescent="0.2"/>
    <row r="278" s="14" customFormat="1" x14ac:dyDescent="0.2"/>
    <row r="279" s="14" customFormat="1" x14ac:dyDescent="0.2"/>
    <row r="280" s="14" customFormat="1" x14ac:dyDescent="0.2"/>
    <row r="281" s="14" customFormat="1" x14ac:dyDescent="0.2"/>
    <row r="282" s="14" customFormat="1" x14ac:dyDescent="0.2"/>
    <row r="283" s="14" customFormat="1" x14ac:dyDescent="0.2"/>
    <row r="284" s="14" customFormat="1" x14ac:dyDescent="0.2"/>
    <row r="285" s="14" customFormat="1" x14ac:dyDescent="0.2"/>
    <row r="286" s="14" customFormat="1" x14ac:dyDescent="0.2"/>
    <row r="287" s="14" customFormat="1" x14ac:dyDescent="0.2"/>
    <row r="288" s="14" customFormat="1" x14ac:dyDescent="0.2"/>
    <row r="289" s="14" customFormat="1" x14ac:dyDescent="0.2"/>
    <row r="290" s="14" customFormat="1" x14ac:dyDescent="0.2"/>
    <row r="291" s="14" customFormat="1" x14ac:dyDescent="0.2"/>
    <row r="292" s="14" customFormat="1" x14ac:dyDescent="0.2"/>
    <row r="293" s="14" customFormat="1" x14ac:dyDescent="0.2"/>
    <row r="294" s="14" customFormat="1" x14ac:dyDescent="0.2"/>
    <row r="295" s="14" customFormat="1" x14ac:dyDescent="0.2"/>
    <row r="296" s="14" customFormat="1" x14ac:dyDescent="0.2"/>
    <row r="297" s="14" customFormat="1" x14ac:dyDescent="0.2"/>
    <row r="298" s="14" customFormat="1" x14ac:dyDescent="0.2"/>
    <row r="299" s="14" customFormat="1" x14ac:dyDescent="0.2"/>
    <row r="300" s="14" customFormat="1" x14ac:dyDescent="0.2"/>
    <row r="301" s="14" customFormat="1" x14ac:dyDescent="0.2"/>
    <row r="302" s="14" customFormat="1" x14ac:dyDescent="0.2"/>
    <row r="303" s="14" customFormat="1" x14ac:dyDescent="0.2"/>
    <row r="304" s="14" customFormat="1" x14ac:dyDescent="0.2"/>
    <row r="305" s="14" customFormat="1" x14ac:dyDescent="0.2"/>
    <row r="306" s="14" customFormat="1" x14ac:dyDescent="0.2"/>
    <row r="307" s="14" customFormat="1" x14ac:dyDescent="0.2"/>
    <row r="308" s="14" customFormat="1" x14ac:dyDescent="0.2"/>
    <row r="309" s="14" customFormat="1" x14ac:dyDescent="0.2"/>
    <row r="310" s="14" customFormat="1" x14ac:dyDescent="0.2"/>
    <row r="311" s="14" customFormat="1" x14ac:dyDescent="0.2"/>
    <row r="312" s="14" customFormat="1" x14ac:dyDescent="0.2"/>
    <row r="313" s="14" customFormat="1" x14ac:dyDescent="0.2"/>
    <row r="314" s="14" customFormat="1" x14ac:dyDescent="0.2"/>
    <row r="315" s="14" customFormat="1" x14ac:dyDescent="0.2"/>
    <row r="316" s="14" customFormat="1" x14ac:dyDescent="0.2"/>
    <row r="317" s="14" customFormat="1" x14ac:dyDescent="0.2"/>
    <row r="318" s="14" customFormat="1" x14ac:dyDescent="0.2"/>
    <row r="319" s="14" customFormat="1" x14ac:dyDescent="0.2"/>
    <row r="320" s="14" customFormat="1" x14ac:dyDescent="0.2"/>
    <row r="321" s="14" customFormat="1" x14ac:dyDescent="0.2"/>
    <row r="322" s="14" customFormat="1" x14ac:dyDescent="0.2"/>
    <row r="323" s="14" customFormat="1" x14ac:dyDescent="0.2"/>
    <row r="324" s="14" customFormat="1" x14ac:dyDescent="0.2"/>
    <row r="325" s="14" customFormat="1" x14ac:dyDescent="0.2"/>
    <row r="326" s="14" customFormat="1" x14ac:dyDescent="0.2"/>
    <row r="327" s="14" customFormat="1" x14ac:dyDescent="0.2"/>
    <row r="328" s="14" customFormat="1" x14ac:dyDescent="0.2"/>
    <row r="329" s="14" customFormat="1" x14ac:dyDescent="0.2"/>
    <row r="330" s="14" customFormat="1" x14ac:dyDescent="0.2"/>
    <row r="331" s="14" customFormat="1" x14ac:dyDescent="0.2"/>
    <row r="332" s="14" customFormat="1" x14ac:dyDescent="0.2"/>
    <row r="333" s="14" customFormat="1" x14ac:dyDescent="0.2"/>
  </sheetData>
  <hyperlinks>
    <hyperlink ref="U5" r:id="rId1" xr:uid="{302F8C46-6D62-2A47-9F4A-E839C95C16D8}"/>
    <hyperlink ref="V5" r:id="rId2" xr:uid="{D78C9A2B-A3CB-A84A-9314-6BFD91698931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X10"/>
  <sheetViews>
    <sheetView zoomScale="140" zoomScaleNormal="140" zoomScalePageLayoutView="140" workbookViewId="0"/>
  </sheetViews>
  <sheetFormatPr baseColWidth="10" defaultColWidth="10.83203125" defaultRowHeight="15" x14ac:dyDescent="0.2"/>
  <cols>
    <col min="1" max="1" width="12.33203125" style="1" customWidth="1"/>
    <col min="2" max="2" width="18.83203125" style="1" customWidth="1"/>
    <col min="3" max="3" width="10.83203125" style="1"/>
    <col min="4" max="4" width="18.1640625" style="1" customWidth="1"/>
    <col min="5" max="16384" width="10.83203125" style="1"/>
  </cols>
  <sheetData>
    <row r="1" spans="1:50" s="15" customFormat="1" ht="32" x14ac:dyDescent="0.2">
      <c r="A1" s="15" t="s">
        <v>2048</v>
      </c>
      <c r="B1" s="15" t="s">
        <v>2046</v>
      </c>
      <c r="C1" s="19" t="s">
        <v>149</v>
      </c>
      <c r="D1" s="16" t="s">
        <v>150</v>
      </c>
      <c r="E1" s="16" t="s">
        <v>151</v>
      </c>
      <c r="F1" s="16" t="s">
        <v>152</v>
      </c>
      <c r="G1" s="16" t="s">
        <v>153</v>
      </c>
      <c r="H1" s="16" t="s">
        <v>154</v>
      </c>
      <c r="I1" s="16" t="s">
        <v>155</v>
      </c>
      <c r="J1" s="16" t="s">
        <v>156</v>
      </c>
      <c r="K1" s="16" t="s">
        <v>157</v>
      </c>
    </row>
    <row r="2" spans="1:50" s="21" customFormat="1" ht="48" x14ac:dyDescent="0.2">
      <c r="A2" s="143" t="s">
        <v>2042</v>
      </c>
      <c r="B2" s="144" t="s">
        <v>2047</v>
      </c>
      <c r="C2" s="22" t="s">
        <v>158</v>
      </c>
      <c r="D2" s="21" t="s">
        <v>159</v>
      </c>
      <c r="E2" s="22" t="s">
        <v>160</v>
      </c>
      <c r="F2" s="22" t="s">
        <v>161</v>
      </c>
      <c r="G2" s="22" t="s">
        <v>162</v>
      </c>
      <c r="H2" s="22" t="s">
        <v>163</v>
      </c>
      <c r="I2" s="22" t="s">
        <v>164</v>
      </c>
      <c r="J2" s="22" t="s">
        <v>165</v>
      </c>
      <c r="K2" s="22" t="s">
        <v>166</v>
      </c>
      <c r="L2" s="22"/>
      <c r="N2" s="22"/>
      <c r="O2" s="22"/>
      <c r="P2" s="22"/>
      <c r="Q2" s="22"/>
      <c r="AR2" s="22"/>
      <c r="AS2" s="22"/>
      <c r="AU2" s="22"/>
      <c r="AV2" s="22"/>
      <c r="AW2" s="22"/>
      <c r="AX2" s="22"/>
    </row>
    <row r="3" spans="1:50" x14ac:dyDescent="0.2">
      <c r="A3" s="25">
        <f>IF(B3="","",1)</f>
        <v>1</v>
      </c>
      <c r="B3" s="1">
        <f>IF(C3&lt;&gt;"",1,"")</f>
        <v>1</v>
      </c>
      <c r="C3" s="1" t="str">
        <f>IF('Tempo Pickup Request'!H14&lt;&gt;"",'Tempo Pickup Request'!H14,"")</f>
        <v>CARTON</v>
      </c>
      <c r="D3" s="1" t="s">
        <v>2025</v>
      </c>
      <c r="E3" s="1">
        <f>IF('Tempo Pickup Request'!G14&lt;&gt;"",'Tempo Pickup Request'!G14,"")</f>
        <v>1</v>
      </c>
      <c r="F3" s="1" t="str">
        <f>IF(A3&lt;&gt;"",'Tempo Pickup Request'!$K$10,"")</f>
        <v>KG</v>
      </c>
      <c r="G3" s="1">
        <f>IF('Tempo Pickup Request'!L14&lt;&gt;"",'Tempo Pickup Request'!L14,"")</f>
        <v>6</v>
      </c>
      <c r="H3" s="1" t="str">
        <f>IF(A3&lt;&gt;"",'Tempo Pickup Request'!$I$10,"")</f>
        <v>mm</v>
      </c>
      <c r="I3" s="1">
        <f>IF('Tempo Pickup Request'!I14&lt;&gt;"",'Tempo Pickup Request'!I14,"")</f>
        <v>890</v>
      </c>
      <c r="J3" s="1">
        <f>IF('Tempo Pickup Request'!J14&lt;&gt;"",'Tempo Pickup Request'!J14,"")</f>
        <v>250</v>
      </c>
      <c r="K3" s="1">
        <f>IF('Tempo Pickup Request'!K14&lt;&gt;"",'Tempo Pickup Request'!K14,"")</f>
        <v>50</v>
      </c>
    </row>
    <row r="4" spans="1:50" x14ac:dyDescent="0.2">
      <c r="A4" s="25">
        <v>2</v>
      </c>
      <c r="B4" s="1">
        <v>1</v>
      </c>
      <c r="C4" s="1" t="s">
        <v>2013</v>
      </c>
      <c r="D4" s="1" t="s">
        <v>2026</v>
      </c>
      <c r="E4" s="1">
        <v>2</v>
      </c>
      <c r="F4" s="1" t="str">
        <f>IF(A4&lt;&gt;"",'Tempo Pickup Request'!$K$10,"")</f>
        <v>KG</v>
      </c>
      <c r="G4" s="1">
        <v>5</v>
      </c>
      <c r="H4" s="1" t="str">
        <f>IF(A4&lt;&gt;"",'Tempo Pickup Request'!$I$10,"")</f>
        <v>mm</v>
      </c>
      <c r="I4" s="1">
        <v>100</v>
      </c>
      <c r="J4" s="1">
        <v>100</v>
      </c>
      <c r="K4" s="1">
        <v>100</v>
      </c>
    </row>
    <row r="5" spans="1:50" x14ac:dyDescent="0.2">
      <c r="A5" s="25">
        <v>3</v>
      </c>
      <c r="B5" s="1">
        <v>2</v>
      </c>
      <c r="C5" s="1" t="s">
        <v>2013</v>
      </c>
      <c r="D5" s="1" t="s">
        <v>2027</v>
      </c>
      <c r="E5" s="1">
        <v>3</v>
      </c>
      <c r="F5" s="1" t="str">
        <f>IF(A5&lt;&gt;"",'Tempo Pickup Request'!$K$10,"")</f>
        <v>KG</v>
      </c>
      <c r="G5" s="1">
        <v>1</v>
      </c>
      <c r="H5" s="1" t="str">
        <f>IF(A5&lt;&gt;"",'Tempo Pickup Request'!$I$10,"")</f>
        <v>mm</v>
      </c>
      <c r="I5" s="1">
        <v>100</v>
      </c>
      <c r="J5" s="1">
        <v>10</v>
      </c>
      <c r="K5" s="1">
        <v>20</v>
      </c>
    </row>
    <row r="6" spans="1:50" x14ac:dyDescent="0.2">
      <c r="A6" s="25">
        <v>4</v>
      </c>
      <c r="B6" s="1">
        <v>2</v>
      </c>
      <c r="C6" s="1" t="s">
        <v>2013</v>
      </c>
      <c r="D6" s="1" t="s">
        <v>2028</v>
      </c>
      <c r="E6" s="1">
        <v>4</v>
      </c>
      <c r="F6" s="1" t="str">
        <f>IF(A6&lt;&gt;"",'Tempo Pickup Request'!$K$10,"")</f>
        <v>KG</v>
      </c>
      <c r="G6" s="1">
        <v>2</v>
      </c>
      <c r="H6" s="1" t="str">
        <f>IF(A6&lt;&gt;"",'Tempo Pickup Request'!$I$10,"")</f>
        <v>mm</v>
      </c>
      <c r="I6" s="1">
        <v>200</v>
      </c>
      <c r="J6" s="1">
        <v>10</v>
      </c>
      <c r="K6" s="1">
        <v>20</v>
      </c>
    </row>
    <row r="7" spans="1:50" x14ac:dyDescent="0.2">
      <c r="A7" s="25">
        <v>5</v>
      </c>
      <c r="B7" s="1">
        <v>2</v>
      </c>
      <c r="C7" s="1" t="s">
        <v>2013</v>
      </c>
      <c r="D7" s="1" t="s">
        <v>2029</v>
      </c>
      <c r="E7" s="1">
        <v>5</v>
      </c>
      <c r="F7" s="1" t="str">
        <f>IF(A7&lt;&gt;"",'Tempo Pickup Request'!$K$10,"")</f>
        <v>KG</v>
      </c>
      <c r="G7" s="1">
        <v>3</v>
      </c>
      <c r="H7" s="1" t="str">
        <f>IF(A7&lt;&gt;"",'Tempo Pickup Request'!$I$10,"")</f>
        <v>mm</v>
      </c>
      <c r="I7" s="1">
        <v>300</v>
      </c>
      <c r="J7" s="1">
        <v>10</v>
      </c>
      <c r="K7" s="1">
        <v>20</v>
      </c>
    </row>
    <row r="8" spans="1:50" x14ac:dyDescent="0.2">
      <c r="A8" s="25" t="str">
        <f t="shared" ref="A8:A10" si="0">IF(B8="","",1)</f>
        <v/>
      </c>
      <c r="B8" s="1" t="str">
        <f t="shared" ref="B8:B10" si="1">IF(C8&lt;&gt;"",1,"")</f>
        <v/>
      </c>
      <c r="C8" s="1" t="str">
        <f>IF('Tempo Pickup Request'!H19&lt;&gt;"",'Tempo Pickup Request'!H19,"")</f>
        <v/>
      </c>
      <c r="E8" s="1" t="str">
        <f>IF('Tempo Pickup Request'!G19&lt;&gt;"",'Tempo Pickup Request'!G19,"")</f>
        <v/>
      </c>
      <c r="F8" s="1" t="str">
        <f>IF(A8&lt;&gt;"",'Tempo Pickup Request'!$K$10,"")</f>
        <v/>
      </c>
      <c r="G8" s="1" t="str">
        <f>IF('Tempo Pickup Request'!L19&lt;&gt;"",'Tempo Pickup Request'!L19,"")</f>
        <v/>
      </c>
      <c r="H8" s="1" t="str">
        <f>IF(A8&lt;&gt;"",'Tempo Pickup Request'!$I$10,"")</f>
        <v/>
      </c>
      <c r="I8" s="1" t="str">
        <f>IF('Tempo Pickup Request'!I19&lt;&gt;"",'Tempo Pickup Request'!I19,"")</f>
        <v/>
      </c>
      <c r="K8" s="1" t="str">
        <f>IF('Tempo Pickup Request'!K19&lt;&gt;"",'Tempo Pickup Request'!K19,"")</f>
        <v/>
      </c>
    </row>
    <row r="9" spans="1:50" x14ac:dyDescent="0.2">
      <c r="A9" s="25" t="str">
        <f t="shared" si="0"/>
        <v/>
      </c>
      <c r="B9" s="1" t="str">
        <f t="shared" si="1"/>
        <v/>
      </c>
      <c r="C9" s="1" t="str">
        <f>IF('Tempo Pickup Request'!H20&lt;&gt;"",'Tempo Pickup Request'!H20,"")</f>
        <v/>
      </c>
      <c r="E9" s="1" t="str">
        <f>IF('Tempo Pickup Request'!G20&lt;&gt;"",'Tempo Pickup Request'!G20,"")</f>
        <v/>
      </c>
      <c r="F9" s="1" t="str">
        <f>IF(A9&lt;&gt;"",'Tempo Pickup Request'!$K$10,"")</f>
        <v/>
      </c>
      <c r="G9" s="1" t="str">
        <f>IF('Tempo Pickup Request'!L20&lt;&gt;"",'Tempo Pickup Request'!L20,"")</f>
        <v/>
      </c>
      <c r="H9" s="1" t="str">
        <f>IF(A9&lt;&gt;"",'Tempo Pickup Request'!$I$10,"")</f>
        <v/>
      </c>
      <c r="I9" s="1" t="str">
        <f>IF('Tempo Pickup Request'!I20&lt;&gt;"",'Tempo Pickup Request'!I20,"")</f>
        <v/>
      </c>
      <c r="J9" s="1" t="str">
        <f>IF('Tempo Pickup Request'!J20&lt;&gt;"",'Tempo Pickup Request'!J20,"")</f>
        <v/>
      </c>
      <c r="K9" s="1" t="str">
        <f>IF('Tempo Pickup Request'!K20&lt;&gt;"",'Tempo Pickup Request'!K20,"")</f>
        <v/>
      </c>
    </row>
    <row r="10" spans="1:50" x14ac:dyDescent="0.2">
      <c r="A10" s="25" t="str">
        <f t="shared" si="0"/>
        <v/>
      </c>
      <c r="B10" s="1" t="str">
        <f t="shared" si="1"/>
        <v/>
      </c>
      <c r="C10" s="1" t="str">
        <f>IF('Tempo Pickup Request'!H21&lt;&gt;"",'Tempo Pickup Request'!H21,"")</f>
        <v/>
      </c>
      <c r="E10" s="1" t="str">
        <f>IF('Tempo Pickup Request'!G21&lt;&gt;"",'Tempo Pickup Request'!G21,"")</f>
        <v/>
      </c>
      <c r="F10" s="1" t="str">
        <f>IF(A10&lt;&gt;"",'Tempo Pickup Request'!$K$10,"")</f>
        <v/>
      </c>
      <c r="G10" s="1" t="str">
        <f>IF('Tempo Pickup Request'!L21&lt;&gt;"",'Tempo Pickup Request'!L21,"")</f>
        <v/>
      </c>
      <c r="H10" s="1" t="str">
        <f>IF(A10&lt;&gt;"",'Tempo Pickup Request'!$I$10,"")</f>
        <v/>
      </c>
      <c r="I10" s="1" t="str">
        <f>IF('Tempo Pickup Request'!I21&lt;&gt;"",'Tempo Pickup Request'!I21,"")</f>
        <v/>
      </c>
      <c r="J10" s="1" t="str">
        <f>IF('Tempo Pickup Request'!J21&lt;&gt;"",'Tempo Pickup Request'!J21,"")</f>
        <v/>
      </c>
      <c r="K10" s="1" t="str">
        <f>IF('Tempo Pickup Request'!K21&lt;&gt;"",'Tempo Pickup Request'!K21,"")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V22"/>
  <sheetViews>
    <sheetView zoomScale="140" zoomScaleNormal="140" zoomScalePageLayoutView="170" workbookViewId="0">
      <selection activeCell="B2" sqref="B2"/>
    </sheetView>
  </sheetViews>
  <sheetFormatPr baseColWidth="10" defaultColWidth="10.83203125" defaultRowHeight="15" x14ac:dyDescent="0.2"/>
  <cols>
    <col min="1" max="1" width="10.83203125" style="1"/>
    <col min="2" max="2" width="20.5" style="1" customWidth="1"/>
    <col min="3" max="3" width="15.33203125" style="1" customWidth="1"/>
    <col min="4" max="4" width="20.33203125" style="1" customWidth="1"/>
    <col min="5" max="5" width="10.83203125" style="1"/>
    <col min="7" max="7" width="16.6640625" style="1" customWidth="1"/>
    <col min="8" max="8" width="20" style="1" customWidth="1"/>
    <col min="9" max="9" width="19.1640625" style="1" customWidth="1"/>
    <col min="10" max="10" width="10.83203125" style="1"/>
    <col min="11" max="11" width="19" style="1" customWidth="1"/>
    <col min="12" max="16384" width="10.83203125" style="1"/>
  </cols>
  <sheetData>
    <row r="1" spans="1:48" s="15" customFormat="1" ht="30" x14ac:dyDescent="0.2">
      <c r="A1" s="15" t="s">
        <v>1966</v>
      </c>
      <c r="B1" s="15" t="s">
        <v>2045</v>
      </c>
      <c r="C1" s="16" t="s">
        <v>167</v>
      </c>
      <c r="D1" s="16" t="s">
        <v>168</v>
      </c>
      <c r="E1" s="16" t="s">
        <v>169</v>
      </c>
      <c r="G1" s="26" t="s">
        <v>170</v>
      </c>
      <c r="H1" s="16" t="s">
        <v>171</v>
      </c>
      <c r="I1" s="16" t="s">
        <v>173</v>
      </c>
      <c r="J1" s="26" t="s">
        <v>174</v>
      </c>
      <c r="K1" s="48" t="s">
        <v>172</v>
      </c>
    </row>
    <row r="2" spans="1:48" s="21" customFormat="1" ht="192" x14ac:dyDescent="0.2">
      <c r="A2" s="21" t="s">
        <v>2043</v>
      </c>
      <c r="B2" s="22" t="s">
        <v>2044</v>
      </c>
      <c r="C2" s="23" t="s">
        <v>4</v>
      </c>
      <c r="D2" s="23" t="s">
        <v>159</v>
      </c>
      <c r="E2" s="23" t="s">
        <v>160</v>
      </c>
      <c r="G2" s="23" t="s">
        <v>175</v>
      </c>
      <c r="H2" s="23" t="s">
        <v>176</v>
      </c>
      <c r="I2" s="23" t="s">
        <v>178</v>
      </c>
      <c r="J2" s="22" t="s">
        <v>179</v>
      </c>
      <c r="K2" s="23" t="s">
        <v>177</v>
      </c>
      <c r="L2" s="22"/>
      <c r="M2" s="22"/>
      <c r="N2" s="22"/>
      <c r="O2" s="22"/>
      <c r="AP2" s="22"/>
      <c r="AQ2" s="22"/>
      <c r="AS2" s="22"/>
      <c r="AT2" s="22"/>
      <c r="AU2" s="22"/>
      <c r="AV2" s="22"/>
    </row>
    <row r="3" spans="1:48" x14ac:dyDescent="0.2">
      <c r="A3" s="25">
        <f>IF(B3="","",1)</f>
        <v>1</v>
      </c>
      <c r="B3" s="1">
        <f>IF(C3&lt;&gt;"",1,"")</f>
        <v>1</v>
      </c>
      <c r="C3" s="1" t="str">
        <f>IF('Tempo Pickup Request'!C14&lt;&gt;"",'Tempo Pickup Request'!C14,"")</f>
        <v>ACTVB-0720</v>
      </c>
      <c r="D3" s="1" t="str">
        <f>IF('Tempo Pickup Request'!E14&lt;&gt;"",'Tempo Pickup Request'!E14,"")</f>
        <v>Corner TV Bracket up to 70</v>
      </c>
      <c r="E3" s="1">
        <v>1</v>
      </c>
      <c r="G3" s="1" t="str">
        <f>IF('Tempo Pickup Request'!D14&lt;&gt;"",'Tempo Pickup Request'!D14,"")</f>
        <v/>
      </c>
      <c r="H3" s="1" t="str">
        <f>IF('Tempo Pickup Request'!B14&lt;&gt;"",'Tempo Pickup Request'!B14,"")</f>
        <v/>
      </c>
      <c r="K3" s="1" t="str">
        <f>IF('Tempo Pickup Request'!A14&lt;&gt;"",'Tempo Pickup Request'!A14,"")</f>
        <v>GAP-15570</v>
      </c>
    </row>
    <row r="4" spans="1:48" x14ac:dyDescent="0.2">
      <c r="A4" s="25">
        <v>2</v>
      </c>
      <c r="B4" s="102">
        <v>2</v>
      </c>
      <c r="C4" s="1" t="s">
        <v>2030</v>
      </c>
      <c r="D4" s="1" t="s">
        <v>2031</v>
      </c>
      <c r="E4" s="1">
        <v>2</v>
      </c>
      <c r="F4" s="1"/>
      <c r="G4" s="1" t="str">
        <f>IF('Tempo Pickup Request'!D15&lt;&gt;"",'Tempo Pickup Request'!D15,"")</f>
        <v/>
      </c>
      <c r="H4" s="1" t="str">
        <f>IF('Tempo Pickup Request'!B15&lt;&gt;"",'Tempo Pickup Request'!B15,"")</f>
        <v/>
      </c>
      <c r="K4" s="1" t="s">
        <v>2032</v>
      </c>
    </row>
    <row r="5" spans="1:48" x14ac:dyDescent="0.2">
      <c r="A5" s="25">
        <v>3</v>
      </c>
      <c r="B5" s="1">
        <v>2</v>
      </c>
      <c r="C5" s="1" t="s">
        <v>2033</v>
      </c>
      <c r="D5" s="1" t="s">
        <v>2036</v>
      </c>
      <c r="E5" s="1">
        <v>2</v>
      </c>
      <c r="F5" s="1"/>
      <c r="G5" s="1" t="str">
        <f>IF('Tempo Pickup Request'!D16&lt;&gt;"",'Tempo Pickup Request'!D16,"")</f>
        <v/>
      </c>
      <c r="H5" s="1" t="str">
        <f>IF('Tempo Pickup Request'!B16&lt;&gt;"",'Tempo Pickup Request'!B16,"")</f>
        <v/>
      </c>
      <c r="K5" s="1" t="s">
        <v>2037</v>
      </c>
    </row>
    <row r="6" spans="1:48" x14ac:dyDescent="0.2">
      <c r="A6" s="25">
        <v>4</v>
      </c>
      <c r="B6" s="1">
        <v>3</v>
      </c>
      <c r="C6" s="1" t="s">
        <v>2034</v>
      </c>
      <c r="D6" s="1" t="s">
        <v>2035</v>
      </c>
      <c r="E6" s="1">
        <v>3</v>
      </c>
      <c r="F6" s="1"/>
      <c r="G6" s="1" t="str">
        <f>IF('Tempo Pickup Request'!D17&lt;&gt;"",'Tempo Pickup Request'!D17,"")</f>
        <v/>
      </c>
      <c r="H6" s="1" t="str">
        <f>IF('Tempo Pickup Request'!B17&lt;&gt;"",'Tempo Pickup Request'!B17,"")</f>
        <v/>
      </c>
      <c r="K6" s="1" t="s">
        <v>2038</v>
      </c>
    </row>
    <row r="7" spans="1:48" x14ac:dyDescent="0.2">
      <c r="A7" s="25">
        <v>5</v>
      </c>
      <c r="B7" s="1">
        <v>3</v>
      </c>
      <c r="C7" s="1">
        <v>4</v>
      </c>
      <c r="D7" s="1">
        <v>74</v>
      </c>
      <c r="E7" s="1">
        <v>3</v>
      </c>
      <c r="F7" s="1"/>
      <c r="G7" s="1" t="str">
        <f>IF('Tempo Pickup Request'!D18&lt;&gt;"",'Tempo Pickup Request'!D18,"")</f>
        <v/>
      </c>
      <c r="H7" s="1" t="str">
        <f>IF('Tempo Pickup Request'!B18&lt;&gt;"",'Tempo Pickup Request'!B18,"")</f>
        <v/>
      </c>
      <c r="K7" s="1" t="s">
        <v>2038</v>
      </c>
    </row>
    <row r="8" spans="1:48" x14ac:dyDescent="0.2">
      <c r="A8" s="25">
        <v>6</v>
      </c>
      <c r="B8" s="1">
        <v>3</v>
      </c>
      <c r="C8" s="1">
        <v>5</v>
      </c>
      <c r="D8" s="1">
        <v>75</v>
      </c>
      <c r="E8" s="1">
        <v>3</v>
      </c>
      <c r="F8" s="1"/>
      <c r="G8" s="1" t="str">
        <f>IF('Tempo Pickup Request'!D19&lt;&gt;"",'Tempo Pickup Request'!D19,"")</f>
        <v/>
      </c>
      <c r="H8" s="1" t="str">
        <f>IF('Tempo Pickup Request'!B19&lt;&gt;"",'Tempo Pickup Request'!B19,"")</f>
        <v/>
      </c>
      <c r="K8" s="1" t="s">
        <v>2038</v>
      </c>
    </row>
    <row r="9" spans="1:48" x14ac:dyDescent="0.2">
      <c r="A9" s="25">
        <v>7</v>
      </c>
      <c r="B9" s="1">
        <v>4</v>
      </c>
      <c r="C9" s="1">
        <v>6</v>
      </c>
      <c r="D9" s="1">
        <v>76</v>
      </c>
      <c r="E9" s="1">
        <v>4</v>
      </c>
      <c r="F9" s="1"/>
      <c r="G9" s="1" t="str">
        <f>IF('Tempo Pickup Request'!D20&lt;&gt;"",'Tempo Pickup Request'!D20,"")</f>
        <v/>
      </c>
      <c r="H9" s="1" t="str">
        <f>IF('Tempo Pickup Request'!B20&lt;&gt;"",'Tempo Pickup Request'!B20,"")</f>
        <v/>
      </c>
      <c r="K9" s="1" t="s">
        <v>2039</v>
      </c>
    </row>
    <row r="10" spans="1:48" x14ac:dyDescent="0.2">
      <c r="A10" s="25">
        <v>8</v>
      </c>
      <c r="B10" s="1">
        <v>5</v>
      </c>
      <c r="C10" s="1">
        <v>7</v>
      </c>
      <c r="D10" s="1">
        <v>77</v>
      </c>
      <c r="E10" s="1">
        <v>5</v>
      </c>
      <c r="F10" s="1"/>
      <c r="G10" s="1" t="str">
        <f>IF('Tempo Pickup Request'!D21&lt;&gt;"",'Tempo Pickup Request'!D21,"")</f>
        <v/>
      </c>
      <c r="H10" s="1" t="str">
        <f>IF('Tempo Pickup Request'!B21&lt;&gt;"",'Tempo Pickup Request'!B21,"")</f>
        <v/>
      </c>
      <c r="K10" s="1" t="s">
        <v>2040</v>
      </c>
    </row>
    <row r="11" spans="1:48" x14ac:dyDescent="0.2">
      <c r="A11" s="25" t="str">
        <f t="shared" ref="A11:A22" si="0">IF(B11="","",1)</f>
        <v/>
      </c>
      <c r="B11" s="1" t="str">
        <f t="shared" ref="B11:B22" si="1">IF(C11&lt;&gt;"",1,"")</f>
        <v/>
      </c>
      <c r="C11" s="1" t="str">
        <f>IF('Tempo Pickup Request'!C22&lt;&gt;"",'Tempo Pickup Request'!C22,"")</f>
        <v/>
      </c>
      <c r="D11" s="1" t="str">
        <f>IF('Tempo Pickup Request'!E22&lt;&gt;"",'Tempo Pickup Request'!E22,"")</f>
        <v/>
      </c>
      <c r="G11" s="1" t="str">
        <f>IF('Tempo Pickup Request'!D22&lt;&gt;"",'Tempo Pickup Request'!D22,"")</f>
        <v/>
      </c>
      <c r="H11" s="1" t="str">
        <f>IF('Tempo Pickup Request'!B22&lt;&gt;"",'Tempo Pickup Request'!B22,"")</f>
        <v/>
      </c>
      <c r="K11" s="1" t="str">
        <f>IF('Tempo Pickup Request'!A22&lt;&gt;"",'Tempo Pickup Request'!A22,"")</f>
        <v/>
      </c>
    </row>
    <row r="12" spans="1:48" x14ac:dyDescent="0.2">
      <c r="A12" s="25" t="str">
        <f t="shared" si="0"/>
        <v/>
      </c>
      <c r="B12" s="1" t="str">
        <f t="shared" si="1"/>
        <v/>
      </c>
      <c r="C12" s="1" t="str">
        <f>IF('Tempo Pickup Request'!C23&lt;&gt;"",'Tempo Pickup Request'!C23,"")</f>
        <v/>
      </c>
      <c r="D12" s="1" t="str">
        <f>IF('Tempo Pickup Request'!E23&lt;&gt;"",'Tempo Pickup Request'!E23,"")</f>
        <v/>
      </c>
      <c r="G12" s="1" t="str">
        <f>IF('Tempo Pickup Request'!D23&lt;&gt;"",'Tempo Pickup Request'!D23,"")</f>
        <v/>
      </c>
      <c r="H12" s="1" t="str">
        <f>IF('Tempo Pickup Request'!B23&lt;&gt;"",'Tempo Pickup Request'!B23,"")</f>
        <v/>
      </c>
      <c r="K12" s="1" t="str">
        <f>IF('Tempo Pickup Request'!A23&lt;&gt;"",'Tempo Pickup Request'!A23,"")</f>
        <v/>
      </c>
    </row>
    <row r="13" spans="1:48" x14ac:dyDescent="0.2">
      <c r="A13" s="25" t="str">
        <f t="shared" si="0"/>
        <v/>
      </c>
      <c r="B13" s="1" t="str">
        <f t="shared" si="1"/>
        <v/>
      </c>
      <c r="C13" s="1" t="str">
        <f>IF('Tempo Pickup Request'!C24&lt;&gt;"",'Tempo Pickup Request'!C24,"")</f>
        <v/>
      </c>
      <c r="D13" s="1" t="str">
        <f>IF('Tempo Pickup Request'!E24&lt;&gt;"",'Tempo Pickup Request'!E24,"")</f>
        <v/>
      </c>
      <c r="G13" s="1" t="str">
        <f>IF('Tempo Pickup Request'!D24&lt;&gt;"",'Tempo Pickup Request'!D24,"")</f>
        <v/>
      </c>
      <c r="H13" s="1" t="str">
        <f>IF('Tempo Pickup Request'!B24&lt;&gt;"",'Tempo Pickup Request'!B24,"")</f>
        <v/>
      </c>
      <c r="K13" s="1" t="str">
        <f>IF('Tempo Pickup Request'!A24&lt;&gt;"",'Tempo Pickup Request'!A24,"")</f>
        <v/>
      </c>
    </row>
    <row r="14" spans="1:48" x14ac:dyDescent="0.2">
      <c r="A14" s="25" t="str">
        <f t="shared" si="0"/>
        <v/>
      </c>
      <c r="B14" s="1" t="str">
        <f t="shared" si="1"/>
        <v/>
      </c>
      <c r="C14" s="1" t="str">
        <f>IF('Tempo Pickup Request'!C25&lt;&gt;"",'Tempo Pickup Request'!C25,"")</f>
        <v/>
      </c>
      <c r="D14" s="1" t="str">
        <f>IF('Tempo Pickup Request'!E25&lt;&gt;"",'Tempo Pickup Request'!E25,"")</f>
        <v/>
      </c>
      <c r="G14" s="1" t="str">
        <f>IF('Tempo Pickup Request'!D25&lt;&gt;"",'Tempo Pickup Request'!D25,"")</f>
        <v/>
      </c>
      <c r="H14" s="1" t="str">
        <f>IF('Tempo Pickup Request'!B25&lt;&gt;"",'Tempo Pickup Request'!B25,"")</f>
        <v/>
      </c>
      <c r="K14" s="1" t="str">
        <f>IF('Tempo Pickup Request'!A25&lt;&gt;"",'Tempo Pickup Request'!A25,"")</f>
        <v/>
      </c>
    </row>
    <row r="15" spans="1:48" x14ac:dyDescent="0.2">
      <c r="A15" s="25" t="str">
        <f t="shared" si="0"/>
        <v/>
      </c>
      <c r="B15" s="1" t="str">
        <f t="shared" si="1"/>
        <v/>
      </c>
      <c r="C15" s="1" t="str">
        <f>IF('Tempo Pickup Request'!C26&lt;&gt;"",'Tempo Pickup Request'!C26,"")</f>
        <v/>
      </c>
      <c r="D15" s="1" t="str">
        <f>IF('Tempo Pickup Request'!E26&lt;&gt;"",'Tempo Pickup Request'!E26,"")</f>
        <v/>
      </c>
      <c r="G15" s="1" t="str">
        <f>IF('Tempo Pickup Request'!D26&lt;&gt;"",'Tempo Pickup Request'!D26,"")</f>
        <v/>
      </c>
      <c r="H15" s="1" t="str">
        <f>IF('Tempo Pickup Request'!B26&lt;&gt;"",'Tempo Pickup Request'!B26,"")</f>
        <v/>
      </c>
      <c r="K15" s="1" t="str">
        <f>IF('Tempo Pickup Request'!A26&lt;&gt;"",'Tempo Pickup Request'!A26,"")</f>
        <v/>
      </c>
    </row>
    <row r="16" spans="1:48" x14ac:dyDescent="0.2">
      <c r="A16" s="25" t="str">
        <f t="shared" si="0"/>
        <v/>
      </c>
      <c r="B16" s="1" t="str">
        <f t="shared" si="1"/>
        <v/>
      </c>
      <c r="C16" s="1" t="str">
        <f>IF('Tempo Pickup Request'!C27&lt;&gt;"",'Tempo Pickup Request'!C27,"")</f>
        <v/>
      </c>
      <c r="D16" s="1" t="str">
        <f>IF('Tempo Pickup Request'!E27&lt;&gt;"",'Tempo Pickup Request'!E27,"")</f>
        <v/>
      </c>
      <c r="G16" s="1" t="str">
        <f>IF('Tempo Pickup Request'!D27&lt;&gt;"",'Tempo Pickup Request'!D27,"")</f>
        <v/>
      </c>
      <c r="H16" s="1" t="str">
        <f>IF('Tempo Pickup Request'!B27&lt;&gt;"",'Tempo Pickup Request'!B27,"")</f>
        <v/>
      </c>
      <c r="K16" s="1" t="str">
        <f>IF('Tempo Pickup Request'!A27&lt;&gt;"",'Tempo Pickup Request'!A27,"")</f>
        <v/>
      </c>
    </row>
    <row r="17" spans="1:11" x14ac:dyDescent="0.2">
      <c r="A17" s="25" t="str">
        <f t="shared" si="0"/>
        <v/>
      </c>
      <c r="B17" s="1" t="str">
        <f t="shared" si="1"/>
        <v/>
      </c>
      <c r="C17" s="1" t="str">
        <f>IF('Tempo Pickup Request'!C28&lt;&gt;"",'Tempo Pickup Request'!C28,"")</f>
        <v/>
      </c>
      <c r="D17" s="1" t="str">
        <f>IF('Tempo Pickup Request'!E28&lt;&gt;"",'Tempo Pickup Request'!E28,"")</f>
        <v/>
      </c>
      <c r="G17" s="1" t="str">
        <f>IF('Tempo Pickup Request'!D28&lt;&gt;"",'Tempo Pickup Request'!D28,"")</f>
        <v/>
      </c>
      <c r="H17" s="1" t="str">
        <f>IF('Tempo Pickup Request'!B28&lt;&gt;"",'Tempo Pickup Request'!B28,"")</f>
        <v/>
      </c>
      <c r="K17" s="1" t="str">
        <f>IF('Tempo Pickup Request'!A28&lt;&gt;"",'Tempo Pickup Request'!A28,"")</f>
        <v/>
      </c>
    </row>
    <row r="18" spans="1:11" x14ac:dyDescent="0.2">
      <c r="A18" s="25" t="str">
        <f t="shared" si="0"/>
        <v/>
      </c>
      <c r="B18" s="1" t="str">
        <f t="shared" si="1"/>
        <v/>
      </c>
      <c r="C18" s="1" t="str">
        <f>IF('Tempo Pickup Request'!C29&lt;&gt;"",'Tempo Pickup Request'!C29,"")</f>
        <v/>
      </c>
      <c r="D18" s="1" t="str">
        <f>IF('Tempo Pickup Request'!E29&lt;&gt;"",'Tempo Pickup Request'!E29,"")</f>
        <v/>
      </c>
      <c r="G18" s="1" t="str">
        <f>IF('Tempo Pickup Request'!D29&lt;&gt;"",'Tempo Pickup Request'!D29,"")</f>
        <v/>
      </c>
      <c r="H18" s="1" t="str">
        <f>IF('Tempo Pickup Request'!B29&lt;&gt;"",'Tempo Pickup Request'!B29,"")</f>
        <v/>
      </c>
      <c r="K18" s="1" t="str">
        <f>IF('Tempo Pickup Request'!A29&lt;&gt;"",'Tempo Pickup Request'!A29,"")</f>
        <v/>
      </c>
    </row>
    <row r="19" spans="1:11" x14ac:dyDescent="0.2">
      <c r="A19" s="25" t="str">
        <f t="shared" si="0"/>
        <v/>
      </c>
      <c r="B19" s="1" t="str">
        <f t="shared" si="1"/>
        <v/>
      </c>
      <c r="C19" s="1" t="str">
        <f>IF('Tempo Pickup Request'!C30&lt;&gt;"",'Tempo Pickup Request'!C30,"")</f>
        <v/>
      </c>
      <c r="D19" s="1" t="str">
        <f>IF('Tempo Pickup Request'!E30&lt;&gt;"",'Tempo Pickup Request'!E30,"")</f>
        <v/>
      </c>
      <c r="G19" s="1" t="str">
        <f>IF('Tempo Pickup Request'!D30&lt;&gt;"",'Tempo Pickup Request'!D30,"")</f>
        <v/>
      </c>
      <c r="H19" s="1" t="str">
        <f>IF('Tempo Pickup Request'!B30&lt;&gt;"",'Tempo Pickup Request'!B30,"")</f>
        <v/>
      </c>
      <c r="K19" s="1" t="str">
        <f>IF('Tempo Pickup Request'!A30&lt;&gt;"",'Tempo Pickup Request'!A30,"")</f>
        <v/>
      </c>
    </row>
    <row r="20" spans="1:11" x14ac:dyDescent="0.2">
      <c r="A20" s="25" t="str">
        <f t="shared" si="0"/>
        <v/>
      </c>
      <c r="B20" s="1" t="str">
        <f t="shared" si="1"/>
        <v/>
      </c>
      <c r="C20" s="1" t="str">
        <f>IF('Tempo Pickup Request'!C31&lt;&gt;"",'Tempo Pickup Request'!C31,"")</f>
        <v/>
      </c>
      <c r="D20" s="1" t="str">
        <f>IF('Tempo Pickup Request'!E31&lt;&gt;"",'Tempo Pickup Request'!E31,"")</f>
        <v/>
      </c>
      <c r="G20" s="1" t="str">
        <f>IF('Tempo Pickup Request'!D31&lt;&gt;"",'Tempo Pickup Request'!D31,"")</f>
        <v/>
      </c>
      <c r="H20" s="1" t="str">
        <f>IF('Tempo Pickup Request'!B31&lt;&gt;"",'Tempo Pickup Request'!B31,"")</f>
        <v/>
      </c>
      <c r="K20" s="1" t="str">
        <f>IF('Tempo Pickup Request'!A31&lt;&gt;"",'Tempo Pickup Request'!A31,"")</f>
        <v/>
      </c>
    </row>
    <row r="21" spans="1:11" x14ac:dyDescent="0.2">
      <c r="A21" s="25" t="str">
        <f t="shared" si="0"/>
        <v/>
      </c>
      <c r="B21" s="1" t="str">
        <f t="shared" si="1"/>
        <v/>
      </c>
      <c r="C21" s="1" t="str">
        <f>IF('Tempo Pickup Request'!C32&lt;&gt;"",'Tempo Pickup Request'!C32,"")</f>
        <v/>
      </c>
      <c r="D21" s="1" t="str">
        <f>IF('Tempo Pickup Request'!E32&lt;&gt;"",'Tempo Pickup Request'!E32,"")</f>
        <v/>
      </c>
      <c r="G21" s="1" t="str">
        <f>IF('Tempo Pickup Request'!D32&lt;&gt;"",'Tempo Pickup Request'!D32,"")</f>
        <v/>
      </c>
      <c r="H21" s="1" t="str">
        <f>IF('Tempo Pickup Request'!B32&lt;&gt;"",'Tempo Pickup Request'!B32,"")</f>
        <v/>
      </c>
      <c r="K21" s="1" t="str">
        <f>IF('Tempo Pickup Request'!A32&lt;&gt;"",'Tempo Pickup Request'!A32,"")</f>
        <v/>
      </c>
    </row>
    <row r="22" spans="1:11" x14ac:dyDescent="0.2">
      <c r="A22" s="25" t="str">
        <f t="shared" si="0"/>
        <v/>
      </c>
      <c r="B22" s="1" t="str">
        <f t="shared" si="1"/>
        <v/>
      </c>
      <c r="C22" s="1" t="str">
        <f>IF('Tempo Pickup Request'!C33&lt;&gt;"",'Tempo Pickup Request'!C33,"")</f>
        <v/>
      </c>
      <c r="D22" s="1" t="str">
        <f>IF('Tempo Pickup Request'!E33&lt;&gt;"",'Tempo Pickup Request'!E33,"")</f>
        <v/>
      </c>
      <c r="G22" s="1" t="str">
        <f>IF('Tempo Pickup Request'!D33&lt;&gt;"",'Tempo Pickup Request'!D33,"")</f>
        <v/>
      </c>
      <c r="H22" s="1" t="str">
        <f>IF('Tempo Pickup Request'!B33&lt;&gt;"",'Tempo Pickup Request'!B33,"")</f>
        <v/>
      </c>
      <c r="K22" s="1" t="str">
        <f>IF('Tempo Pickup Request'!A33&lt;&gt;"",'Tempo Pickup Request'!A33,"")</f>
        <v/>
      </c>
    </row>
  </sheetData>
  <phoneticPr fontId="2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8"/>
  <sheetViews>
    <sheetView workbookViewId="0">
      <selection activeCell="H30" sqref="H30"/>
    </sheetView>
  </sheetViews>
  <sheetFormatPr baseColWidth="10" defaultColWidth="11.5" defaultRowHeight="15" x14ac:dyDescent="0.2"/>
  <cols>
    <col min="1" max="1" width="24.5" customWidth="1"/>
    <col min="2" max="2" width="37.33203125" bestFit="1" customWidth="1"/>
    <col min="3" max="3" width="21.5" customWidth="1"/>
  </cols>
  <sheetData>
    <row r="1" spans="1:3" x14ac:dyDescent="0.2">
      <c r="A1" s="46" t="s">
        <v>212</v>
      </c>
    </row>
    <row r="3" spans="1:3" x14ac:dyDescent="0.2">
      <c r="A3" s="46" t="s">
        <v>213</v>
      </c>
    </row>
    <row r="5" spans="1:3" x14ac:dyDescent="0.2">
      <c r="A5" s="16" t="s">
        <v>214</v>
      </c>
      <c r="B5" s="16" t="s">
        <v>215</v>
      </c>
      <c r="C5" s="1"/>
    </row>
    <row r="6" spans="1:3" x14ac:dyDescent="0.2">
      <c r="A6" s="47" t="s">
        <v>220</v>
      </c>
      <c r="B6" s="47" t="s">
        <v>221</v>
      </c>
      <c r="C6" s="1" t="str">
        <f t="shared" ref="C6:C28" si="0">CONCATENATE(A6," ",B6)</f>
        <v>Ben Watson</v>
      </c>
    </row>
    <row r="7" spans="1:3" x14ac:dyDescent="0.2">
      <c r="A7" s="47" t="s">
        <v>1986</v>
      </c>
      <c r="B7" s="47" t="s">
        <v>1987</v>
      </c>
      <c r="C7" s="1" t="str">
        <f t="shared" si="0"/>
        <v>Celeste Ras</v>
      </c>
    </row>
    <row r="8" spans="1:3" x14ac:dyDescent="0.2">
      <c r="A8" s="47" t="s">
        <v>222</v>
      </c>
      <c r="B8" s="47" t="s">
        <v>223</v>
      </c>
      <c r="C8" s="1" t="str">
        <f t="shared" si="0"/>
        <v>Darryl Tolentino</v>
      </c>
    </row>
    <row r="9" spans="1:3" x14ac:dyDescent="0.2">
      <c r="A9" s="47" t="s">
        <v>224</v>
      </c>
      <c r="B9" s="47" t="s">
        <v>225</v>
      </c>
      <c r="C9" s="1" t="str">
        <f t="shared" si="0"/>
        <v>Digvijay Parmar</v>
      </c>
    </row>
    <row r="10" spans="1:3" x14ac:dyDescent="0.2">
      <c r="A10" s="47" t="s">
        <v>226</v>
      </c>
      <c r="B10" s="47" t="s">
        <v>227</v>
      </c>
      <c r="C10" s="1" t="str">
        <f t="shared" si="0"/>
        <v>Gaurav Thukral</v>
      </c>
    </row>
    <row r="11" spans="1:3" x14ac:dyDescent="0.2">
      <c r="A11" s="47" t="s">
        <v>1988</v>
      </c>
      <c r="B11" s="47" t="s">
        <v>1989</v>
      </c>
      <c r="C11" s="1" t="str">
        <f t="shared" si="0"/>
        <v>Grand Services Allan Chidrawi</v>
      </c>
    </row>
    <row r="12" spans="1:3" x14ac:dyDescent="0.2">
      <c r="A12" s="47" t="s">
        <v>216</v>
      </c>
      <c r="B12" s="47" t="s">
        <v>217</v>
      </c>
      <c r="C12" s="1" t="str">
        <f t="shared" si="0"/>
        <v>Hugh McCormack</v>
      </c>
    </row>
    <row r="13" spans="1:3" s="1" customFormat="1" x14ac:dyDescent="0.2">
      <c r="A13" s="47" t="s">
        <v>1996</v>
      </c>
      <c r="B13" s="47" t="s">
        <v>1997</v>
      </c>
      <c r="C13" s="1" t="str">
        <f t="shared" si="0"/>
        <v>Jordan Nettleton</v>
      </c>
    </row>
    <row r="14" spans="1:3" x14ac:dyDescent="0.2">
      <c r="A14" s="47" t="s">
        <v>228</v>
      </c>
      <c r="B14" s="47" t="s">
        <v>229</v>
      </c>
      <c r="C14" s="1" t="str">
        <f t="shared" si="0"/>
        <v>Jennifer Ye</v>
      </c>
    </row>
    <row r="15" spans="1:3" x14ac:dyDescent="0.2">
      <c r="A15" s="47" t="s">
        <v>230</v>
      </c>
      <c r="B15" s="47" t="s">
        <v>231</v>
      </c>
      <c r="C15" s="1" t="str">
        <f t="shared" si="0"/>
        <v>Kenneth Fung</v>
      </c>
    </row>
    <row r="16" spans="1:3" x14ac:dyDescent="0.2">
      <c r="A16" s="47" t="s">
        <v>232</v>
      </c>
      <c r="B16" s="47" t="s">
        <v>233</v>
      </c>
      <c r="C16" s="1" t="str">
        <f t="shared" si="0"/>
        <v>Laura Smart</v>
      </c>
    </row>
    <row r="17" spans="1:3" x14ac:dyDescent="0.2">
      <c r="A17" s="47" t="s">
        <v>218</v>
      </c>
      <c r="B17" s="47" t="s">
        <v>219</v>
      </c>
      <c r="C17" s="1" t="str">
        <f t="shared" si="0"/>
        <v>Lucy McClelland</v>
      </c>
    </row>
    <row r="18" spans="1:3" x14ac:dyDescent="0.2">
      <c r="A18" s="47" t="s">
        <v>234</v>
      </c>
      <c r="B18" s="47" t="s">
        <v>235</v>
      </c>
      <c r="C18" s="1" t="str">
        <f t="shared" si="0"/>
        <v>Margaret Paszkiewicz</v>
      </c>
    </row>
    <row r="19" spans="1:3" x14ac:dyDescent="0.2">
      <c r="A19" s="47" t="s">
        <v>1981</v>
      </c>
      <c r="B19" s="47" t="s">
        <v>1982</v>
      </c>
      <c r="C19" s="1" t="str">
        <f t="shared" si="0"/>
        <v>Michaella Raysons</v>
      </c>
    </row>
    <row r="20" spans="1:3" x14ac:dyDescent="0.2">
      <c r="A20" s="47" t="s">
        <v>236</v>
      </c>
      <c r="B20" s="47" t="s">
        <v>237</v>
      </c>
      <c r="C20" s="1" t="str">
        <f t="shared" si="0"/>
        <v>Nick Donnelly</v>
      </c>
    </row>
    <row r="21" spans="1:3" x14ac:dyDescent="0.2">
      <c r="A21" s="47" t="s">
        <v>1983</v>
      </c>
      <c r="B21" s="47" t="s">
        <v>1984</v>
      </c>
      <c r="C21" s="1" t="str">
        <f t="shared" si="0"/>
        <v>Ronald Ohanesian</v>
      </c>
    </row>
    <row r="22" spans="1:3" s="1" customFormat="1" x14ac:dyDescent="0.2">
      <c r="A22" s="47" t="s">
        <v>1169</v>
      </c>
      <c r="B22" s="47" t="s">
        <v>1985</v>
      </c>
      <c r="C22" s="1" t="str">
        <f t="shared" si="0"/>
        <v>Sam Argyropoulos</v>
      </c>
    </row>
    <row r="23" spans="1:3" s="1" customFormat="1" x14ac:dyDescent="0.2">
      <c r="A23" s="47" t="s">
        <v>238</v>
      </c>
      <c r="B23" s="47" t="s">
        <v>239</v>
      </c>
      <c r="C23" s="1" t="str">
        <f t="shared" si="0"/>
        <v>Shayne ABEYARATNE</v>
      </c>
    </row>
    <row r="24" spans="1:3" s="1" customFormat="1" x14ac:dyDescent="0.2">
      <c r="A24" s="47" t="s">
        <v>240</v>
      </c>
      <c r="B24" s="47" t="s">
        <v>241</v>
      </c>
      <c r="C24" s="1" t="str">
        <f t="shared" si="0"/>
        <v>Steven Tien</v>
      </c>
    </row>
    <row r="25" spans="1:3" s="1" customFormat="1" x14ac:dyDescent="0.2">
      <c r="A25" s="47" t="s">
        <v>242</v>
      </c>
      <c r="B25" s="47" t="s">
        <v>243</v>
      </c>
      <c r="C25" s="1" t="str">
        <f t="shared" si="0"/>
        <v>Tajinder Singh</v>
      </c>
    </row>
    <row r="26" spans="1:3" s="1" customFormat="1" x14ac:dyDescent="0.2">
      <c r="A26" s="47" t="s">
        <v>244</v>
      </c>
      <c r="B26" s="47" t="s">
        <v>245</v>
      </c>
      <c r="C26" s="1" t="str">
        <f t="shared" si="0"/>
        <v>Troy Lawrence</v>
      </c>
    </row>
    <row r="27" spans="1:3" s="1" customFormat="1" x14ac:dyDescent="0.2">
      <c r="A27" s="47" t="s">
        <v>244</v>
      </c>
      <c r="B27" s="47" t="s">
        <v>245</v>
      </c>
      <c r="C27" s="1" t="str">
        <f t="shared" si="0"/>
        <v>Troy Lawrence</v>
      </c>
    </row>
    <row r="28" spans="1:3" x14ac:dyDescent="0.2">
      <c r="A28" s="47" t="s">
        <v>246</v>
      </c>
      <c r="B28" s="47" t="s">
        <v>247</v>
      </c>
      <c r="C28" s="1" t="str">
        <f t="shared" si="0"/>
        <v>Vini Krumenauer</v>
      </c>
    </row>
  </sheetData>
  <sortState xmlns:xlrd2="http://schemas.microsoft.com/office/spreadsheetml/2017/richdata2" ref="A6:C27">
    <sortCondition ref="A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289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8.83203125" style="1"/>
    <col min="2" max="2" width="12.1640625" style="1" customWidth="1"/>
    <col min="3" max="3" width="23.83203125" style="1" bestFit="1" customWidth="1"/>
    <col min="4" max="4" width="31.1640625" style="1" bestFit="1" customWidth="1"/>
    <col min="5" max="5" width="15.6640625" style="1" bestFit="1" customWidth="1"/>
    <col min="6" max="7" width="11" style="1" customWidth="1"/>
    <col min="8" max="8" width="18.33203125" style="1" customWidth="1"/>
    <col min="9" max="9" width="14.1640625" style="1" customWidth="1"/>
    <col min="10" max="10" width="69.33203125" style="1" customWidth="1"/>
    <col min="11" max="11" width="29.83203125" style="1" customWidth="1"/>
    <col min="12" max="16384" width="8.83203125" style="1"/>
  </cols>
  <sheetData>
    <row r="1" spans="2:13" x14ac:dyDescent="0.2"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30</v>
      </c>
      <c r="H1" s="1" t="s">
        <v>32</v>
      </c>
      <c r="I1" s="1" t="s">
        <v>34</v>
      </c>
      <c r="J1" s="1" t="s">
        <v>255</v>
      </c>
      <c r="L1" s="1" t="s">
        <v>256</v>
      </c>
      <c r="M1" s="1">
        <f xml:space="preserve"> IFERROR(MATCH(L1,Table1[[#All],[Code]],0),1001)</f>
        <v>2</v>
      </c>
    </row>
    <row r="2" spans="2:13" x14ac:dyDescent="0.2">
      <c r="B2" s="52" t="s">
        <v>257</v>
      </c>
      <c r="C2" s="1" t="s">
        <v>1969</v>
      </c>
      <c r="D2" s="1" t="s">
        <v>258</v>
      </c>
      <c r="E2" s="1" t="s">
        <v>259</v>
      </c>
      <c r="F2" s="52">
        <v>3012</v>
      </c>
      <c r="G2" s="1" t="s">
        <v>260</v>
      </c>
      <c r="H2" s="1" t="s">
        <v>261</v>
      </c>
      <c r="I2" s="1" t="s">
        <v>262</v>
      </c>
      <c r="J2" s="53" t="s">
        <v>263</v>
      </c>
      <c r="K2" s="53"/>
      <c r="L2" s="1" t="s">
        <v>264</v>
      </c>
      <c r="M2" s="1">
        <f xml:space="preserve"> IFERROR(MATCH(L2,Table1[[#All],[Code]],0),1001)</f>
        <v>4</v>
      </c>
    </row>
    <row r="3" spans="2:13" x14ac:dyDescent="0.2">
      <c r="B3" s="52" t="s">
        <v>265</v>
      </c>
      <c r="C3" s="1" t="s">
        <v>1970</v>
      </c>
      <c r="D3" s="1" t="s">
        <v>266</v>
      </c>
      <c r="E3" s="1" t="s">
        <v>267</v>
      </c>
      <c r="F3" s="52">
        <v>3025</v>
      </c>
      <c r="G3" s="1" t="s">
        <v>260</v>
      </c>
      <c r="H3" s="1" t="s">
        <v>268</v>
      </c>
      <c r="I3" s="1" t="s">
        <v>269</v>
      </c>
      <c r="J3" s="53" t="s">
        <v>270</v>
      </c>
      <c r="K3" s="53"/>
    </row>
    <row r="4" spans="2:13" x14ac:dyDescent="0.2">
      <c r="B4" s="52" t="s">
        <v>264</v>
      </c>
      <c r="C4" s="1" t="s">
        <v>271</v>
      </c>
      <c r="D4" s="1" t="s">
        <v>272</v>
      </c>
      <c r="E4" s="1" t="s">
        <v>273</v>
      </c>
      <c r="F4" s="52">
        <v>2567</v>
      </c>
      <c r="G4" s="1" t="s">
        <v>199</v>
      </c>
      <c r="H4" s="1" t="s">
        <v>274</v>
      </c>
      <c r="I4" s="1" t="s">
        <v>275</v>
      </c>
      <c r="J4" s="53" t="s">
        <v>276</v>
      </c>
      <c r="K4" s="53"/>
    </row>
    <row r="5" spans="2:13" x14ac:dyDescent="0.2">
      <c r="B5" s="52" t="s">
        <v>277</v>
      </c>
      <c r="C5" s="1" t="s">
        <v>278</v>
      </c>
      <c r="D5" s="1" t="s">
        <v>279</v>
      </c>
      <c r="E5" s="1" t="s">
        <v>280</v>
      </c>
      <c r="F5" s="52">
        <v>3173</v>
      </c>
      <c r="G5" s="1" t="s">
        <v>260</v>
      </c>
      <c r="H5" s="1" t="s">
        <v>281</v>
      </c>
      <c r="I5" s="1" t="s">
        <v>282</v>
      </c>
      <c r="J5" s="53" t="s">
        <v>283</v>
      </c>
      <c r="K5" s="53"/>
    </row>
    <row r="6" spans="2:13" x14ac:dyDescent="0.2">
      <c r="B6" s="52">
        <v>715</v>
      </c>
      <c r="C6" s="1" t="s">
        <v>284</v>
      </c>
      <c r="D6" s="1" t="s">
        <v>285</v>
      </c>
      <c r="E6" s="1" t="s">
        <v>286</v>
      </c>
      <c r="F6" s="52">
        <v>2086</v>
      </c>
      <c r="G6" s="1" t="s">
        <v>199</v>
      </c>
      <c r="H6" s="1" t="s">
        <v>248</v>
      </c>
      <c r="I6" s="1" t="s">
        <v>287</v>
      </c>
      <c r="J6" s="53" t="s">
        <v>288</v>
      </c>
      <c r="K6" s="53"/>
    </row>
    <row r="7" spans="2:13" x14ac:dyDescent="0.2">
      <c r="B7" s="52">
        <v>814</v>
      </c>
      <c r="C7" s="1" t="s">
        <v>289</v>
      </c>
      <c r="D7" s="1" t="s">
        <v>290</v>
      </c>
      <c r="E7" s="1" t="s">
        <v>286</v>
      </c>
      <c r="F7" s="52">
        <v>2086</v>
      </c>
      <c r="G7" s="1" t="s">
        <v>199</v>
      </c>
      <c r="H7" s="1" t="s">
        <v>291</v>
      </c>
      <c r="I7" s="1" t="s">
        <v>292</v>
      </c>
      <c r="J7" s="53" t="s">
        <v>293</v>
      </c>
      <c r="K7" s="53"/>
    </row>
    <row r="8" spans="2:13" x14ac:dyDescent="0.2">
      <c r="B8" s="52" t="s">
        <v>294</v>
      </c>
      <c r="C8" s="1" t="s">
        <v>295</v>
      </c>
      <c r="D8" s="1" t="s">
        <v>296</v>
      </c>
      <c r="E8" s="1" t="s">
        <v>297</v>
      </c>
      <c r="F8" s="52">
        <v>2164</v>
      </c>
      <c r="G8" s="1" t="s">
        <v>199</v>
      </c>
      <c r="H8" s="1" t="s">
        <v>298</v>
      </c>
      <c r="I8" s="1" t="s">
        <v>299</v>
      </c>
      <c r="J8" s="53" t="s">
        <v>300</v>
      </c>
      <c r="K8" s="53"/>
    </row>
    <row r="9" spans="2:13" x14ac:dyDescent="0.2">
      <c r="B9" s="52" t="s">
        <v>301</v>
      </c>
      <c r="C9" s="1" t="s">
        <v>302</v>
      </c>
      <c r="D9" s="1" t="s">
        <v>303</v>
      </c>
      <c r="E9" s="1" t="s">
        <v>267</v>
      </c>
      <c r="F9" s="52">
        <v>3025</v>
      </c>
      <c r="G9" s="1" t="s">
        <v>260</v>
      </c>
      <c r="H9" s="1" t="s">
        <v>304</v>
      </c>
      <c r="I9" s="1" t="s">
        <v>305</v>
      </c>
      <c r="J9" s="53" t="s">
        <v>306</v>
      </c>
      <c r="K9" s="53"/>
    </row>
    <row r="10" spans="2:13" x14ac:dyDescent="0.2">
      <c r="B10" s="52" t="s">
        <v>307</v>
      </c>
      <c r="C10" s="1" t="s">
        <v>308</v>
      </c>
      <c r="D10" s="1" t="s">
        <v>309</v>
      </c>
      <c r="E10" s="1" t="s">
        <v>310</v>
      </c>
      <c r="F10" s="52">
        <v>2067</v>
      </c>
      <c r="G10" s="1" t="s">
        <v>199</v>
      </c>
      <c r="H10" s="1" t="s">
        <v>311</v>
      </c>
      <c r="I10" s="1" t="s">
        <v>312</v>
      </c>
      <c r="J10" s="53" t="s">
        <v>313</v>
      </c>
      <c r="K10" s="53"/>
    </row>
    <row r="11" spans="2:13" x14ac:dyDescent="0.2">
      <c r="B11" s="52" t="s">
        <v>314</v>
      </c>
      <c r="C11" s="1" t="s">
        <v>315</v>
      </c>
      <c r="D11" s="1" t="s">
        <v>316</v>
      </c>
      <c r="E11" s="1" t="s">
        <v>317</v>
      </c>
      <c r="F11" s="52">
        <v>3021</v>
      </c>
      <c r="G11" s="1" t="s">
        <v>260</v>
      </c>
      <c r="H11" s="1" t="s">
        <v>318</v>
      </c>
      <c r="I11" s="1" t="s">
        <v>319</v>
      </c>
      <c r="J11" s="53" t="s">
        <v>320</v>
      </c>
      <c r="K11" s="53"/>
    </row>
    <row r="12" spans="2:13" x14ac:dyDescent="0.2">
      <c r="B12" s="52" t="s">
        <v>321</v>
      </c>
      <c r="C12" s="1" t="s">
        <v>322</v>
      </c>
      <c r="D12" s="1" t="s">
        <v>323</v>
      </c>
      <c r="E12" s="1" t="s">
        <v>324</v>
      </c>
      <c r="F12" s="52">
        <v>4034</v>
      </c>
      <c r="G12" s="1" t="s">
        <v>325</v>
      </c>
      <c r="H12" s="1" t="s">
        <v>326</v>
      </c>
      <c r="I12" s="1" t="s">
        <v>327</v>
      </c>
      <c r="J12" s="53" t="s">
        <v>328</v>
      </c>
      <c r="K12" s="53"/>
    </row>
    <row r="13" spans="2:13" x14ac:dyDescent="0.2">
      <c r="B13" s="52" t="s">
        <v>329</v>
      </c>
      <c r="C13" s="1" t="s">
        <v>330</v>
      </c>
      <c r="D13" s="1" t="s">
        <v>331</v>
      </c>
      <c r="E13" s="1" t="s">
        <v>332</v>
      </c>
      <c r="F13" s="52">
        <v>2013</v>
      </c>
      <c r="H13" s="1" t="s">
        <v>333</v>
      </c>
      <c r="I13" s="1" t="s">
        <v>334</v>
      </c>
      <c r="J13" s="53" t="s">
        <v>335</v>
      </c>
      <c r="K13" s="53"/>
    </row>
    <row r="14" spans="2:13" x14ac:dyDescent="0.2">
      <c r="B14" s="52" t="s">
        <v>336</v>
      </c>
      <c r="C14" s="1" t="s">
        <v>337</v>
      </c>
      <c r="D14" s="1" t="s">
        <v>338</v>
      </c>
      <c r="E14" s="1" t="s">
        <v>339</v>
      </c>
      <c r="F14" s="52">
        <v>2022</v>
      </c>
      <c r="H14" s="1" t="s">
        <v>340</v>
      </c>
      <c r="I14" s="1" t="s">
        <v>341</v>
      </c>
      <c r="J14" s="53" t="s">
        <v>342</v>
      </c>
      <c r="K14" s="53"/>
    </row>
    <row r="15" spans="2:13" x14ac:dyDescent="0.2">
      <c r="B15" s="52" t="s">
        <v>343</v>
      </c>
      <c r="C15" s="1" t="s">
        <v>344</v>
      </c>
      <c r="D15" s="1" t="s">
        <v>345</v>
      </c>
      <c r="E15" s="1" t="s">
        <v>346</v>
      </c>
      <c r="F15" s="52">
        <v>2036</v>
      </c>
      <c r="G15" s="1" t="s">
        <v>199</v>
      </c>
      <c r="H15" s="1" t="s">
        <v>347</v>
      </c>
      <c r="I15" s="1" t="s">
        <v>348</v>
      </c>
      <c r="J15" s="53" t="s">
        <v>349</v>
      </c>
      <c r="K15" s="53"/>
    </row>
    <row r="16" spans="2:13" x14ac:dyDescent="0.2">
      <c r="B16" s="52" t="s">
        <v>350</v>
      </c>
      <c r="C16" s="1" t="s">
        <v>351</v>
      </c>
      <c r="D16" s="1" t="s">
        <v>352</v>
      </c>
      <c r="E16" s="1" t="s">
        <v>353</v>
      </c>
      <c r="F16" s="52">
        <v>4108</v>
      </c>
      <c r="G16" s="1" t="s">
        <v>325</v>
      </c>
      <c r="H16" s="1" t="s">
        <v>347</v>
      </c>
      <c r="I16" s="1" t="s">
        <v>348</v>
      </c>
      <c r="J16" s="53" t="s">
        <v>349</v>
      </c>
      <c r="K16" s="53"/>
    </row>
    <row r="17" spans="2:11" x14ac:dyDescent="0.2">
      <c r="B17" s="52" t="s">
        <v>354</v>
      </c>
      <c r="C17" s="1" t="s">
        <v>351</v>
      </c>
      <c r="D17" s="1" t="s">
        <v>355</v>
      </c>
      <c r="E17" s="1" t="s">
        <v>356</v>
      </c>
      <c r="F17" s="52">
        <v>3175</v>
      </c>
      <c r="G17" s="1" t="s">
        <v>260</v>
      </c>
      <c r="H17" s="1" t="s">
        <v>347</v>
      </c>
      <c r="I17" s="1" t="s">
        <v>348</v>
      </c>
      <c r="J17" s="53" t="s">
        <v>349</v>
      </c>
      <c r="K17" s="53"/>
    </row>
    <row r="18" spans="2:11" x14ac:dyDescent="0.2">
      <c r="B18" s="52"/>
      <c r="F18" s="52"/>
      <c r="J18" s="53"/>
      <c r="K18" s="53"/>
    </row>
    <row r="19" spans="2:11" x14ac:dyDescent="0.2">
      <c r="B19" s="52" t="s">
        <v>357</v>
      </c>
      <c r="C19" s="1" t="s">
        <v>358</v>
      </c>
      <c r="D19" s="1" t="s">
        <v>359</v>
      </c>
      <c r="E19" s="1" t="s">
        <v>360</v>
      </c>
      <c r="F19" s="52">
        <v>2144</v>
      </c>
      <c r="G19" s="1" t="s">
        <v>199</v>
      </c>
      <c r="H19" s="1" t="s">
        <v>361</v>
      </c>
      <c r="I19" s="1" t="s">
        <v>362</v>
      </c>
      <c r="J19" s="53" t="s">
        <v>363</v>
      </c>
      <c r="K19" s="53"/>
    </row>
    <row r="20" spans="2:11" x14ac:dyDescent="0.2">
      <c r="B20" s="52" t="s">
        <v>364</v>
      </c>
      <c r="C20" s="1" t="s">
        <v>358</v>
      </c>
      <c r="D20" s="1" t="s">
        <v>365</v>
      </c>
      <c r="E20" s="1" t="s">
        <v>366</v>
      </c>
      <c r="F20" s="52">
        <v>2750</v>
      </c>
      <c r="G20" s="1" t="s">
        <v>199</v>
      </c>
      <c r="H20" s="1" t="s">
        <v>367</v>
      </c>
      <c r="I20" s="1" t="s">
        <v>368</v>
      </c>
      <c r="J20" s="53" t="s">
        <v>369</v>
      </c>
      <c r="K20" s="53"/>
    </row>
    <row r="21" spans="2:11" x14ac:dyDescent="0.2">
      <c r="B21" s="52" t="s">
        <v>370</v>
      </c>
      <c r="C21" s="1" t="s">
        <v>358</v>
      </c>
      <c r="D21" s="1" t="s">
        <v>371</v>
      </c>
      <c r="E21" s="1" t="s">
        <v>372</v>
      </c>
      <c r="F21" s="52">
        <v>3194</v>
      </c>
      <c r="G21" s="1" t="s">
        <v>260</v>
      </c>
      <c r="H21" s="1" t="s">
        <v>373</v>
      </c>
      <c r="I21" s="1" t="s">
        <v>374</v>
      </c>
      <c r="J21" s="53" t="s">
        <v>375</v>
      </c>
      <c r="K21" s="53"/>
    </row>
    <row r="22" spans="2:11" x14ac:dyDescent="0.2">
      <c r="B22" s="52" t="s">
        <v>376</v>
      </c>
      <c r="C22" s="1" t="s">
        <v>377</v>
      </c>
      <c r="D22" s="1" t="s">
        <v>378</v>
      </c>
      <c r="E22" s="1" t="s">
        <v>379</v>
      </c>
      <c r="F22" s="52" t="str">
        <f>"0820"</f>
        <v>0820</v>
      </c>
      <c r="G22" s="1" t="s">
        <v>380</v>
      </c>
      <c r="H22" s="1" t="s">
        <v>381</v>
      </c>
      <c r="I22" s="1" t="s">
        <v>382</v>
      </c>
      <c r="J22" s="53" t="s">
        <v>383</v>
      </c>
      <c r="K22" s="53"/>
    </row>
    <row r="23" spans="2:11" x14ac:dyDescent="0.2">
      <c r="B23" s="52" t="s">
        <v>384</v>
      </c>
      <c r="C23" s="1" t="s">
        <v>385</v>
      </c>
      <c r="D23" s="1" t="s">
        <v>386</v>
      </c>
      <c r="E23" s="1" t="s">
        <v>387</v>
      </c>
      <c r="F23" s="52">
        <v>4802</v>
      </c>
      <c r="G23" s="1" t="s">
        <v>325</v>
      </c>
      <c r="H23" s="1" t="s">
        <v>388</v>
      </c>
      <c r="I23" s="1" t="s">
        <v>389</v>
      </c>
      <c r="J23" s="53" t="s">
        <v>390</v>
      </c>
      <c r="K23" s="53"/>
    </row>
    <row r="24" spans="2:11" x14ac:dyDescent="0.2">
      <c r="B24" s="52" t="s">
        <v>391</v>
      </c>
      <c r="C24" s="1" t="s">
        <v>392</v>
      </c>
      <c r="D24" s="1" t="s">
        <v>393</v>
      </c>
      <c r="E24" s="1" t="s">
        <v>394</v>
      </c>
      <c r="F24" s="52">
        <v>6155</v>
      </c>
      <c r="G24" s="1" t="s">
        <v>395</v>
      </c>
      <c r="H24" s="1" t="s">
        <v>396</v>
      </c>
      <c r="I24" s="1" t="s">
        <v>397</v>
      </c>
      <c r="J24" s="53" t="s">
        <v>398</v>
      </c>
      <c r="K24" s="53"/>
    </row>
    <row r="25" spans="2:11" x14ac:dyDescent="0.2">
      <c r="B25" s="52" t="s">
        <v>399</v>
      </c>
      <c r="C25" s="1" t="s">
        <v>400</v>
      </c>
      <c r="D25" s="1" t="s">
        <v>401</v>
      </c>
      <c r="E25" s="1" t="s">
        <v>402</v>
      </c>
      <c r="F25" s="52">
        <v>3644</v>
      </c>
      <c r="G25" s="1" t="s">
        <v>260</v>
      </c>
      <c r="H25" s="1" t="s">
        <v>403</v>
      </c>
      <c r="I25" s="1" t="s">
        <v>404</v>
      </c>
      <c r="J25" s="53" t="s">
        <v>405</v>
      </c>
      <c r="K25" s="53"/>
    </row>
    <row r="26" spans="2:11" x14ac:dyDescent="0.2">
      <c r="B26" s="52" t="s">
        <v>406</v>
      </c>
      <c r="C26" s="1" t="s">
        <v>407</v>
      </c>
      <c r="D26" s="1" t="s">
        <v>408</v>
      </c>
      <c r="E26" s="1" t="s">
        <v>409</v>
      </c>
      <c r="F26" s="52">
        <v>4350</v>
      </c>
      <c r="G26" s="1" t="s">
        <v>325</v>
      </c>
      <c r="H26" s="1" t="s">
        <v>410</v>
      </c>
      <c r="I26" s="1" t="s">
        <v>411</v>
      </c>
      <c r="J26" s="53" t="s">
        <v>412</v>
      </c>
      <c r="K26" s="53"/>
    </row>
    <row r="27" spans="2:11" x14ac:dyDescent="0.2">
      <c r="B27" s="52" t="s">
        <v>413</v>
      </c>
      <c r="C27" s="1" t="s">
        <v>414</v>
      </c>
      <c r="D27" s="1" t="s">
        <v>415</v>
      </c>
      <c r="E27" s="1" t="s">
        <v>416</v>
      </c>
      <c r="F27" s="52">
        <v>4413</v>
      </c>
      <c r="G27" s="1" t="s">
        <v>325</v>
      </c>
      <c r="H27" s="1" t="s">
        <v>417</v>
      </c>
      <c r="I27" s="1" t="s">
        <v>418</v>
      </c>
      <c r="J27" s="53" t="s">
        <v>419</v>
      </c>
      <c r="K27" s="53"/>
    </row>
    <row r="28" spans="2:11" x14ac:dyDescent="0.2">
      <c r="B28" s="52" t="s">
        <v>420</v>
      </c>
      <c r="C28" s="1" t="s">
        <v>400</v>
      </c>
      <c r="D28" s="1" t="s">
        <v>421</v>
      </c>
      <c r="E28" s="1" t="s">
        <v>422</v>
      </c>
      <c r="F28" s="52">
        <v>4703</v>
      </c>
      <c r="G28" s="1" t="s">
        <v>325</v>
      </c>
      <c r="H28" s="1" t="s">
        <v>423</v>
      </c>
      <c r="I28" s="1" t="s">
        <v>424</v>
      </c>
      <c r="J28" s="53" t="s">
        <v>425</v>
      </c>
      <c r="K28" s="53"/>
    </row>
    <row r="29" spans="2:11" x14ac:dyDescent="0.2">
      <c r="B29" s="52" t="s">
        <v>426</v>
      </c>
      <c r="C29" s="1" t="s">
        <v>414</v>
      </c>
      <c r="D29" s="1" t="s">
        <v>427</v>
      </c>
      <c r="E29" s="1" t="s">
        <v>428</v>
      </c>
      <c r="F29" s="52">
        <v>6510</v>
      </c>
      <c r="G29" s="1" t="s">
        <v>395</v>
      </c>
      <c r="H29" s="1" t="s">
        <v>429</v>
      </c>
      <c r="I29" s="1" t="s">
        <v>430</v>
      </c>
      <c r="J29" s="53" t="s">
        <v>431</v>
      </c>
      <c r="K29" s="53"/>
    </row>
    <row r="30" spans="2:11" x14ac:dyDescent="0.2">
      <c r="B30" s="52" t="s">
        <v>432</v>
      </c>
      <c r="C30" s="1" t="s">
        <v>433</v>
      </c>
      <c r="D30" s="1" t="s">
        <v>434</v>
      </c>
      <c r="E30" s="1" t="s">
        <v>435</v>
      </c>
      <c r="F30" s="52">
        <v>2138</v>
      </c>
      <c r="G30" s="1" t="s">
        <v>199</v>
      </c>
      <c r="H30" s="1" t="s">
        <v>436</v>
      </c>
      <c r="I30" s="1" t="s">
        <v>437</v>
      </c>
      <c r="J30" s="53" t="s">
        <v>438</v>
      </c>
      <c r="K30" s="53"/>
    </row>
    <row r="31" spans="2:11" x14ac:dyDescent="0.2">
      <c r="B31" s="52" t="s">
        <v>439</v>
      </c>
      <c r="C31" s="1" t="s">
        <v>440</v>
      </c>
      <c r="D31" s="1" t="s">
        <v>441</v>
      </c>
      <c r="E31" s="1" t="s">
        <v>442</v>
      </c>
      <c r="F31" s="52">
        <v>2163</v>
      </c>
      <c r="G31" s="1" t="s">
        <v>199</v>
      </c>
      <c r="H31" s="1" t="s">
        <v>443</v>
      </c>
      <c r="J31" s="53" t="s">
        <v>444</v>
      </c>
      <c r="K31" s="53"/>
    </row>
    <row r="32" spans="2:11" x14ac:dyDescent="0.2">
      <c r="B32" s="52" t="s">
        <v>445</v>
      </c>
      <c r="C32" s="1" t="s">
        <v>446</v>
      </c>
      <c r="D32" s="1" t="s">
        <v>447</v>
      </c>
      <c r="E32" s="1" t="s">
        <v>448</v>
      </c>
      <c r="F32" s="52">
        <v>4825</v>
      </c>
      <c r="G32" s="1" t="s">
        <v>325</v>
      </c>
      <c r="H32" s="1" t="s">
        <v>449</v>
      </c>
      <c r="I32" s="1" t="s">
        <v>450</v>
      </c>
      <c r="J32" s="53" t="s">
        <v>451</v>
      </c>
      <c r="K32" s="53"/>
    </row>
    <row r="33" spans="2:11" x14ac:dyDescent="0.2">
      <c r="B33" s="52" t="s">
        <v>452</v>
      </c>
      <c r="C33" s="1" t="s">
        <v>453</v>
      </c>
      <c r="D33" s="1" t="s">
        <v>454</v>
      </c>
      <c r="E33" s="1" t="s">
        <v>455</v>
      </c>
      <c r="F33" s="52">
        <v>2756</v>
      </c>
      <c r="G33" s="1" t="s">
        <v>199</v>
      </c>
      <c r="H33" s="1" t="s">
        <v>456</v>
      </c>
      <c r="I33" s="1" t="s">
        <v>457</v>
      </c>
      <c r="J33" s="53" t="s">
        <v>458</v>
      </c>
      <c r="K33" s="53"/>
    </row>
    <row r="34" spans="2:11" x14ac:dyDescent="0.2">
      <c r="B34" s="52" t="s">
        <v>459</v>
      </c>
      <c r="C34" s="1" t="s">
        <v>460</v>
      </c>
      <c r="D34" s="1" t="s">
        <v>461</v>
      </c>
      <c r="E34" s="1" t="s">
        <v>462</v>
      </c>
      <c r="F34" s="52">
        <v>3029</v>
      </c>
      <c r="G34" s="1" t="s">
        <v>260</v>
      </c>
      <c r="H34" s="1" t="s">
        <v>463</v>
      </c>
      <c r="I34" s="1" t="s">
        <v>464</v>
      </c>
      <c r="J34" s="53" t="s">
        <v>465</v>
      </c>
      <c r="K34" s="53"/>
    </row>
    <row r="35" spans="2:11" x14ac:dyDescent="0.2">
      <c r="B35" s="52" t="s">
        <v>466</v>
      </c>
      <c r="C35" s="1" t="s">
        <v>467</v>
      </c>
      <c r="D35" s="1" t="s">
        <v>468</v>
      </c>
      <c r="E35" s="1" t="s">
        <v>469</v>
      </c>
      <c r="F35" s="52">
        <v>7009</v>
      </c>
      <c r="G35" s="1" t="s">
        <v>470</v>
      </c>
      <c r="H35" s="1" t="s">
        <v>471</v>
      </c>
      <c r="I35" s="1" t="s">
        <v>472</v>
      </c>
      <c r="J35" s="53" t="s">
        <v>473</v>
      </c>
      <c r="K35" s="53"/>
    </row>
    <row r="36" spans="2:11" x14ac:dyDescent="0.2">
      <c r="B36" s="52" t="s">
        <v>474</v>
      </c>
      <c r="C36" s="1" t="s">
        <v>475</v>
      </c>
      <c r="D36" s="1" t="s">
        <v>476</v>
      </c>
      <c r="E36" s="1" t="s">
        <v>477</v>
      </c>
      <c r="F36" s="52">
        <v>2292</v>
      </c>
      <c r="G36" s="1" t="s">
        <v>199</v>
      </c>
      <c r="H36" s="1" t="s">
        <v>478</v>
      </c>
      <c r="I36" s="1" t="s">
        <v>479</v>
      </c>
      <c r="J36" s="53" t="s">
        <v>480</v>
      </c>
      <c r="K36" s="53"/>
    </row>
    <row r="37" spans="2:11" x14ac:dyDescent="0.2">
      <c r="B37" s="52" t="s">
        <v>481</v>
      </c>
      <c r="C37" s="1" t="s">
        <v>475</v>
      </c>
      <c r="D37" s="1" t="s">
        <v>482</v>
      </c>
      <c r="E37" s="1" t="s">
        <v>483</v>
      </c>
      <c r="F37" s="52">
        <v>2609</v>
      </c>
      <c r="G37" s="1" t="s">
        <v>484</v>
      </c>
      <c r="H37" s="1" t="s">
        <v>485</v>
      </c>
      <c r="I37" s="1" t="s">
        <v>486</v>
      </c>
      <c r="J37" s="53" t="s">
        <v>487</v>
      </c>
      <c r="K37" s="53"/>
    </row>
    <row r="38" spans="2:11" x14ac:dyDescent="0.2">
      <c r="B38" s="52" t="s">
        <v>488</v>
      </c>
      <c r="C38" s="1" t="s">
        <v>475</v>
      </c>
      <c r="D38" s="1" t="s">
        <v>489</v>
      </c>
      <c r="E38" s="1" t="s">
        <v>490</v>
      </c>
      <c r="F38" s="52">
        <v>4217</v>
      </c>
      <c r="G38" s="1" t="s">
        <v>325</v>
      </c>
      <c r="H38" s="1" t="s">
        <v>491</v>
      </c>
      <c r="I38" s="1" t="s">
        <v>492</v>
      </c>
      <c r="J38" s="53" t="s">
        <v>493</v>
      </c>
      <c r="K38" s="53"/>
    </row>
    <row r="39" spans="2:11" x14ac:dyDescent="0.2">
      <c r="B39" s="52" t="s">
        <v>494</v>
      </c>
      <c r="C39" s="1" t="s">
        <v>495</v>
      </c>
      <c r="D39" s="1" t="s">
        <v>496</v>
      </c>
      <c r="E39" s="1" t="s">
        <v>497</v>
      </c>
      <c r="F39" s="52" t="str">
        <f>"0828"</f>
        <v>0828</v>
      </c>
      <c r="G39" s="1" t="s">
        <v>380</v>
      </c>
      <c r="H39" s="1" t="s">
        <v>498</v>
      </c>
      <c r="I39" s="1" t="s">
        <v>499</v>
      </c>
      <c r="J39" s="53" t="s">
        <v>500</v>
      </c>
      <c r="K39" s="53"/>
    </row>
    <row r="40" spans="2:11" x14ac:dyDescent="0.2">
      <c r="B40" s="52" t="s">
        <v>501</v>
      </c>
      <c r="C40" s="1" t="s">
        <v>495</v>
      </c>
      <c r="D40" s="1" t="s">
        <v>502</v>
      </c>
      <c r="E40" s="1" t="s">
        <v>503</v>
      </c>
      <c r="F40" s="52">
        <v>2015</v>
      </c>
      <c r="G40" s="1" t="s">
        <v>199</v>
      </c>
      <c r="H40" s="1" t="s">
        <v>504</v>
      </c>
      <c r="I40" s="1" t="s">
        <v>505</v>
      </c>
      <c r="J40" s="53" t="s">
        <v>506</v>
      </c>
      <c r="K40" s="53"/>
    </row>
    <row r="41" spans="2:11" x14ac:dyDescent="0.2">
      <c r="B41" s="52" t="s">
        <v>507</v>
      </c>
      <c r="C41" s="1" t="s">
        <v>495</v>
      </c>
      <c r="D41" s="1" t="s">
        <v>508</v>
      </c>
      <c r="E41" s="1" t="s">
        <v>509</v>
      </c>
      <c r="F41" s="52">
        <v>2020</v>
      </c>
      <c r="G41" s="1" t="s">
        <v>199</v>
      </c>
      <c r="H41" s="1" t="s">
        <v>510</v>
      </c>
      <c r="I41" s="1" t="s">
        <v>511</v>
      </c>
      <c r="J41" s="53" t="s">
        <v>512</v>
      </c>
      <c r="K41" s="53"/>
    </row>
    <row r="42" spans="2:11" x14ac:dyDescent="0.2">
      <c r="B42" s="52" t="s">
        <v>513</v>
      </c>
      <c r="C42" s="1" t="s">
        <v>495</v>
      </c>
      <c r="D42" s="1" t="s">
        <v>514</v>
      </c>
      <c r="E42" s="1" t="s">
        <v>515</v>
      </c>
      <c r="F42" s="52">
        <v>2022</v>
      </c>
      <c r="G42" s="1" t="s">
        <v>199</v>
      </c>
      <c r="H42" s="1" t="s">
        <v>516</v>
      </c>
      <c r="I42" s="1" t="s">
        <v>517</v>
      </c>
      <c r="J42" s="53" t="s">
        <v>518</v>
      </c>
      <c r="K42" s="53"/>
    </row>
    <row r="43" spans="2:11" x14ac:dyDescent="0.2">
      <c r="B43" s="52" t="s">
        <v>519</v>
      </c>
      <c r="C43" s="1" t="s">
        <v>495</v>
      </c>
      <c r="D43" s="1" t="s">
        <v>520</v>
      </c>
      <c r="E43" s="1" t="s">
        <v>503</v>
      </c>
      <c r="F43" s="52">
        <v>2035</v>
      </c>
      <c r="G43" s="1" t="s">
        <v>199</v>
      </c>
      <c r="H43" s="1" t="s">
        <v>521</v>
      </c>
      <c r="I43" s="1" t="s">
        <v>522</v>
      </c>
      <c r="J43" s="53" t="s">
        <v>523</v>
      </c>
      <c r="K43" s="53"/>
    </row>
    <row r="44" spans="2:11" x14ac:dyDescent="0.2">
      <c r="B44" s="52" t="s">
        <v>524</v>
      </c>
      <c r="C44" s="1" t="s">
        <v>495</v>
      </c>
      <c r="D44" s="1" t="s">
        <v>525</v>
      </c>
      <c r="E44" s="1" t="s">
        <v>526</v>
      </c>
      <c r="F44" s="52">
        <v>2046</v>
      </c>
      <c r="G44" s="1" t="s">
        <v>199</v>
      </c>
      <c r="H44" s="1" t="s">
        <v>527</v>
      </c>
      <c r="I44" s="1" t="s">
        <v>528</v>
      </c>
      <c r="J44" s="53" t="s">
        <v>529</v>
      </c>
      <c r="K44" s="53"/>
    </row>
    <row r="45" spans="2:11" x14ac:dyDescent="0.2">
      <c r="B45" s="52" t="s">
        <v>530</v>
      </c>
      <c r="C45" s="1" t="s">
        <v>495</v>
      </c>
      <c r="D45" s="1" t="s">
        <v>531</v>
      </c>
      <c r="E45" s="1" t="s">
        <v>532</v>
      </c>
      <c r="F45" s="52">
        <v>2093</v>
      </c>
      <c r="G45" s="1" t="s">
        <v>199</v>
      </c>
      <c r="H45" s="1" t="s">
        <v>533</v>
      </c>
      <c r="I45" s="1" t="s">
        <v>534</v>
      </c>
      <c r="J45" s="53" t="s">
        <v>535</v>
      </c>
      <c r="K45" s="53"/>
    </row>
    <row r="46" spans="2:11" x14ac:dyDescent="0.2">
      <c r="B46" s="52" t="s">
        <v>536</v>
      </c>
      <c r="C46" s="1" t="s">
        <v>495</v>
      </c>
      <c r="D46" s="1" t="s">
        <v>537</v>
      </c>
      <c r="E46" s="1" t="s">
        <v>538</v>
      </c>
      <c r="F46" s="52">
        <v>2113</v>
      </c>
      <c r="G46" s="1" t="s">
        <v>199</v>
      </c>
      <c r="H46" s="1" t="s">
        <v>539</v>
      </c>
      <c r="I46" s="1" t="s">
        <v>540</v>
      </c>
      <c r="J46" s="53" t="s">
        <v>541</v>
      </c>
      <c r="K46" s="53"/>
    </row>
    <row r="47" spans="2:11" x14ac:dyDescent="0.2">
      <c r="B47" s="52" t="s">
        <v>542</v>
      </c>
      <c r="C47" s="1" t="s">
        <v>495</v>
      </c>
      <c r="D47" s="1" t="s">
        <v>543</v>
      </c>
      <c r="E47" s="1" t="s">
        <v>544</v>
      </c>
      <c r="F47" s="52">
        <v>2128</v>
      </c>
      <c r="G47" s="1" t="s">
        <v>199</v>
      </c>
      <c r="H47" s="1" t="s">
        <v>545</v>
      </c>
      <c r="I47" s="1" t="s">
        <v>546</v>
      </c>
      <c r="J47" s="53" t="s">
        <v>547</v>
      </c>
      <c r="K47" s="53"/>
    </row>
    <row r="48" spans="2:11" x14ac:dyDescent="0.2">
      <c r="B48" s="52" t="s">
        <v>548</v>
      </c>
      <c r="C48" s="1" t="s">
        <v>549</v>
      </c>
      <c r="D48" s="1" t="s">
        <v>550</v>
      </c>
      <c r="E48" s="1" t="s">
        <v>526</v>
      </c>
      <c r="F48" s="52">
        <v>2144</v>
      </c>
      <c r="G48" s="1" t="s">
        <v>199</v>
      </c>
      <c r="H48" s="1" t="s">
        <v>551</v>
      </c>
      <c r="I48" s="1" t="s">
        <v>552</v>
      </c>
      <c r="J48" s="53" t="s">
        <v>553</v>
      </c>
      <c r="K48" s="53"/>
    </row>
    <row r="49" spans="2:11" x14ac:dyDescent="0.2">
      <c r="B49" s="52" t="s">
        <v>554</v>
      </c>
      <c r="C49" s="1" t="s">
        <v>549</v>
      </c>
      <c r="D49" s="1" t="s">
        <v>555</v>
      </c>
      <c r="E49" s="1" t="s">
        <v>556</v>
      </c>
      <c r="F49" s="52">
        <v>2148</v>
      </c>
      <c r="G49" s="1" t="s">
        <v>199</v>
      </c>
      <c r="H49" s="1" t="s">
        <v>557</v>
      </c>
      <c r="I49" s="1" t="s">
        <v>558</v>
      </c>
      <c r="J49" s="53" t="s">
        <v>559</v>
      </c>
      <c r="K49" s="53"/>
    </row>
    <row r="50" spans="2:11" x14ac:dyDescent="0.2">
      <c r="B50" s="52" t="s">
        <v>560</v>
      </c>
      <c r="C50" s="1" t="s">
        <v>495</v>
      </c>
      <c r="D50" s="1" t="s">
        <v>561</v>
      </c>
      <c r="E50" s="1" t="s">
        <v>562</v>
      </c>
      <c r="F50" s="52">
        <v>2154</v>
      </c>
      <c r="G50" s="1" t="s">
        <v>199</v>
      </c>
      <c r="H50" s="1" t="s">
        <v>563</v>
      </c>
      <c r="I50" s="1" t="s">
        <v>564</v>
      </c>
      <c r="J50" s="53" t="s">
        <v>565</v>
      </c>
      <c r="K50" s="53"/>
    </row>
    <row r="51" spans="2:11" x14ac:dyDescent="0.2">
      <c r="B51" s="52" t="s">
        <v>566</v>
      </c>
      <c r="C51" s="1" t="s">
        <v>549</v>
      </c>
      <c r="D51" s="1" t="s">
        <v>567</v>
      </c>
      <c r="E51" s="1" t="s">
        <v>568</v>
      </c>
      <c r="F51" s="52">
        <v>2170</v>
      </c>
      <c r="G51" s="1" t="s">
        <v>199</v>
      </c>
      <c r="H51" s="1" t="s">
        <v>569</v>
      </c>
      <c r="I51" s="1" t="s">
        <v>570</v>
      </c>
      <c r="J51" s="53" t="s">
        <v>571</v>
      </c>
      <c r="K51" s="53"/>
    </row>
    <row r="52" spans="2:11" x14ac:dyDescent="0.2">
      <c r="B52" s="52" t="s">
        <v>572</v>
      </c>
      <c r="C52" s="1" t="s">
        <v>495</v>
      </c>
      <c r="D52" s="1" t="s">
        <v>573</v>
      </c>
      <c r="E52" s="1" t="s">
        <v>574</v>
      </c>
      <c r="F52" s="52">
        <v>2195</v>
      </c>
      <c r="G52" s="1" t="s">
        <v>199</v>
      </c>
      <c r="H52" s="1" t="s">
        <v>575</v>
      </c>
      <c r="I52" s="1" t="s">
        <v>576</v>
      </c>
      <c r="J52" s="53" t="s">
        <v>577</v>
      </c>
      <c r="K52" s="53"/>
    </row>
    <row r="53" spans="2:11" x14ac:dyDescent="0.2">
      <c r="B53" s="52" t="s">
        <v>578</v>
      </c>
      <c r="C53" s="1" t="s">
        <v>495</v>
      </c>
      <c r="D53" s="1" t="s">
        <v>579</v>
      </c>
      <c r="E53" s="1" t="s">
        <v>580</v>
      </c>
      <c r="F53" s="52">
        <v>2229</v>
      </c>
      <c r="G53" s="1" t="s">
        <v>199</v>
      </c>
      <c r="H53" s="1" t="s">
        <v>581</v>
      </c>
      <c r="I53" s="1" t="s">
        <v>582</v>
      </c>
      <c r="J53" s="53" t="s">
        <v>583</v>
      </c>
      <c r="K53" s="53"/>
    </row>
    <row r="54" spans="2:11" x14ac:dyDescent="0.2">
      <c r="B54" s="52" t="s">
        <v>584</v>
      </c>
      <c r="C54" s="1" t="s">
        <v>495</v>
      </c>
      <c r="D54" s="1" t="s">
        <v>585</v>
      </c>
      <c r="E54" s="1" t="s">
        <v>586</v>
      </c>
      <c r="F54" s="52">
        <v>2250</v>
      </c>
      <c r="G54" s="1" t="s">
        <v>199</v>
      </c>
      <c r="H54" s="1" t="s">
        <v>587</v>
      </c>
      <c r="I54" s="1" t="s">
        <v>588</v>
      </c>
      <c r="J54" s="53" t="s">
        <v>589</v>
      </c>
      <c r="K54" s="53"/>
    </row>
    <row r="55" spans="2:11" x14ac:dyDescent="0.2">
      <c r="B55" s="52" t="s">
        <v>590</v>
      </c>
      <c r="C55" s="1" t="s">
        <v>495</v>
      </c>
      <c r="D55" s="1" t="s">
        <v>591</v>
      </c>
      <c r="E55" s="1" t="s">
        <v>592</v>
      </c>
      <c r="F55" s="52">
        <v>2263</v>
      </c>
      <c r="G55" s="1" t="s">
        <v>199</v>
      </c>
      <c r="H55" s="1" t="s">
        <v>593</v>
      </c>
      <c r="I55" s="1" t="s">
        <v>594</v>
      </c>
      <c r="J55" s="53" t="s">
        <v>595</v>
      </c>
      <c r="K55" s="53"/>
    </row>
    <row r="56" spans="2:11" x14ac:dyDescent="0.2">
      <c r="B56" s="52" t="s">
        <v>596</v>
      </c>
      <c r="C56" s="1" t="s">
        <v>549</v>
      </c>
      <c r="D56" s="1" t="s">
        <v>597</v>
      </c>
      <c r="E56" s="1" t="s">
        <v>598</v>
      </c>
      <c r="F56" s="52">
        <v>2290</v>
      </c>
      <c r="G56" s="1" t="s">
        <v>199</v>
      </c>
      <c r="H56" s="1" t="s">
        <v>599</v>
      </c>
      <c r="I56" s="1" t="s">
        <v>600</v>
      </c>
      <c r="J56" s="53" t="s">
        <v>601</v>
      </c>
      <c r="K56" s="53"/>
    </row>
    <row r="57" spans="2:11" x14ac:dyDescent="0.2">
      <c r="B57" s="52" t="s">
        <v>602</v>
      </c>
      <c r="C57" s="1" t="s">
        <v>495</v>
      </c>
      <c r="D57" s="1" t="s">
        <v>603</v>
      </c>
      <c r="E57" s="1" t="s">
        <v>477</v>
      </c>
      <c r="F57" s="52">
        <v>2292</v>
      </c>
      <c r="G57" s="1" t="s">
        <v>199</v>
      </c>
      <c r="H57" s="1" t="s">
        <v>604</v>
      </c>
      <c r="I57" s="1" t="s">
        <v>605</v>
      </c>
      <c r="J57" s="53" t="s">
        <v>606</v>
      </c>
      <c r="K57" s="53"/>
    </row>
    <row r="58" spans="2:11" x14ac:dyDescent="0.2">
      <c r="B58" s="52" t="s">
        <v>607</v>
      </c>
      <c r="C58" s="1" t="s">
        <v>495</v>
      </c>
      <c r="D58" s="1" t="s">
        <v>608</v>
      </c>
      <c r="E58" s="1" t="s">
        <v>609</v>
      </c>
      <c r="F58" s="52">
        <v>2320</v>
      </c>
      <c r="G58" s="1" t="s">
        <v>199</v>
      </c>
      <c r="H58" s="1" t="s">
        <v>610</v>
      </c>
      <c r="I58" s="1" t="s">
        <v>611</v>
      </c>
      <c r="J58" s="53" t="s">
        <v>612</v>
      </c>
      <c r="K58" s="53"/>
    </row>
    <row r="59" spans="2:11" x14ac:dyDescent="0.2">
      <c r="B59" s="52" t="s">
        <v>613</v>
      </c>
      <c r="C59" s="1" t="s">
        <v>495</v>
      </c>
      <c r="D59" s="1" t="s">
        <v>614</v>
      </c>
      <c r="E59" s="1" t="s">
        <v>615</v>
      </c>
      <c r="F59" s="52">
        <v>2333</v>
      </c>
      <c r="G59" s="1" t="s">
        <v>199</v>
      </c>
      <c r="H59" s="1" t="s">
        <v>616</v>
      </c>
      <c r="I59" s="1" t="s">
        <v>617</v>
      </c>
      <c r="J59" s="53" t="s">
        <v>618</v>
      </c>
      <c r="K59" s="53"/>
    </row>
    <row r="60" spans="2:11" x14ac:dyDescent="0.2">
      <c r="B60" s="52" t="s">
        <v>619</v>
      </c>
      <c r="C60" s="1" t="s">
        <v>495</v>
      </c>
      <c r="D60" s="1" t="s">
        <v>620</v>
      </c>
      <c r="E60" s="1" t="s">
        <v>621</v>
      </c>
      <c r="F60" s="52">
        <v>2340</v>
      </c>
      <c r="G60" s="1" t="s">
        <v>199</v>
      </c>
      <c r="H60" s="1" t="s">
        <v>622</v>
      </c>
      <c r="I60" s="1" t="s">
        <v>623</v>
      </c>
      <c r="J60" s="53" t="s">
        <v>624</v>
      </c>
      <c r="K60" s="53"/>
    </row>
    <row r="61" spans="2:11" x14ac:dyDescent="0.2">
      <c r="B61" s="52" t="s">
        <v>625</v>
      </c>
      <c r="C61" s="1" t="s">
        <v>495</v>
      </c>
      <c r="D61" s="1" t="s">
        <v>626</v>
      </c>
      <c r="E61" s="1" t="s">
        <v>627</v>
      </c>
      <c r="F61" s="52">
        <v>2380</v>
      </c>
      <c r="G61" s="1" t="s">
        <v>199</v>
      </c>
      <c r="H61" s="1" t="s">
        <v>628</v>
      </c>
      <c r="I61" s="1" t="s">
        <v>629</v>
      </c>
      <c r="J61" s="53" t="s">
        <v>630</v>
      </c>
      <c r="K61" s="53"/>
    </row>
    <row r="62" spans="2:11" x14ac:dyDescent="0.2">
      <c r="B62" s="52" t="s">
        <v>631</v>
      </c>
      <c r="C62" s="1" t="s">
        <v>495</v>
      </c>
      <c r="D62" s="1" t="s">
        <v>632</v>
      </c>
      <c r="E62" s="1" t="s">
        <v>633</v>
      </c>
      <c r="F62" s="52">
        <v>2428</v>
      </c>
      <c r="G62" s="1" t="s">
        <v>199</v>
      </c>
      <c r="H62" s="1" t="s">
        <v>634</v>
      </c>
      <c r="J62" s="53" t="s">
        <v>635</v>
      </c>
      <c r="K62" s="53"/>
    </row>
    <row r="63" spans="2:11" x14ac:dyDescent="0.2">
      <c r="B63" s="52" t="s">
        <v>636</v>
      </c>
      <c r="C63" s="1" t="s">
        <v>495</v>
      </c>
      <c r="D63" s="1" t="s">
        <v>620</v>
      </c>
      <c r="E63" s="1" t="s">
        <v>621</v>
      </c>
      <c r="F63" s="52">
        <v>2430</v>
      </c>
      <c r="G63" s="1" t="s">
        <v>199</v>
      </c>
      <c r="H63" s="1" t="s">
        <v>622</v>
      </c>
      <c r="I63" s="1" t="s">
        <v>637</v>
      </c>
      <c r="J63" s="53" t="s">
        <v>624</v>
      </c>
      <c r="K63" s="53"/>
    </row>
    <row r="64" spans="2:11" x14ac:dyDescent="0.2">
      <c r="B64" s="52" t="s">
        <v>638</v>
      </c>
      <c r="C64" s="1" t="s">
        <v>495</v>
      </c>
      <c r="D64" s="1" t="s">
        <v>639</v>
      </c>
      <c r="E64" s="1" t="s">
        <v>640</v>
      </c>
      <c r="F64" s="52">
        <v>2444</v>
      </c>
      <c r="G64" s="1" t="s">
        <v>199</v>
      </c>
      <c r="H64" s="1" t="s">
        <v>641</v>
      </c>
      <c r="I64" s="1" t="s">
        <v>642</v>
      </c>
      <c r="J64" s="53" t="s">
        <v>643</v>
      </c>
      <c r="K64" s="53"/>
    </row>
    <row r="65" spans="2:11" x14ac:dyDescent="0.2">
      <c r="B65" s="52" t="s">
        <v>644</v>
      </c>
      <c r="C65" s="1" t="s">
        <v>495</v>
      </c>
      <c r="D65" s="1" t="s">
        <v>645</v>
      </c>
      <c r="E65" s="1" t="s">
        <v>646</v>
      </c>
      <c r="F65" s="52">
        <v>2450</v>
      </c>
      <c r="G65" s="1" t="s">
        <v>199</v>
      </c>
      <c r="H65" s="1" t="s">
        <v>647</v>
      </c>
      <c r="I65" s="1" t="s">
        <v>648</v>
      </c>
      <c r="J65" s="53" t="s">
        <v>649</v>
      </c>
      <c r="K65" s="53"/>
    </row>
    <row r="66" spans="2:11" x14ac:dyDescent="0.2">
      <c r="B66" s="52" t="s">
        <v>650</v>
      </c>
      <c r="C66" s="1" t="s">
        <v>495</v>
      </c>
      <c r="D66" s="1" t="s">
        <v>651</v>
      </c>
      <c r="E66" s="1" t="s">
        <v>652</v>
      </c>
      <c r="F66" s="52">
        <v>2480</v>
      </c>
      <c r="G66" s="1" t="s">
        <v>199</v>
      </c>
      <c r="H66" s="1" t="s">
        <v>653</v>
      </c>
      <c r="I66" s="1" t="s">
        <v>654</v>
      </c>
      <c r="J66" s="53" t="s">
        <v>655</v>
      </c>
      <c r="K66" s="53"/>
    </row>
    <row r="67" spans="2:11" x14ac:dyDescent="0.2">
      <c r="B67" s="52" t="s">
        <v>656</v>
      </c>
      <c r="C67" s="1" t="s">
        <v>495</v>
      </c>
      <c r="D67" s="1" t="s">
        <v>657</v>
      </c>
      <c r="E67" s="1" t="s">
        <v>658</v>
      </c>
      <c r="F67" s="52">
        <v>2486</v>
      </c>
      <c r="G67" s="1" t="s">
        <v>199</v>
      </c>
      <c r="H67" s="1" t="s">
        <v>659</v>
      </c>
      <c r="I67" s="1" t="s">
        <v>660</v>
      </c>
      <c r="J67" s="53" t="s">
        <v>661</v>
      </c>
      <c r="K67" s="53"/>
    </row>
    <row r="68" spans="2:11" x14ac:dyDescent="0.2">
      <c r="B68" s="52" t="s">
        <v>662</v>
      </c>
      <c r="C68" s="1" t="s">
        <v>495</v>
      </c>
      <c r="D68" s="1" t="s">
        <v>663</v>
      </c>
      <c r="E68" s="1" t="s">
        <v>664</v>
      </c>
      <c r="F68" s="52">
        <v>2502</v>
      </c>
      <c r="G68" s="1" t="s">
        <v>199</v>
      </c>
      <c r="H68" s="1" t="s">
        <v>665</v>
      </c>
      <c r="I68" s="1" t="s">
        <v>666</v>
      </c>
      <c r="J68" s="53" t="s">
        <v>667</v>
      </c>
      <c r="K68" s="53"/>
    </row>
    <row r="69" spans="2:11" x14ac:dyDescent="0.2">
      <c r="B69" s="52" t="s">
        <v>668</v>
      </c>
      <c r="C69" s="1" t="s">
        <v>495</v>
      </c>
      <c r="D69" s="1" t="s">
        <v>669</v>
      </c>
      <c r="E69" s="1" t="s">
        <v>670</v>
      </c>
      <c r="F69" s="52">
        <v>2536</v>
      </c>
      <c r="G69" s="1" t="s">
        <v>199</v>
      </c>
      <c r="H69" s="1" t="s">
        <v>671</v>
      </c>
      <c r="I69" s="1" t="s">
        <v>672</v>
      </c>
      <c r="J69" s="53" t="s">
        <v>673</v>
      </c>
      <c r="K69" s="53"/>
    </row>
    <row r="70" spans="2:11" x14ac:dyDescent="0.2">
      <c r="B70" s="52" t="s">
        <v>674</v>
      </c>
      <c r="C70" s="1" t="s">
        <v>495</v>
      </c>
      <c r="D70" s="1" t="s">
        <v>675</v>
      </c>
      <c r="E70" s="1" t="s">
        <v>676</v>
      </c>
      <c r="F70" s="52">
        <v>2540</v>
      </c>
      <c r="G70" s="1" t="s">
        <v>199</v>
      </c>
      <c r="H70" s="1" t="s">
        <v>677</v>
      </c>
      <c r="I70" s="1" t="s">
        <v>678</v>
      </c>
      <c r="J70" s="53" t="s">
        <v>679</v>
      </c>
      <c r="K70" s="53"/>
    </row>
    <row r="71" spans="2:11" x14ac:dyDescent="0.2">
      <c r="B71" s="52" t="s">
        <v>680</v>
      </c>
      <c r="C71" s="1" t="s">
        <v>495</v>
      </c>
      <c r="D71" s="1" t="s">
        <v>681</v>
      </c>
      <c r="E71" s="1" t="s">
        <v>676</v>
      </c>
      <c r="F71" s="52">
        <v>2541</v>
      </c>
      <c r="G71" s="1" t="s">
        <v>199</v>
      </c>
      <c r="H71" s="1" t="s">
        <v>423</v>
      </c>
      <c r="I71" s="1" t="s">
        <v>682</v>
      </c>
      <c r="J71" s="53" t="s">
        <v>679</v>
      </c>
      <c r="K71" s="53"/>
    </row>
    <row r="72" spans="2:11" x14ac:dyDescent="0.2">
      <c r="B72" s="52" t="s">
        <v>683</v>
      </c>
      <c r="C72" s="1" t="s">
        <v>495</v>
      </c>
      <c r="D72" s="1" t="s">
        <v>684</v>
      </c>
      <c r="E72" s="1" t="s">
        <v>685</v>
      </c>
      <c r="F72" s="52">
        <v>2548</v>
      </c>
      <c r="G72" s="1" t="s">
        <v>199</v>
      </c>
      <c r="H72" s="1" t="s">
        <v>686</v>
      </c>
      <c r="I72" s="1" t="s">
        <v>687</v>
      </c>
      <c r="J72" s="53" t="s">
        <v>688</v>
      </c>
      <c r="K72" s="53"/>
    </row>
    <row r="73" spans="2:11" x14ac:dyDescent="0.2">
      <c r="B73" s="52" t="s">
        <v>689</v>
      </c>
      <c r="C73" s="1" t="s">
        <v>495</v>
      </c>
      <c r="D73" s="1" t="s">
        <v>690</v>
      </c>
      <c r="E73" s="1" t="s">
        <v>691</v>
      </c>
      <c r="F73" s="52">
        <v>2560</v>
      </c>
      <c r="G73" s="1" t="s">
        <v>199</v>
      </c>
      <c r="H73" s="1" t="s">
        <v>692</v>
      </c>
      <c r="I73" s="1" t="s">
        <v>693</v>
      </c>
      <c r="J73" s="53" t="s">
        <v>694</v>
      </c>
      <c r="K73" s="53"/>
    </row>
    <row r="74" spans="2:11" x14ac:dyDescent="0.2">
      <c r="B74" s="52" t="s">
        <v>695</v>
      </c>
      <c r="C74" s="1" t="s">
        <v>495</v>
      </c>
      <c r="D74" s="1" t="s">
        <v>696</v>
      </c>
      <c r="E74" s="1" t="s">
        <v>697</v>
      </c>
      <c r="F74" s="52">
        <v>2577</v>
      </c>
      <c r="G74" s="1" t="s">
        <v>199</v>
      </c>
      <c r="H74" s="1" t="s">
        <v>698</v>
      </c>
      <c r="I74" s="1" t="s">
        <v>699</v>
      </c>
      <c r="J74" s="53" t="s">
        <v>700</v>
      </c>
      <c r="K74" s="53"/>
    </row>
    <row r="75" spans="2:11" x14ac:dyDescent="0.2">
      <c r="B75" s="52" t="s">
        <v>701</v>
      </c>
      <c r="C75" s="1" t="s">
        <v>495</v>
      </c>
      <c r="D75" s="1" t="s">
        <v>702</v>
      </c>
      <c r="E75" s="1" t="s">
        <v>703</v>
      </c>
      <c r="F75" s="52">
        <v>2580</v>
      </c>
      <c r="G75" s="1" t="s">
        <v>199</v>
      </c>
      <c r="H75" s="1" t="s">
        <v>686</v>
      </c>
      <c r="I75" s="1" t="s">
        <v>704</v>
      </c>
      <c r="J75" s="53" t="s">
        <v>705</v>
      </c>
      <c r="K75" s="53"/>
    </row>
    <row r="76" spans="2:11" x14ac:dyDescent="0.2">
      <c r="B76" s="52" t="s">
        <v>706</v>
      </c>
      <c r="C76" s="1" t="s">
        <v>495</v>
      </c>
      <c r="D76" s="1" t="s">
        <v>707</v>
      </c>
      <c r="E76" s="1" t="s">
        <v>708</v>
      </c>
      <c r="F76" s="52">
        <v>2594</v>
      </c>
      <c r="G76" s="1" t="s">
        <v>199</v>
      </c>
      <c r="H76" s="1" t="s">
        <v>709</v>
      </c>
      <c r="I76" s="1" t="s">
        <v>710</v>
      </c>
      <c r="J76" s="53" t="s">
        <v>711</v>
      </c>
      <c r="K76" s="53"/>
    </row>
    <row r="77" spans="2:11" x14ac:dyDescent="0.2">
      <c r="B77" s="52" t="s">
        <v>712</v>
      </c>
      <c r="C77" s="1" t="s">
        <v>495</v>
      </c>
      <c r="D77" s="1" t="s">
        <v>713</v>
      </c>
      <c r="E77" s="1" t="s">
        <v>483</v>
      </c>
      <c r="F77" s="52">
        <v>2609</v>
      </c>
      <c r="G77" s="1" t="s">
        <v>484</v>
      </c>
      <c r="H77" s="1" t="s">
        <v>714</v>
      </c>
      <c r="I77" s="1" t="s">
        <v>715</v>
      </c>
      <c r="J77" s="53" t="s">
        <v>716</v>
      </c>
      <c r="K77" s="53"/>
    </row>
    <row r="78" spans="2:11" x14ac:dyDescent="0.2">
      <c r="B78" s="52" t="s">
        <v>717</v>
      </c>
      <c r="C78" s="1" t="s">
        <v>495</v>
      </c>
      <c r="D78" s="1" t="s">
        <v>718</v>
      </c>
      <c r="E78" s="1" t="s">
        <v>719</v>
      </c>
      <c r="F78" s="52">
        <v>2640</v>
      </c>
      <c r="G78" s="1" t="s">
        <v>199</v>
      </c>
      <c r="H78" s="1" t="s">
        <v>720</v>
      </c>
      <c r="I78" s="1" t="s">
        <v>721</v>
      </c>
      <c r="J78" s="53" t="s">
        <v>722</v>
      </c>
      <c r="K78" s="53"/>
    </row>
    <row r="79" spans="2:11" x14ac:dyDescent="0.2">
      <c r="B79" s="52" t="s">
        <v>723</v>
      </c>
      <c r="C79" s="1" t="s">
        <v>495</v>
      </c>
      <c r="D79" s="1" t="s">
        <v>724</v>
      </c>
      <c r="E79" s="1" t="s">
        <v>725</v>
      </c>
      <c r="F79" s="52">
        <v>2671</v>
      </c>
      <c r="G79" s="1" t="s">
        <v>199</v>
      </c>
      <c r="H79" s="1" t="s">
        <v>726</v>
      </c>
      <c r="I79" s="1" t="s">
        <v>727</v>
      </c>
      <c r="J79" s="53" t="s">
        <v>728</v>
      </c>
      <c r="K79" s="53"/>
    </row>
    <row r="80" spans="2:11" x14ac:dyDescent="0.2">
      <c r="B80" s="52" t="s">
        <v>729</v>
      </c>
      <c r="C80" s="1" t="s">
        <v>495</v>
      </c>
      <c r="D80" s="1" t="s">
        <v>730</v>
      </c>
      <c r="E80" s="1" t="s">
        <v>366</v>
      </c>
      <c r="F80" s="52">
        <v>2750</v>
      </c>
      <c r="G80" s="1" t="s">
        <v>199</v>
      </c>
      <c r="H80" s="1" t="s">
        <v>731</v>
      </c>
      <c r="I80" s="1" t="s">
        <v>732</v>
      </c>
      <c r="J80" s="53" t="s">
        <v>733</v>
      </c>
      <c r="K80" s="53"/>
    </row>
    <row r="81" spans="2:11" x14ac:dyDescent="0.2">
      <c r="B81" s="52" t="s">
        <v>734</v>
      </c>
      <c r="C81" s="1" t="s">
        <v>495</v>
      </c>
      <c r="D81" s="1" t="s">
        <v>735</v>
      </c>
      <c r="E81" s="1" t="s">
        <v>736</v>
      </c>
      <c r="F81" s="52">
        <v>2756</v>
      </c>
      <c r="G81" s="1" t="s">
        <v>199</v>
      </c>
      <c r="H81" s="1" t="s">
        <v>737</v>
      </c>
      <c r="I81" s="1" t="s">
        <v>738</v>
      </c>
      <c r="J81" s="53" t="s">
        <v>739</v>
      </c>
      <c r="K81" s="53"/>
    </row>
    <row r="82" spans="2:11" x14ac:dyDescent="0.2">
      <c r="B82" s="52" t="s">
        <v>740</v>
      </c>
      <c r="C82" s="1" t="s">
        <v>741</v>
      </c>
      <c r="D82" s="1" t="s">
        <v>742</v>
      </c>
      <c r="E82" s="1" t="s">
        <v>743</v>
      </c>
      <c r="F82" s="52">
        <v>2800</v>
      </c>
      <c r="G82" s="1" t="s">
        <v>744</v>
      </c>
      <c r="H82" s="1" t="s">
        <v>745</v>
      </c>
      <c r="I82" s="1" t="s">
        <v>746</v>
      </c>
      <c r="J82" s="53" t="s">
        <v>747</v>
      </c>
      <c r="K82" s="53"/>
    </row>
    <row r="83" spans="2:11" x14ac:dyDescent="0.2">
      <c r="B83" s="52" t="s">
        <v>748</v>
      </c>
      <c r="C83" s="1" t="s">
        <v>495</v>
      </c>
      <c r="D83" s="1" t="s">
        <v>749</v>
      </c>
      <c r="E83" s="1" t="s">
        <v>750</v>
      </c>
      <c r="F83" s="52">
        <v>2830</v>
      </c>
      <c r="G83" s="1" t="s">
        <v>199</v>
      </c>
      <c r="H83" s="1" t="s">
        <v>751</v>
      </c>
      <c r="I83" s="1" t="s">
        <v>752</v>
      </c>
      <c r="J83" s="53" t="s">
        <v>753</v>
      </c>
      <c r="K83" s="53"/>
    </row>
    <row r="84" spans="2:11" x14ac:dyDescent="0.2">
      <c r="B84" s="52" t="s">
        <v>754</v>
      </c>
      <c r="C84" s="1" t="s">
        <v>549</v>
      </c>
      <c r="D84" s="1" t="s">
        <v>755</v>
      </c>
      <c r="E84" s="1" t="s">
        <v>756</v>
      </c>
      <c r="F84" s="52">
        <v>2850</v>
      </c>
      <c r="G84" s="1" t="s">
        <v>199</v>
      </c>
      <c r="H84" s="1" t="s">
        <v>757</v>
      </c>
      <c r="I84" s="1" t="s">
        <v>758</v>
      </c>
      <c r="J84" s="53" t="s">
        <v>759</v>
      </c>
      <c r="K84" s="53"/>
    </row>
    <row r="85" spans="2:11" x14ac:dyDescent="0.2">
      <c r="B85" s="52" t="s">
        <v>760</v>
      </c>
      <c r="C85" s="1" t="s">
        <v>495</v>
      </c>
      <c r="D85" s="1" t="s">
        <v>761</v>
      </c>
      <c r="E85" s="1" t="s">
        <v>762</v>
      </c>
      <c r="F85" s="52">
        <v>3000</v>
      </c>
      <c r="G85" s="1" t="s">
        <v>260</v>
      </c>
      <c r="H85" s="1" t="s">
        <v>563</v>
      </c>
      <c r="I85" s="1" t="s">
        <v>763</v>
      </c>
      <c r="J85" s="53" t="s">
        <v>764</v>
      </c>
      <c r="K85" s="53"/>
    </row>
    <row r="86" spans="2:11" x14ac:dyDescent="0.2">
      <c r="B86" s="52" t="s">
        <v>765</v>
      </c>
      <c r="C86" s="1" t="s">
        <v>549</v>
      </c>
      <c r="D86" s="1" t="s">
        <v>766</v>
      </c>
      <c r="E86" s="1" t="s">
        <v>767</v>
      </c>
      <c r="F86" s="52">
        <v>3020</v>
      </c>
      <c r="G86" s="1" t="s">
        <v>260</v>
      </c>
      <c r="H86" s="1" t="s">
        <v>768</v>
      </c>
      <c r="I86" s="1" t="s">
        <v>769</v>
      </c>
      <c r="J86" s="53" t="s">
        <v>770</v>
      </c>
      <c r="K86" s="53"/>
    </row>
    <row r="87" spans="2:11" x14ac:dyDescent="0.2">
      <c r="B87" s="52" t="s">
        <v>771</v>
      </c>
      <c r="C87" s="1" t="s">
        <v>495</v>
      </c>
      <c r="D87" s="1" t="s">
        <v>772</v>
      </c>
      <c r="E87" s="1" t="s">
        <v>773</v>
      </c>
      <c r="F87" s="52">
        <v>3029</v>
      </c>
      <c r="G87" s="1" t="s">
        <v>260</v>
      </c>
      <c r="H87" s="1" t="s">
        <v>774</v>
      </c>
      <c r="I87" s="1" t="s">
        <v>775</v>
      </c>
      <c r="J87" s="53" t="s">
        <v>776</v>
      </c>
      <c r="K87" s="53"/>
    </row>
    <row r="88" spans="2:11" x14ac:dyDescent="0.2">
      <c r="B88" s="52" t="s">
        <v>777</v>
      </c>
      <c r="C88" s="1" t="s">
        <v>495</v>
      </c>
      <c r="D88" s="1" t="s">
        <v>778</v>
      </c>
      <c r="E88" s="1" t="s">
        <v>779</v>
      </c>
      <c r="F88" s="52">
        <v>3032</v>
      </c>
      <c r="G88" s="1" t="s">
        <v>260</v>
      </c>
      <c r="H88" s="1" t="s">
        <v>780</v>
      </c>
      <c r="I88" s="1" t="s">
        <v>781</v>
      </c>
      <c r="J88" s="53" t="s">
        <v>782</v>
      </c>
      <c r="K88" s="53"/>
    </row>
    <row r="89" spans="2:11" x14ac:dyDescent="0.2">
      <c r="B89" s="52" t="s">
        <v>783</v>
      </c>
      <c r="C89" s="1" t="s">
        <v>495</v>
      </c>
      <c r="D89" s="1" t="s">
        <v>784</v>
      </c>
      <c r="E89" s="1" t="s">
        <v>785</v>
      </c>
      <c r="F89" s="52">
        <v>3038</v>
      </c>
      <c r="G89" s="1" t="s">
        <v>260</v>
      </c>
      <c r="H89" s="1" t="s">
        <v>786</v>
      </c>
      <c r="I89" s="1" t="s">
        <v>787</v>
      </c>
      <c r="J89" s="53" t="s">
        <v>788</v>
      </c>
      <c r="K89" s="53"/>
    </row>
    <row r="90" spans="2:11" x14ac:dyDescent="0.2">
      <c r="B90" s="52" t="s">
        <v>789</v>
      </c>
      <c r="C90" s="1" t="s">
        <v>495</v>
      </c>
      <c r="D90" s="1" t="s">
        <v>790</v>
      </c>
      <c r="E90" s="1" t="s">
        <v>791</v>
      </c>
      <c r="F90" s="52">
        <v>3072</v>
      </c>
      <c r="G90" s="1" t="s">
        <v>260</v>
      </c>
      <c r="H90" s="1" t="s">
        <v>792</v>
      </c>
      <c r="I90" s="1" t="s">
        <v>793</v>
      </c>
      <c r="J90" s="53" t="s">
        <v>794</v>
      </c>
      <c r="K90" s="53"/>
    </row>
    <row r="91" spans="2:11" x14ac:dyDescent="0.2">
      <c r="B91" s="52" t="s">
        <v>795</v>
      </c>
      <c r="C91" s="1" t="s">
        <v>495</v>
      </c>
      <c r="D91" s="1" t="s">
        <v>796</v>
      </c>
      <c r="E91" s="1" t="s">
        <v>797</v>
      </c>
      <c r="F91" s="52">
        <v>3074</v>
      </c>
      <c r="G91" s="1" t="s">
        <v>260</v>
      </c>
      <c r="H91" s="1" t="s">
        <v>798</v>
      </c>
      <c r="I91" s="1" t="s">
        <v>799</v>
      </c>
      <c r="J91" s="53" t="s">
        <v>800</v>
      </c>
      <c r="K91" s="53"/>
    </row>
    <row r="92" spans="2:11" x14ac:dyDescent="0.2">
      <c r="B92" s="52" t="s">
        <v>801</v>
      </c>
      <c r="C92" s="1" t="s">
        <v>495</v>
      </c>
      <c r="D92" s="1" t="s">
        <v>802</v>
      </c>
      <c r="E92" s="1" t="s">
        <v>803</v>
      </c>
      <c r="F92" s="52">
        <v>3116</v>
      </c>
      <c r="G92" s="1" t="s">
        <v>260</v>
      </c>
      <c r="H92" s="1" t="s">
        <v>804</v>
      </c>
      <c r="I92" s="1" t="s">
        <v>805</v>
      </c>
      <c r="J92" s="53" t="s">
        <v>806</v>
      </c>
      <c r="K92" s="53"/>
    </row>
    <row r="93" spans="2:11" x14ac:dyDescent="0.2">
      <c r="B93" s="52" t="s">
        <v>807</v>
      </c>
      <c r="C93" s="1" t="s">
        <v>495</v>
      </c>
      <c r="D93" s="1" t="s">
        <v>808</v>
      </c>
      <c r="E93" s="1" t="s">
        <v>809</v>
      </c>
      <c r="F93" s="52">
        <v>3131</v>
      </c>
      <c r="G93" s="1" t="s">
        <v>260</v>
      </c>
      <c r="H93" s="1" t="s">
        <v>810</v>
      </c>
      <c r="I93" s="1" t="s">
        <v>811</v>
      </c>
      <c r="J93" s="53" t="s">
        <v>812</v>
      </c>
      <c r="K93" s="53"/>
    </row>
    <row r="94" spans="2:11" x14ac:dyDescent="0.2">
      <c r="B94" s="52" t="s">
        <v>813</v>
      </c>
      <c r="C94" s="1" t="s">
        <v>495</v>
      </c>
      <c r="D94" s="1" t="s">
        <v>814</v>
      </c>
      <c r="E94" s="1" t="s">
        <v>815</v>
      </c>
      <c r="F94" s="52">
        <v>3138</v>
      </c>
      <c r="G94" s="1" t="s">
        <v>260</v>
      </c>
      <c r="H94" s="1" t="s">
        <v>816</v>
      </c>
      <c r="I94" s="1" t="s">
        <v>817</v>
      </c>
      <c r="J94" s="53" t="s">
        <v>818</v>
      </c>
      <c r="K94" s="53"/>
    </row>
    <row r="95" spans="2:11" x14ac:dyDescent="0.2">
      <c r="B95" s="52" t="s">
        <v>819</v>
      </c>
      <c r="C95" s="1" t="s">
        <v>495</v>
      </c>
      <c r="D95" s="1" t="s">
        <v>820</v>
      </c>
      <c r="E95" s="1" t="s">
        <v>821</v>
      </c>
      <c r="F95" s="52">
        <v>3148</v>
      </c>
      <c r="G95" s="1" t="s">
        <v>260</v>
      </c>
      <c r="H95" s="1" t="s">
        <v>822</v>
      </c>
      <c r="I95" s="1" t="s">
        <v>823</v>
      </c>
      <c r="J95" s="53" t="s">
        <v>824</v>
      </c>
      <c r="K95" s="53"/>
    </row>
    <row r="96" spans="2:11" x14ac:dyDescent="0.2">
      <c r="B96" s="52" t="s">
        <v>825</v>
      </c>
      <c r="C96" s="1" t="s">
        <v>495</v>
      </c>
      <c r="D96" s="1" t="s">
        <v>826</v>
      </c>
      <c r="E96" s="1" t="s">
        <v>827</v>
      </c>
      <c r="F96" s="52">
        <v>3155</v>
      </c>
      <c r="G96" s="1" t="s">
        <v>260</v>
      </c>
      <c r="H96" s="1" t="s">
        <v>828</v>
      </c>
      <c r="I96" s="1" t="s">
        <v>829</v>
      </c>
      <c r="J96" s="53" t="s">
        <v>830</v>
      </c>
      <c r="K96" s="53"/>
    </row>
    <row r="97" spans="2:11" x14ac:dyDescent="0.2">
      <c r="B97" s="52" t="s">
        <v>831</v>
      </c>
      <c r="C97" s="1" t="s">
        <v>495</v>
      </c>
      <c r="D97" s="1" t="s">
        <v>832</v>
      </c>
      <c r="E97" s="1" t="s">
        <v>833</v>
      </c>
      <c r="F97" s="52">
        <v>3171</v>
      </c>
      <c r="G97" s="1" t="s">
        <v>260</v>
      </c>
      <c r="H97" s="1" t="s">
        <v>834</v>
      </c>
      <c r="I97" s="1" t="s">
        <v>835</v>
      </c>
      <c r="J97" s="53" t="s">
        <v>836</v>
      </c>
      <c r="K97" s="53"/>
    </row>
    <row r="98" spans="2:11" x14ac:dyDescent="0.2">
      <c r="B98" s="52" t="s">
        <v>837</v>
      </c>
      <c r="C98" s="1" t="s">
        <v>495</v>
      </c>
      <c r="D98" s="1" t="s">
        <v>838</v>
      </c>
      <c r="E98" s="1" t="s">
        <v>839</v>
      </c>
      <c r="F98" s="52">
        <v>3174</v>
      </c>
      <c r="G98" s="1" t="s">
        <v>260</v>
      </c>
      <c r="H98" s="1" t="s">
        <v>840</v>
      </c>
      <c r="I98" s="1" t="s">
        <v>841</v>
      </c>
      <c r="J98" s="53" t="s">
        <v>842</v>
      </c>
      <c r="K98" s="53"/>
    </row>
    <row r="99" spans="2:11" x14ac:dyDescent="0.2">
      <c r="B99" s="52" t="s">
        <v>843</v>
      </c>
      <c r="C99" s="1" t="s">
        <v>495</v>
      </c>
      <c r="D99" s="1" t="s">
        <v>844</v>
      </c>
      <c r="E99" s="1" t="s">
        <v>845</v>
      </c>
      <c r="F99" s="52">
        <v>3175</v>
      </c>
      <c r="G99" s="1" t="s">
        <v>260</v>
      </c>
      <c r="H99" s="1" t="s">
        <v>846</v>
      </c>
      <c r="I99" s="1" t="s">
        <v>847</v>
      </c>
      <c r="J99" s="53" t="s">
        <v>848</v>
      </c>
      <c r="K99" s="53"/>
    </row>
    <row r="100" spans="2:11" x14ac:dyDescent="0.2">
      <c r="B100" s="52" t="s">
        <v>849</v>
      </c>
      <c r="C100" s="1" t="s">
        <v>495</v>
      </c>
      <c r="D100" s="1" t="s">
        <v>850</v>
      </c>
      <c r="E100" s="1" t="s">
        <v>851</v>
      </c>
      <c r="F100" s="52">
        <v>3189</v>
      </c>
      <c r="G100" s="1" t="s">
        <v>260</v>
      </c>
      <c r="H100" s="1" t="s">
        <v>852</v>
      </c>
      <c r="I100" s="1" t="s">
        <v>853</v>
      </c>
      <c r="J100" s="53" t="s">
        <v>854</v>
      </c>
      <c r="K100" s="53"/>
    </row>
    <row r="101" spans="2:11" x14ac:dyDescent="0.2">
      <c r="B101" s="52" t="s">
        <v>855</v>
      </c>
      <c r="C101" s="1" t="s">
        <v>495</v>
      </c>
      <c r="D101" s="1" t="s">
        <v>856</v>
      </c>
      <c r="E101" s="1" t="s">
        <v>857</v>
      </c>
      <c r="F101" s="52">
        <v>3214</v>
      </c>
      <c r="G101" s="1" t="s">
        <v>260</v>
      </c>
      <c r="H101" s="1" t="s">
        <v>858</v>
      </c>
      <c r="I101" s="1" t="s">
        <v>859</v>
      </c>
      <c r="J101" s="53" t="s">
        <v>860</v>
      </c>
      <c r="K101" s="53"/>
    </row>
    <row r="102" spans="2:11" x14ac:dyDescent="0.2">
      <c r="B102" s="52" t="s">
        <v>861</v>
      </c>
      <c r="C102" s="1" t="s">
        <v>495</v>
      </c>
      <c r="D102" s="1" t="s">
        <v>862</v>
      </c>
      <c r="E102" s="1" t="s">
        <v>863</v>
      </c>
      <c r="F102" s="52">
        <v>3216</v>
      </c>
      <c r="G102" s="1" t="s">
        <v>864</v>
      </c>
      <c r="H102" s="1" t="s">
        <v>865</v>
      </c>
      <c r="I102" s="1" t="s">
        <v>866</v>
      </c>
      <c r="J102" s="53" t="s">
        <v>867</v>
      </c>
      <c r="K102" s="53"/>
    </row>
    <row r="103" spans="2:11" x14ac:dyDescent="0.2">
      <c r="B103" s="52" t="s">
        <v>868</v>
      </c>
      <c r="C103" s="1" t="s">
        <v>549</v>
      </c>
      <c r="D103" s="1" t="s">
        <v>869</v>
      </c>
      <c r="E103" s="1" t="s">
        <v>870</v>
      </c>
      <c r="F103" s="52">
        <v>3280</v>
      </c>
      <c r="G103" s="1" t="s">
        <v>260</v>
      </c>
      <c r="H103" s="1" t="s">
        <v>871</v>
      </c>
      <c r="I103" s="1" t="s">
        <v>872</v>
      </c>
      <c r="J103" s="53" t="s">
        <v>873</v>
      </c>
      <c r="K103" s="53"/>
    </row>
    <row r="104" spans="2:11" x14ac:dyDescent="0.2">
      <c r="B104" s="52" t="s">
        <v>874</v>
      </c>
      <c r="C104" s="1" t="s">
        <v>495</v>
      </c>
      <c r="D104" s="1" t="s">
        <v>875</v>
      </c>
      <c r="E104" s="1" t="s">
        <v>876</v>
      </c>
      <c r="F104" s="52">
        <v>3355</v>
      </c>
      <c r="G104" s="1" t="s">
        <v>260</v>
      </c>
      <c r="H104" s="1" t="s">
        <v>877</v>
      </c>
      <c r="I104" s="1" t="s">
        <v>878</v>
      </c>
      <c r="J104" s="53" t="s">
        <v>879</v>
      </c>
      <c r="K104" s="53"/>
    </row>
    <row r="105" spans="2:11" x14ac:dyDescent="0.2">
      <c r="B105" s="52" t="s">
        <v>880</v>
      </c>
      <c r="C105" s="1" t="s">
        <v>495</v>
      </c>
      <c r="D105" s="1" t="s">
        <v>881</v>
      </c>
      <c r="E105" s="1" t="s">
        <v>882</v>
      </c>
      <c r="F105" s="52">
        <v>3400</v>
      </c>
      <c r="G105" s="1" t="s">
        <v>260</v>
      </c>
      <c r="H105" s="1" t="s">
        <v>232</v>
      </c>
      <c r="I105" s="1" t="s">
        <v>883</v>
      </c>
      <c r="J105" s="53" t="s">
        <v>884</v>
      </c>
      <c r="K105" s="53"/>
    </row>
    <row r="106" spans="2:11" x14ac:dyDescent="0.2">
      <c r="B106" s="52" t="s">
        <v>885</v>
      </c>
      <c r="C106" s="1" t="s">
        <v>495</v>
      </c>
      <c r="D106" s="1" t="s">
        <v>886</v>
      </c>
      <c r="E106" s="1" t="s">
        <v>887</v>
      </c>
      <c r="F106" s="52">
        <v>3555</v>
      </c>
      <c r="G106" s="1" t="s">
        <v>260</v>
      </c>
      <c r="H106" s="1" t="s">
        <v>888</v>
      </c>
      <c r="I106" s="1" t="s">
        <v>889</v>
      </c>
      <c r="J106" s="53" t="s">
        <v>890</v>
      </c>
      <c r="K106" s="53"/>
    </row>
    <row r="107" spans="2:11" x14ac:dyDescent="0.2">
      <c r="B107" s="52" t="s">
        <v>891</v>
      </c>
      <c r="C107" s="1" t="s">
        <v>495</v>
      </c>
      <c r="D107" s="1" t="s">
        <v>892</v>
      </c>
      <c r="E107" s="1" t="s">
        <v>893</v>
      </c>
      <c r="F107" s="52">
        <v>3585</v>
      </c>
      <c r="G107" s="1" t="s">
        <v>260</v>
      </c>
      <c r="H107" s="1" t="s">
        <v>894</v>
      </c>
      <c r="I107" s="1" t="s">
        <v>895</v>
      </c>
      <c r="J107" s="53" t="s">
        <v>896</v>
      </c>
      <c r="K107" s="53"/>
    </row>
    <row r="108" spans="2:11" x14ac:dyDescent="0.2">
      <c r="B108" s="52" t="s">
        <v>897</v>
      </c>
      <c r="C108" s="1" t="s">
        <v>495</v>
      </c>
      <c r="D108" s="1" t="s">
        <v>898</v>
      </c>
      <c r="E108" s="1" t="s">
        <v>899</v>
      </c>
      <c r="F108" s="52">
        <v>3630</v>
      </c>
      <c r="G108" s="1" t="s">
        <v>260</v>
      </c>
      <c r="H108" s="1" t="s">
        <v>900</v>
      </c>
      <c r="I108" s="1" t="s">
        <v>901</v>
      </c>
      <c r="J108" s="53" t="s">
        <v>902</v>
      </c>
      <c r="K108" s="53"/>
    </row>
    <row r="109" spans="2:11" x14ac:dyDescent="0.2">
      <c r="B109" s="52" t="s">
        <v>903</v>
      </c>
      <c r="C109" s="1" t="s">
        <v>495</v>
      </c>
      <c r="D109" s="1" t="s">
        <v>904</v>
      </c>
      <c r="E109" s="1" t="s">
        <v>905</v>
      </c>
      <c r="F109" s="52">
        <v>3677</v>
      </c>
      <c r="G109" s="1" t="s">
        <v>260</v>
      </c>
      <c r="H109" s="1" t="s">
        <v>846</v>
      </c>
      <c r="I109" s="1" t="s">
        <v>906</v>
      </c>
      <c r="J109" s="53" t="s">
        <v>907</v>
      </c>
      <c r="K109" s="53"/>
    </row>
    <row r="110" spans="2:11" x14ac:dyDescent="0.2">
      <c r="B110" s="52" t="s">
        <v>908</v>
      </c>
      <c r="C110" s="1" t="s">
        <v>495</v>
      </c>
      <c r="D110" s="1" t="s">
        <v>909</v>
      </c>
      <c r="E110" s="1" t="s">
        <v>910</v>
      </c>
      <c r="F110" s="52">
        <v>3803</v>
      </c>
      <c r="G110" s="1" t="s">
        <v>260</v>
      </c>
      <c r="H110" s="1" t="s">
        <v>911</v>
      </c>
      <c r="I110" s="1" t="s">
        <v>912</v>
      </c>
      <c r="J110" s="53" t="s">
        <v>913</v>
      </c>
      <c r="K110" s="53"/>
    </row>
    <row r="111" spans="2:11" x14ac:dyDescent="0.2">
      <c r="B111" s="52" t="s">
        <v>914</v>
      </c>
      <c r="C111" s="1" t="s">
        <v>495</v>
      </c>
      <c r="D111" s="1" t="s">
        <v>915</v>
      </c>
      <c r="E111" s="1" t="s">
        <v>916</v>
      </c>
      <c r="F111" s="52">
        <v>3803</v>
      </c>
      <c r="G111" s="1" t="s">
        <v>260</v>
      </c>
      <c r="H111" s="1" t="s">
        <v>917</v>
      </c>
      <c r="I111" s="1" t="s">
        <v>918</v>
      </c>
      <c r="J111" s="53" t="s">
        <v>919</v>
      </c>
      <c r="K111" s="53"/>
    </row>
    <row r="112" spans="2:11" x14ac:dyDescent="0.2">
      <c r="B112" s="52" t="s">
        <v>920</v>
      </c>
      <c r="C112" s="1" t="s">
        <v>495</v>
      </c>
      <c r="D112" s="1" t="s">
        <v>921</v>
      </c>
      <c r="E112" s="1" t="s">
        <v>922</v>
      </c>
      <c r="F112" s="52">
        <v>3805</v>
      </c>
      <c r="G112" s="1" t="s">
        <v>260</v>
      </c>
      <c r="H112" s="1" t="s">
        <v>373</v>
      </c>
      <c r="I112" s="1" t="s">
        <v>923</v>
      </c>
      <c r="J112" s="53" t="s">
        <v>924</v>
      </c>
      <c r="K112" s="53"/>
    </row>
    <row r="113" spans="2:11" x14ac:dyDescent="0.2">
      <c r="B113" s="52" t="s">
        <v>925</v>
      </c>
      <c r="C113" s="1" t="s">
        <v>495</v>
      </c>
      <c r="D113" s="1" t="s">
        <v>926</v>
      </c>
      <c r="E113" s="1" t="s">
        <v>927</v>
      </c>
      <c r="F113" s="52">
        <v>3820</v>
      </c>
      <c r="G113" s="1" t="s">
        <v>260</v>
      </c>
      <c r="H113" s="1" t="s">
        <v>928</v>
      </c>
      <c r="I113" s="1" t="s">
        <v>929</v>
      </c>
      <c r="J113" s="53" t="s">
        <v>930</v>
      </c>
      <c r="K113" s="53"/>
    </row>
    <row r="114" spans="2:11" x14ac:dyDescent="0.2">
      <c r="B114" s="52" t="s">
        <v>931</v>
      </c>
      <c r="C114" s="1" t="s">
        <v>741</v>
      </c>
      <c r="D114" s="1" t="s">
        <v>932</v>
      </c>
      <c r="E114" s="1" t="s">
        <v>933</v>
      </c>
      <c r="F114" s="52">
        <v>3840</v>
      </c>
      <c r="G114" s="1" t="s">
        <v>260</v>
      </c>
      <c r="H114" s="1" t="s">
        <v>934</v>
      </c>
      <c r="I114" s="1" t="s">
        <v>935</v>
      </c>
      <c r="J114" s="53" t="s">
        <v>936</v>
      </c>
      <c r="K114" s="53"/>
    </row>
    <row r="115" spans="2:11" x14ac:dyDescent="0.2">
      <c r="B115" s="52" t="s">
        <v>937</v>
      </c>
      <c r="C115" s="1" t="s">
        <v>495</v>
      </c>
      <c r="D115" s="1" t="s">
        <v>938</v>
      </c>
      <c r="E115" s="1" t="s">
        <v>939</v>
      </c>
      <c r="F115" s="52">
        <v>3844</v>
      </c>
      <c r="G115" s="1" t="s">
        <v>260</v>
      </c>
      <c r="H115" s="1" t="s">
        <v>940</v>
      </c>
      <c r="I115" s="1" t="s">
        <v>941</v>
      </c>
      <c r="J115" s="53" t="s">
        <v>942</v>
      </c>
      <c r="K115" s="53"/>
    </row>
    <row r="116" spans="2:11" x14ac:dyDescent="0.2">
      <c r="B116" s="52" t="s">
        <v>943</v>
      </c>
      <c r="C116" s="1" t="s">
        <v>495</v>
      </c>
      <c r="D116" s="1" t="s">
        <v>944</v>
      </c>
      <c r="E116" s="1" t="s">
        <v>945</v>
      </c>
      <c r="F116" s="52">
        <v>3875</v>
      </c>
      <c r="G116" s="1" t="s">
        <v>260</v>
      </c>
      <c r="H116" s="1" t="s">
        <v>946</v>
      </c>
      <c r="I116" s="1" t="s">
        <v>947</v>
      </c>
      <c r="J116" s="53" t="s">
        <v>948</v>
      </c>
      <c r="K116" s="53"/>
    </row>
    <row r="117" spans="2:11" x14ac:dyDescent="0.2">
      <c r="B117" s="52" t="s">
        <v>949</v>
      </c>
      <c r="C117" s="1" t="s">
        <v>495</v>
      </c>
      <c r="D117" s="1" t="s">
        <v>950</v>
      </c>
      <c r="E117" s="1" t="s">
        <v>951</v>
      </c>
      <c r="F117" s="52">
        <v>3995</v>
      </c>
      <c r="G117" s="1" t="s">
        <v>260</v>
      </c>
      <c r="H117" s="1" t="s">
        <v>952</v>
      </c>
      <c r="I117" s="1" t="s">
        <v>953</v>
      </c>
      <c r="J117" s="53" t="s">
        <v>954</v>
      </c>
      <c r="K117" s="53"/>
    </row>
    <row r="118" spans="2:11" x14ac:dyDescent="0.2">
      <c r="B118" s="52" t="s">
        <v>955</v>
      </c>
      <c r="C118" s="1" t="s">
        <v>495</v>
      </c>
      <c r="D118" s="1" t="s">
        <v>956</v>
      </c>
      <c r="E118" s="1" t="s">
        <v>957</v>
      </c>
      <c r="F118" s="52">
        <v>4006</v>
      </c>
      <c r="G118" s="1" t="s">
        <v>325</v>
      </c>
      <c r="H118" s="1" t="s">
        <v>958</v>
      </c>
      <c r="I118" s="1" t="s">
        <v>959</v>
      </c>
      <c r="J118" s="53" t="s">
        <v>960</v>
      </c>
      <c r="K118" s="53"/>
    </row>
    <row r="119" spans="2:11" x14ac:dyDescent="0.2">
      <c r="B119" s="52" t="s">
        <v>961</v>
      </c>
      <c r="C119" s="1" t="s">
        <v>549</v>
      </c>
      <c r="D119" s="1" t="s">
        <v>962</v>
      </c>
      <c r="E119" s="1" t="s">
        <v>963</v>
      </c>
      <c r="F119" s="52">
        <v>4022</v>
      </c>
      <c r="G119" s="1" t="s">
        <v>325</v>
      </c>
      <c r="H119" s="1" t="s">
        <v>367</v>
      </c>
      <c r="I119" s="1" t="s">
        <v>964</v>
      </c>
      <c r="J119" s="53" t="s">
        <v>965</v>
      </c>
      <c r="K119" s="53"/>
    </row>
    <row r="120" spans="2:11" x14ac:dyDescent="0.2">
      <c r="B120" s="52" t="s">
        <v>966</v>
      </c>
      <c r="C120" s="1" t="s">
        <v>495</v>
      </c>
      <c r="D120" s="1" t="s">
        <v>967</v>
      </c>
      <c r="E120" s="1" t="s">
        <v>968</v>
      </c>
      <c r="F120" s="52">
        <v>4034</v>
      </c>
      <c r="G120" s="1" t="s">
        <v>325</v>
      </c>
      <c r="H120" s="1" t="s">
        <v>969</v>
      </c>
      <c r="I120" s="1" t="s">
        <v>970</v>
      </c>
      <c r="J120" s="53" t="s">
        <v>971</v>
      </c>
      <c r="K120" s="53"/>
    </row>
    <row r="121" spans="2:11" x14ac:dyDescent="0.2">
      <c r="B121" s="52" t="s">
        <v>972</v>
      </c>
      <c r="C121" s="1" t="s">
        <v>495</v>
      </c>
      <c r="D121" s="1" t="s">
        <v>973</v>
      </c>
      <c r="E121" s="1" t="s">
        <v>974</v>
      </c>
      <c r="F121" s="52">
        <v>4053</v>
      </c>
      <c r="G121" s="1" t="s">
        <v>325</v>
      </c>
      <c r="H121" s="1" t="s">
        <v>975</v>
      </c>
      <c r="I121" s="1" t="s">
        <v>976</v>
      </c>
      <c r="J121" s="53" t="s">
        <v>977</v>
      </c>
      <c r="K121" s="53"/>
    </row>
    <row r="122" spans="2:11" x14ac:dyDescent="0.2">
      <c r="B122" s="52" t="s">
        <v>978</v>
      </c>
      <c r="C122" s="1" t="s">
        <v>495</v>
      </c>
      <c r="D122" s="1" t="s">
        <v>979</v>
      </c>
      <c r="E122" s="1" t="s">
        <v>980</v>
      </c>
      <c r="F122" s="52">
        <v>4075</v>
      </c>
      <c r="G122" s="1" t="s">
        <v>325</v>
      </c>
      <c r="H122" s="1" t="s">
        <v>692</v>
      </c>
      <c r="I122" s="1" t="s">
        <v>981</v>
      </c>
      <c r="J122" s="53" t="s">
        <v>982</v>
      </c>
      <c r="K122" s="53"/>
    </row>
    <row r="123" spans="2:11" x14ac:dyDescent="0.2">
      <c r="B123" s="52" t="s">
        <v>983</v>
      </c>
      <c r="C123" s="1" t="s">
        <v>495</v>
      </c>
      <c r="D123" s="1" t="s">
        <v>984</v>
      </c>
      <c r="E123" s="1" t="s">
        <v>985</v>
      </c>
      <c r="F123" s="52">
        <v>4077</v>
      </c>
      <c r="G123" s="1" t="s">
        <v>325</v>
      </c>
      <c r="H123" s="1" t="s">
        <v>692</v>
      </c>
      <c r="I123" s="1" t="s">
        <v>981</v>
      </c>
      <c r="J123" s="53" t="s">
        <v>982</v>
      </c>
      <c r="K123" s="53"/>
    </row>
    <row r="124" spans="2:11" x14ac:dyDescent="0.2">
      <c r="B124" s="52" t="s">
        <v>986</v>
      </c>
      <c r="C124" s="1" t="s">
        <v>495</v>
      </c>
      <c r="D124" s="1" t="s">
        <v>987</v>
      </c>
      <c r="E124" s="1" t="s">
        <v>988</v>
      </c>
      <c r="F124" s="52">
        <v>4118</v>
      </c>
      <c r="G124" s="1" t="s">
        <v>325</v>
      </c>
      <c r="H124" s="1" t="s">
        <v>989</v>
      </c>
      <c r="I124" s="1" t="s">
        <v>990</v>
      </c>
      <c r="J124" s="53" t="s">
        <v>991</v>
      </c>
      <c r="K124" s="53"/>
    </row>
    <row r="125" spans="2:11" x14ac:dyDescent="0.2">
      <c r="B125" s="52" t="s">
        <v>992</v>
      </c>
      <c r="C125" s="1" t="s">
        <v>549</v>
      </c>
      <c r="D125" s="1" t="s">
        <v>993</v>
      </c>
      <c r="E125" s="1" t="s">
        <v>994</v>
      </c>
      <c r="F125" s="52">
        <v>4129</v>
      </c>
      <c r="G125" s="1" t="s">
        <v>325</v>
      </c>
      <c r="H125" s="1" t="s">
        <v>995</v>
      </c>
      <c r="I125" s="1" t="s">
        <v>996</v>
      </c>
      <c r="J125" s="53" t="s">
        <v>997</v>
      </c>
      <c r="K125" s="53"/>
    </row>
    <row r="126" spans="2:11" x14ac:dyDescent="0.2">
      <c r="B126" s="52" t="s">
        <v>998</v>
      </c>
      <c r="C126" s="1" t="s">
        <v>495</v>
      </c>
      <c r="D126" s="1" t="s">
        <v>999</v>
      </c>
      <c r="E126" s="1" t="s">
        <v>1000</v>
      </c>
      <c r="F126" s="52">
        <v>4152</v>
      </c>
      <c r="G126" s="1" t="s">
        <v>325</v>
      </c>
      <c r="H126" s="1" t="s">
        <v>1001</v>
      </c>
      <c r="I126" s="1" t="s">
        <v>1002</v>
      </c>
      <c r="J126" s="53" t="s">
        <v>1003</v>
      </c>
      <c r="K126" s="53"/>
    </row>
    <row r="127" spans="2:11" x14ac:dyDescent="0.2">
      <c r="B127" s="52" t="s">
        <v>1004</v>
      </c>
      <c r="C127" s="1" t="s">
        <v>495</v>
      </c>
      <c r="D127" s="1" t="s">
        <v>1005</v>
      </c>
      <c r="E127" s="1" t="s">
        <v>1006</v>
      </c>
      <c r="F127" s="52">
        <v>4163</v>
      </c>
      <c r="G127" s="1" t="s">
        <v>325</v>
      </c>
      <c r="H127" s="1" t="s">
        <v>1007</v>
      </c>
      <c r="I127" s="1" t="s">
        <v>1008</v>
      </c>
      <c r="J127" s="53" t="s">
        <v>1009</v>
      </c>
      <c r="K127" s="53"/>
    </row>
    <row r="128" spans="2:11" x14ac:dyDescent="0.2">
      <c r="B128" s="52" t="s">
        <v>1010</v>
      </c>
      <c r="C128" s="1" t="s">
        <v>495</v>
      </c>
      <c r="D128" s="1" t="s">
        <v>1011</v>
      </c>
      <c r="E128" s="1" t="s">
        <v>1012</v>
      </c>
      <c r="F128" s="52">
        <v>4214</v>
      </c>
      <c r="G128" s="1" t="s">
        <v>325</v>
      </c>
      <c r="H128" s="1" t="s">
        <v>1013</v>
      </c>
      <c r="I128" s="1" t="s">
        <v>1014</v>
      </c>
      <c r="J128" s="53" t="s">
        <v>1015</v>
      </c>
      <c r="K128" s="53"/>
    </row>
    <row r="129" spans="2:11" x14ac:dyDescent="0.2">
      <c r="B129" s="52" t="s">
        <v>1016</v>
      </c>
      <c r="C129" s="1" t="s">
        <v>495</v>
      </c>
      <c r="D129" s="1" t="s">
        <v>1017</v>
      </c>
      <c r="E129" s="1" t="s">
        <v>994</v>
      </c>
      <c r="F129" s="52">
        <v>4219</v>
      </c>
      <c r="G129" s="1" t="s">
        <v>325</v>
      </c>
      <c r="H129" s="1" t="s">
        <v>1018</v>
      </c>
      <c r="I129" s="1" t="s">
        <v>1019</v>
      </c>
      <c r="J129" s="53" t="s">
        <v>1020</v>
      </c>
      <c r="K129" s="53"/>
    </row>
    <row r="130" spans="2:11" x14ac:dyDescent="0.2">
      <c r="B130" s="52" t="s">
        <v>1021</v>
      </c>
      <c r="C130" s="1" t="s">
        <v>495</v>
      </c>
      <c r="D130" s="1" t="s">
        <v>1022</v>
      </c>
      <c r="E130" s="1" t="s">
        <v>1023</v>
      </c>
      <c r="F130" s="52">
        <v>4220</v>
      </c>
      <c r="G130" s="1" t="s">
        <v>325</v>
      </c>
      <c r="H130" s="1" t="s">
        <v>1024</v>
      </c>
      <c r="I130" s="1" t="s">
        <v>1025</v>
      </c>
      <c r="J130" s="53" t="s">
        <v>1026</v>
      </c>
      <c r="K130" s="53"/>
    </row>
    <row r="131" spans="2:11" x14ac:dyDescent="0.2">
      <c r="B131" s="52" t="s">
        <v>1027</v>
      </c>
      <c r="C131" s="1" t="s">
        <v>495</v>
      </c>
      <c r="D131" s="1" t="s">
        <v>1028</v>
      </c>
      <c r="E131" s="1" t="s">
        <v>1029</v>
      </c>
      <c r="F131" s="52">
        <v>4304</v>
      </c>
      <c r="G131" s="1" t="s">
        <v>325</v>
      </c>
      <c r="H131" s="1" t="s">
        <v>1030</v>
      </c>
      <c r="I131" s="1" t="s">
        <v>1031</v>
      </c>
      <c r="J131" s="53" t="s">
        <v>1032</v>
      </c>
      <c r="K131" s="53"/>
    </row>
    <row r="132" spans="2:11" x14ac:dyDescent="0.2">
      <c r="B132" s="52" t="s">
        <v>1033</v>
      </c>
      <c r="C132" s="1" t="s">
        <v>495</v>
      </c>
      <c r="D132" s="1" t="s">
        <v>1034</v>
      </c>
      <c r="E132" s="1" t="s">
        <v>1035</v>
      </c>
      <c r="F132" s="52">
        <v>4305</v>
      </c>
      <c r="G132" s="1" t="s">
        <v>325</v>
      </c>
      <c r="H132" s="1" t="s">
        <v>1036</v>
      </c>
      <c r="I132" s="1" t="s">
        <v>1031</v>
      </c>
      <c r="J132" s="53" t="s">
        <v>1037</v>
      </c>
      <c r="K132" s="53"/>
    </row>
    <row r="133" spans="2:11" x14ac:dyDescent="0.2">
      <c r="B133" s="52" t="s">
        <v>1038</v>
      </c>
      <c r="C133" s="1" t="s">
        <v>495</v>
      </c>
      <c r="D133" s="1" t="s">
        <v>1039</v>
      </c>
      <c r="E133" s="1" t="s">
        <v>409</v>
      </c>
      <c r="F133" s="52">
        <v>4350</v>
      </c>
      <c r="G133" s="1" t="s">
        <v>325</v>
      </c>
      <c r="H133" s="1" t="s">
        <v>1040</v>
      </c>
      <c r="I133" s="1" t="s">
        <v>1041</v>
      </c>
      <c r="J133" s="53" t="s">
        <v>1042</v>
      </c>
      <c r="K133" s="53"/>
    </row>
    <row r="134" spans="2:11" x14ac:dyDescent="0.2">
      <c r="B134" s="52" t="s">
        <v>1043</v>
      </c>
      <c r="C134" s="1" t="s">
        <v>495</v>
      </c>
      <c r="D134" s="1" t="s">
        <v>1044</v>
      </c>
      <c r="E134" s="1" t="s">
        <v>1045</v>
      </c>
      <c r="F134" s="52">
        <v>4405</v>
      </c>
      <c r="G134" s="1" t="s">
        <v>325</v>
      </c>
      <c r="H134" s="1" t="s">
        <v>1046</v>
      </c>
      <c r="I134" s="1" t="s">
        <v>1047</v>
      </c>
      <c r="J134" s="53" t="s">
        <v>1048</v>
      </c>
      <c r="K134" s="53"/>
    </row>
    <row r="135" spans="2:11" x14ac:dyDescent="0.2">
      <c r="B135" s="52" t="s">
        <v>1049</v>
      </c>
      <c r="C135" s="1" t="s">
        <v>495</v>
      </c>
      <c r="D135" s="1" t="s">
        <v>1050</v>
      </c>
      <c r="E135" s="1" t="s">
        <v>1051</v>
      </c>
      <c r="F135" s="52">
        <v>4500</v>
      </c>
      <c r="G135" s="1" t="s">
        <v>325</v>
      </c>
      <c r="H135" s="1" t="s">
        <v>1052</v>
      </c>
      <c r="I135" s="1" t="s">
        <v>1053</v>
      </c>
      <c r="J135" s="53" t="s">
        <v>1054</v>
      </c>
      <c r="K135" s="53"/>
    </row>
    <row r="136" spans="2:11" x14ac:dyDescent="0.2">
      <c r="B136" s="52" t="s">
        <v>1055</v>
      </c>
      <c r="C136" s="1" t="s">
        <v>495</v>
      </c>
      <c r="D136" s="1" t="s">
        <v>1056</v>
      </c>
      <c r="E136" s="1" t="s">
        <v>1051</v>
      </c>
      <c r="F136" s="52">
        <v>4506</v>
      </c>
      <c r="G136" s="1" t="s">
        <v>325</v>
      </c>
      <c r="H136" s="1" t="s">
        <v>1057</v>
      </c>
      <c r="I136" s="1" t="s">
        <v>1058</v>
      </c>
      <c r="J136" s="53" t="s">
        <v>1059</v>
      </c>
      <c r="K136" s="53"/>
    </row>
    <row r="137" spans="2:11" x14ac:dyDescent="0.2">
      <c r="B137" s="52" t="s">
        <v>1060</v>
      </c>
      <c r="C137" s="1" t="s">
        <v>495</v>
      </c>
      <c r="D137" s="1" t="s">
        <v>1061</v>
      </c>
      <c r="E137" s="1" t="s">
        <v>1062</v>
      </c>
      <c r="F137" s="52">
        <v>4558</v>
      </c>
      <c r="G137" s="1" t="s">
        <v>325</v>
      </c>
      <c r="H137" s="1" t="s">
        <v>1063</v>
      </c>
      <c r="I137" s="1" t="s">
        <v>1064</v>
      </c>
      <c r="J137" s="53" t="s">
        <v>1065</v>
      </c>
      <c r="K137" s="53"/>
    </row>
    <row r="138" spans="2:11" x14ac:dyDescent="0.2">
      <c r="B138" s="52" t="s">
        <v>1066</v>
      </c>
      <c r="C138" s="1" t="s">
        <v>495</v>
      </c>
      <c r="D138" s="1" t="s">
        <v>1067</v>
      </c>
      <c r="E138" s="1" t="s">
        <v>1068</v>
      </c>
      <c r="F138" s="52">
        <v>4566</v>
      </c>
      <c r="G138" s="1" t="s">
        <v>325</v>
      </c>
      <c r="H138" s="1" t="s">
        <v>1069</v>
      </c>
      <c r="I138" s="1" t="s">
        <v>1070</v>
      </c>
      <c r="J138" s="53" t="s">
        <v>1071</v>
      </c>
      <c r="K138" s="53"/>
    </row>
    <row r="139" spans="2:11" x14ac:dyDescent="0.2">
      <c r="B139" s="52" t="s">
        <v>1072</v>
      </c>
      <c r="C139" s="1" t="s">
        <v>495</v>
      </c>
      <c r="D139" s="1" t="s">
        <v>1073</v>
      </c>
      <c r="E139" s="1" t="s">
        <v>1074</v>
      </c>
      <c r="F139" s="52">
        <v>4570</v>
      </c>
      <c r="G139" s="1" t="s">
        <v>325</v>
      </c>
      <c r="H139" s="1" t="s">
        <v>1075</v>
      </c>
      <c r="I139" s="1" t="s">
        <v>1076</v>
      </c>
      <c r="J139" s="53" t="s">
        <v>1077</v>
      </c>
      <c r="K139" s="53"/>
    </row>
    <row r="140" spans="2:11" x14ac:dyDescent="0.2">
      <c r="B140" s="52" t="s">
        <v>1078</v>
      </c>
      <c r="C140" s="1" t="s">
        <v>495</v>
      </c>
      <c r="D140" s="1" t="s">
        <v>1079</v>
      </c>
      <c r="E140" s="1" t="s">
        <v>1080</v>
      </c>
      <c r="F140" s="52">
        <v>4650</v>
      </c>
      <c r="G140" s="1" t="s">
        <v>325</v>
      </c>
      <c r="H140" s="1" t="s">
        <v>1081</v>
      </c>
      <c r="I140" s="1" t="s">
        <v>1082</v>
      </c>
      <c r="J140" s="53" t="s">
        <v>1083</v>
      </c>
      <c r="K140" s="53"/>
    </row>
    <row r="141" spans="2:11" x14ac:dyDescent="0.2">
      <c r="B141" s="52" t="s">
        <v>1084</v>
      </c>
      <c r="C141" s="1" t="s">
        <v>495</v>
      </c>
      <c r="D141" s="1" t="s">
        <v>1085</v>
      </c>
      <c r="E141" s="1" t="s">
        <v>1086</v>
      </c>
      <c r="F141" s="52">
        <v>4670</v>
      </c>
      <c r="G141" s="1" t="s">
        <v>325</v>
      </c>
      <c r="H141" s="1" t="s">
        <v>1087</v>
      </c>
      <c r="I141" s="1" t="s">
        <v>1088</v>
      </c>
      <c r="J141" s="53" t="s">
        <v>1089</v>
      </c>
      <c r="K141" s="53"/>
    </row>
    <row r="142" spans="2:11" x14ac:dyDescent="0.2">
      <c r="B142" s="52" t="s">
        <v>1090</v>
      </c>
      <c r="C142" s="1" t="s">
        <v>741</v>
      </c>
      <c r="D142" s="1" t="s">
        <v>1091</v>
      </c>
      <c r="E142" s="1" t="s">
        <v>1092</v>
      </c>
      <c r="F142" s="52">
        <v>4680</v>
      </c>
      <c r="G142" s="1" t="s">
        <v>325</v>
      </c>
      <c r="H142" s="1" t="s">
        <v>1093</v>
      </c>
      <c r="I142" s="1" t="s">
        <v>1094</v>
      </c>
      <c r="J142" s="53" t="s">
        <v>1095</v>
      </c>
      <c r="K142" s="53"/>
    </row>
    <row r="143" spans="2:11" x14ac:dyDescent="0.2">
      <c r="B143" s="52" t="s">
        <v>1096</v>
      </c>
      <c r="C143" s="1" t="s">
        <v>549</v>
      </c>
      <c r="D143" s="1" t="s">
        <v>1097</v>
      </c>
      <c r="E143" s="1" t="s">
        <v>1098</v>
      </c>
      <c r="F143" s="52">
        <v>4701</v>
      </c>
      <c r="G143" s="1" t="s">
        <v>325</v>
      </c>
      <c r="H143" s="1" t="s">
        <v>1099</v>
      </c>
      <c r="I143" s="1" t="s">
        <v>1100</v>
      </c>
      <c r="J143" s="53" t="s">
        <v>1101</v>
      </c>
      <c r="K143" s="53"/>
    </row>
    <row r="144" spans="2:11" x14ac:dyDescent="0.2">
      <c r="B144" s="52" t="s">
        <v>1102</v>
      </c>
      <c r="C144" s="1" t="s">
        <v>495</v>
      </c>
      <c r="D144" s="1" t="s">
        <v>1103</v>
      </c>
      <c r="E144" s="1" t="s">
        <v>1104</v>
      </c>
      <c r="F144" s="52">
        <v>4720</v>
      </c>
      <c r="G144" s="1" t="s">
        <v>325</v>
      </c>
      <c r="H144" s="1" t="s">
        <v>1105</v>
      </c>
      <c r="I144" s="1" t="s">
        <v>1106</v>
      </c>
      <c r="J144" s="53" t="s">
        <v>1107</v>
      </c>
      <c r="K144" s="53"/>
    </row>
    <row r="145" spans="2:11" x14ac:dyDescent="0.2">
      <c r="B145" s="52" t="s">
        <v>1108</v>
      </c>
      <c r="C145" s="1" t="s">
        <v>495</v>
      </c>
      <c r="D145" s="1" t="s">
        <v>1109</v>
      </c>
      <c r="E145" s="1" t="s">
        <v>1110</v>
      </c>
      <c r="F145" s="52">
        <v>4740</v>
      </c>
      <c r="G145" s="1" t="s">
        <v>325</v>
      </c>
      <c r="H145" s="1" t="s">
        <v>1111</v>
      </c>
      <c r="I145" s="1" t="s">
        <v>1112</v>
      </c>
      <c r="J145" s="53" t="s">
        <v>1113</v>
      </c>
      <c r="K145" s="53"/>
    </row>
    <row r="146" spans="2:11" x14ac:dyDescent="0.2">
      <c r="B146" s="52" t="s">
        <v>1114</v>
      </c>
      <c r="C146" s="1" t="s">
        <v>495</v>
      </c>
      <c r="D146" s="1" t="s">
        <v>1115</v>
      </c>
      <c r="E146" s="1" t="s">
        <v>387</v>
      </c>
      <c r="F146" s="52">
        <v>4802</v>
      </c>
      <c r="G146" s="1" t="s">
        <v>325</v>
      </c>
      <c r="H146" s="1" t="s">
        <v>1116</v>
      </c>
      <c r="I146" s="1" t="s">
        <v>1117</v>
      </c>
      <c r="J146" s="53" t="s">
        <v>1118</v>
      </c>
      <c r="K146" s="53"/>
    </row>
    <row r="147" spans="2:11" x14ac:dyDescent="0.2">
      <c r="B147" s="52" t="s">
        <v>1119</v>
      </c>
      <c r="C147" s="1" t="s">
        <v>495</v>
      </c>
      <c r="D147" s="1" t="s">
        <v>1120</v>
      </c>
      <c r="E147" s="1" t="s">
        <v>1121</v>
      </c>
      <c r="F147" s="52">
        <v>4814</v>
      </c>
      <c r="G147" s="1" t="s">
        <v>325</v>
      </c>
      <c r="H147" s="1" t="s">
        <v>1122</v>
      </c>
      <c r="I147" s="1" t="s">
        <v>1123</v>
      </c>
      <c r="J147" s="53" t="s">
        <v>1124</v>
      </c>
      <c r="K147" s="53"/>
    </row>
    <row r="148" spans="2:11" x14ac:dyDescent="0.2">
      <c r="B148" s="52" t="s">
        <v>1125</v>
      </c>
      <c r="C148" s="1" t="s">
        <v>495</v>
      </c>
      <c r="D148" s="1" t="s">
        <v>1126</v>
      </c>
      <c r="E148" s="1" t="s">
        <v>448</v>
      </c>
      <c r="F148" s="52">
        <v>4825</v>
      </c>
      <c r="G148" s="1" t="s">
        <v>325</v>
      </c>
      <c r="H148" s="1" t="s">
        <v>1127</v>
      </c>
      <c r="I148" s="1" t="s">
        <v>1128</v>
      </c>
      <c r="J148" s="53" t="s">
        <v>1129</v>
      </c>
      <c r="K148" s="53"/>
    </row>
    <row r="149" spans="2:11" x14ac:dyDescent="0.2">
      <c r="B149" s="52" t="s">
        <v>1130</v>
      </c>
      <c r="C149" s="1" t="s">
        <v>495</v>
      </c>
      <c r="D149" s="1" t="s">
        <v>1131</v>
      </c>
      <c r="E149" s="1" t="s">
        <v>1132</v>
      </c>
      <c r="F149" s="52">
        <v>4860</v>
      </c>
      <c r="G149" s="1" t="s">
        <v>325</v>
      </c>
      <c r="H149" s="1" t="s">
        <v>1133</v>
      </c>
      <c r="I149" s="1" t="s">
        <v>1134</v>
      </c>
      <c r="J149" s="53" t="s">
        <v>1135</v>
      </c>
      <c r="K149" s="53"/>
    </row>
    <row r="150" spans="2:11" x14ac:dyDescent="0.2">
      <c r="B150" s="52" t="s">
        <v>1136</v>
      </c>
      <c r="C150" s="1" t="s">
        <v>495</v>
      </c>
      <c r="D150" s="1" t="s">
        <v>1137</v>
      </c>
      <c r="E150" s="1" t="s">
        <v>1138</v>
      </c>
      <c r="F150" s="52">
        <v>4870</v>
      </c>
      <c r="G150" s="1" t="s">
        <v>325</v>
      </c>
      <c r="H150" s="1" t="s">
        <v>1139</v>
      </c>
      <c r="I150" s="1" t="s">
        <v>1140</v>
      </c>
      <c r="J150" s="53" t="s">
        <v>1141</v>
      </c>
      <c r="K150" s="53"/>
    </row>
    <row r="151" spans="2:11" x14ac:dyDescent="0.2">
      <c r="B151" s="52" t="s">
        <v>1142</v>
      </c>
      <c r="C151" s="1" t="s">
        <v>495</v>
      </c>
      <c r="D151" s="1" t="s">
        <v>1143</v>
      </c>
      <c r="E151" s="1" t="s">
        <v>1144</v>
      </c>
      <c r="F151" s="52">
        <v>4883</v>
      </c>
      <c r="G151" s="1" t="s">
        <v>325</v>
      </c>
      <c r="H151" s="1" t="s">
        <v>1145</v>
      </c>
      <c r="I151" s="1" t="s">
        <v>1146</v>
      </c>
      <c r="J151" s="53" t="s">
        <v>1147</v>
      </c>
      <c r="K151" s="53"/>
    </row>
    <row r="152" spans="2:11" x14ac:dyDescent="0.2">
      <c r="B152" s="52" t="s">
        <v>1148</v>
      </c>
      <c r="C152" s="1" t="s">
        <v>495</v>
      </c>
      <c r="D152" s="1" t="s">
        <v>1149</v>
      </c>
      <c r="E152" s="1" t="s">
        <v>1150</v>
      </c>
      <c r="F152" s="52">
        <v>5000</v>
      </c>
      <c r="G152" s="1" t="s">
        <v>1151</v>
      </c>
      <c r="H152" s="1" t="s">
        <v>720</v>
      </c>
      <c r="I152" s="1" t="s">
        <v>1152</v>
      </c>
      <c r="J152" s="53" t="s">
        <v>1153</v>
      </c>
      <c r="K152" s="53"/>
    </row>
    <row r="153" spans="2:11" x14ac:dyDescent="0.2">
      <c r="B153" s="52" t="s">
        <v>1154</v>
      </c>
      <c r="C153" s="1" t="s">
        <v>495</v>
      </c>
      <c r="D153" s="1" t="s">
        <v>1155</v>
      </c>
      <c r="E153" s="1" t="s">
        <v>1156</v>
      </c>
      <c r="F153" s="52">
        <v>5011</v>
      </c>
      <c r="G153" s="1" t="s">
        <v>1151</v>
      </c>
      <c r="H153" s="1" t="s">
        <v>1157</v>
      </c>
      <c r="I153" s="1" t="s">
        <v>1158</v>
      </c>
      <c r="J153" s="53" t="s">
        <v>1159</v>
      </c>
      <c r="K153" s="53"/>
    </row>
    <row r="154" spans="2:11" x14ac:dyDescent="0.2">
      <c r="B154" s="52" t="s">
        <v>1160</v>
      </c>
      <c r="C154" s="1" t="s">
        <v>495</v>
      </c>
      <c r="D154" s="1" t="s">
        <v>1161</v>
      </c>
      <c r="E154" s="1" t="s">
        <v>1162</v>
      </c>
      <c r="F154" s="52">
        <v>5031</v>
      </c>
      <c r="G154" s="1" t="s">
        <v>1151</v>
      </c>
      <c r="H154" s="1" t="s">
        <v>1163</v>
      </c>
      <c r="I154" s="1" t="s">
        <v>1164</v>
      </c>
      <c r="J154" s="53" t="s">
        <v>1165</v>
      </c>
      <c r="K154" s="53"/>
    </row>
    <row r="155" spans="2:11" x14ac:dyDescent="0.2">
      <c r="B155" s="52" t="s">
        <v>1166</v>
      </c>
      <c r="C155" s="1" t="s">
        <v>495</v>
      </c>
      <c r="D155" s="1" t="s">
        <v>1167</v>
      </c>
      <c r="E155" s="1" t="s">
        <v>1168</v>
      </c>
      <c r="F155" s="52">
        <v>5043</v>
      </c>
      <c r="G155" s="1" t="s">
        <v>1151</v>
      </c>
      <c r="H155" s="1" t="s">
        <v>1169</v>
      </c>
      <c r="I155" s="1" t="s">
        <v>1170</v>
      </c>
      <c r="J155" s="53" t="s">
        <v>1171</v>
      </c>
      <c r="K155" s="53"/>
    </row>
    <row r="156" spans="2:11" x14ac:dyDescent="0.2">
      <c r="B156" s="52" t="s">
        <v>1172</v>
      </c>
      <c r="C156" s="1" t="s">
        <v>495</v>
      </c>
      <c r="D156" s="1" t="s">
        <v>1173</v>
      </c>
      <c r="E156" s="1" t="s">
        <v>1174</v>
      </c>
      <c r="F156" s="52">
        <v>5094</v>
      </c>
      <c r="G156" s="1" t="s">
        <v>1151</v>
      </c>
      <c r="H156" s="1" t="s">
        <v>1175</v>
      </c>
      <c r="I156" s="1" t="s">
        <v>1176</v>
      </c>
      <c r="J156" s="53" t="s">
        <v>1177</v>
      </c>
      <c r="K156" s="53"/>
    </row>
    <row r="157" spans="2:11" x14ac:dyDescent="0.2">
      <c r="B157" s="52" t="s">
        <v>1178</v>
      </c>
      <c r="C157" s="1" t="s">
        <v>495</v>
      </c>
      <c r="D157" s="1" t="s">
        <v>1179</v>
      </c>
      <c r="E157" s="1" t="s">
        <v>1180</v>
      </c>
      <c r="F157" s="52">
        <v>5097</v>
      </c>
      <c r="G157" s="1" t="s">
        <v>1151</v>
      </c>
      <c r="H157" s="1" t="s">
        <v>423</v>
      </c>
      <c r="I157" s="1" t="s">
        <v>1181</v>
      </c>
      <c r="J157" s="53" t="s">
        <v>1182</v>
      </c>
      <c r="K157" s="53"/>
    </row>
    <row r="158" spans="2:11" x14ac:dyDescent="0.2">
      <c r="B158" s="52" t="s">
        <v>1183</v>
      </c>
      <c r="C158" s="1" t="s">
        <v>495</v>
      </c>
      <c r="D158" s="1" t="s">
        <v>1184</v>
      </c>
      <c r="E158" s="1" t="s">
        <v>1185</v>
      </c>
      <c r="F158" s="52">
        <v>5114</v>
      </c>
      <c r="G158" s="1" t="s">
        <v>1151</v>
      </c>
      <c r="H158" s="1" t="s">
        <v>1186</v>
      </c>
      <c r="I158" s="1" t="s">
        <v>1187</v>
      </c>
      <c r="J158" s="53" t="s">
        <v>1188</v>
      </c>
      <c r="K158" s="53"/>
    </row>
    <row r="159" spans="2:11" x14ac:dyDescent="0.2">
      <c r="B159" s="52" t="s">
        <v>1189</v>
      </c>
      <c r="C159" s="1" t="s">
        <v>549</v>
      </c>
      <c r="D159" s="1" t="s">
        <v>1190</v>
      </c>
      <c r="E159" s="1" t="s">
        <v>1191</v>
      </c>
      <c r="F159" s="52">
        <v>5168</v>
      </c>
      <c r="G159" s="1" t="s">
        <v>1151</v>
      </c>
      <c r="H159" s="1" t="s">
        <v>1192</v>
      </c>
      <c r="I159" s="1" t="s">
        <v>1193</v>
      </c>
      <c r="J159" s="53" t="s">
        <v>1194</v>
      </c>
      <c r="K159" s="53"/>
    </row>
    <row r="160" spans="2:11" x14ac:dyDescent="0.2">
      <c r="B160" s="52" t="s">
        <v>1195</v>
      </c>
      <c r="C160" s="1" t="s">
        <v>495</v>
      </c>
      <c r="D160" s="1" t="s">
        <v>1196</v>
      </c>
      <c r="E160" s="1" t="s">
        <v>1197</v>
      </c>
      <c r="F160" s="52">
        <v>5250</v>
      </c>
      <c r="G160" s="1" t="s">
        <v>1151</v>
      </c>
      <c r="H160" s="1" t="s">
        <v>1198</v>
      </c>
      <c r="I160" s="1" t="s">
        <v>1199</v>
      </c>
      <c r="J160" s="53" t="s">
        <v>1200</v>
      </c>
      <c r="K160" s="53"/>
    </row>
    <row r="161" spans="2:11" x14ac:dyDescent="0.2">
      <c r="B161" s="52" t="s">
        <v>1201</v>
      </c>
      <c r="C161" s="1" t="s">
        <v>495</v>
      </c>
      <c r="D161" s="1" t="s">
        <v>1202</v>
      </c>
      <c r="E161" s="1" t="s">
        <v>1203</v>
      </c>
      <c r="F161" s="52">
        <v>5251</v>
      </c>
      <c r="G161" s="1" t="s">
        <v>1151</v>
      </c>
      <c r="H161" s="1" t="s">
        <v>1204</v>
      </c>
      <c r="I161" s="1" t="s">
        <v>1205</v>
      </c>
      <c r="J161" s="53" t="s">
        <v>1206</v>
      </c>
      <c r="K161" s="53"/>
    </row>
    <row r="162" spans="2:11" x14ac:dyDescent="0.2">
      <c r="B162" s="52" t="s">
        <v>1207</v>
      </c>
      <c r="C162" s="1" t="s">
        <v>495</v>
      </c>
      <c r="D162" s="1" t="s">
        <v>1208</v>
      </c>
      <c r="E162" s="1" t="s">
        <v>1209</v>
      </c>
      <c r="F162" s="52">
        <v>5290</v>
      </c>
      <c r="G162" s="1" t="s">
        <v>1151</v>
      </c>
      <c r="H162" s="1" t="s">
        <v>1210</v>
      </c>
      <c r="I162" s="1" t="s">
        <v>1211</v>
      </c>
      <c r="J162" s="53" t="s">
        <v>1212</v>
      </c>
      <c r="K162" s="53"/>
    </row>
    <row r="163" spans="2:11" x14ac:dyDescent="0.2">
      <c r="B163" s="52" t="s">
        <v>1213</v>
      </c>
      <c r="C163" s="1" t="s">
        <v>495</v>
      </c>
      <c r="D163" s="1" t="s">
        <v>1214</v>
      </c>
      <c r="E163" s="1" t="s">
        <v>1215</v>
      </c>
      <c r="F163" s="52">
        <v>5600</v>
      </c>
      <c r="G163" s="1" t="s">
        <v>1151</v>
      </c>
      <c r="H163" s="1" t="s">
        <v>1216</v>
      </c>
      <c r="J163" s="53" t="s">
        <v>1217</v>
      </c>
      <c r="K163" s="53"/>
    </row>
    <row r="164" spans="2:11" x14ac:dyDescent="0.2">
      <c r="B164" s="52" t="s">
        <v>1218</v>
      </c>
      <c r="C164" s="1" t="s">
        <v>495</v>
      </c>
      <c r="D164" s="1" t="s">
        <v>1219</v>
      </c>
      <c r="E164" s="1" t="s">
        <v>1220</v>
      </c>
      <c r="F164" s="52">
        <v>5606</v>
      </c>
      <c r="G164" s="1" t="s">
        <v>1151</v>
      </c>
      <c r="H164" s="1" t="s">
        <v>1221</v>
      </c>
      <c r="I164" s="1" t="s">
        <v>1222</v>
      </c>
      <c r="J164" s="53" t="s">
        <v>1223</v>
      </c>
      <c r="K164" s="53"/>
    </row>
    <row r="165" spans="2:11" x14ac:dyDescent="0.2">
      <c r="B165" s="52" t="s">
        <v>1224</v>
      </c>
      <c r="C165" s="1" t="s">
        <v>495</v>
      </c>
      <c r="D165" s="1" t="s">
        <v>1225</v>
      </c>
      <c r="E165" s="1" t="s">
        <v>1226</v>
      </c>
      <c r="F165" s="52">
        <v>6005</v>
      </c>
      <c r="G165" s="1" t="s">
        <v>395</v>
      </c>
      <c r="H165" s="1" t="s">
        <v>1227</v>
      </c>
      <c r="I165" s="1" t="s">
        <v>1228</v>
      </c>
      <c r="J165" s="53" t="s">
        <v>1229</v>
      </c>
      <c r="K165" s="53"/>
    </row>
    <row r="166" spans="2:11" x14ac:dyDescent="0.2">
      <c r="B166" s="52" t="s">
        <v>1230</v>
      </c>
      <c r="C166" s="1" t="s">
        <v>495</v>
      </c>
      <c r="D166" s="1" t="s">
        <v>1231</v>
      </c>
      <c r="E166" s="1" t="s">
        <v>1232</v>
      </c>
      <c r="F166" s="52">
        <v>6017</v>
      </c>
      <c r="G166" s="1" t="s">
        <v>395</v>
      </c>
      <c r="H166" s="1" t="s">
        <v>1233</v>
      </c>
      <c r="I166" s="1" t="s">
        <v>1234</v>
      </c>
      <c r="J166" s="53" t="s">
        <v>1235</v>
      </c>
      <c r="K166" s="53"/>
    </row>
    <row r="167" spans="2:11" x14ac:dyDescent="0.2">
      <c r="B167" s="52" t="s">
        <v>1236</v>
      </c>
      <c r="C167" s="1" t="s">
        <v>495</v>
      </c>
      <c r="D167" s="1" t="s">
        <v>1237</v>
      </c>
      <c r="E167" s="1" t="s">
        <v>1238</v>
      </c>
      <c r="F167" s="52">
        <v>6027</v>
      </c>
      <c r="G167" s="1" t="s">
        <v>395</v>
      </c>
      <c r="H167" s="1" t="s">
        <v>816</v>
      </c>
      <c r="I167" s="1" t="s">
        <v>1239</v>
      </c>
      <c r="J167" s="53" t="s">
        <v>1240</v>
      </c>
      <c r="K167" s="53"/>
    </row>
    <row r="168" spans="2:11" x14ac:dyDescent="0.2">
      <c r="B168" s="52" t="s">
        <v>1241</v>
      </c>
      <c r="C168" s="1" t="s">
        <v>495</v>
      </c>
      <c r="D168" s="1" t="s">
        <v>1242</v>
      </c>
      <c r="E168" s="1" t="s">
        <v>1243</v>
      </c>
      <c r="F168" s="52">
        <v>6028</v>
      </c>
      <c r="G168" s="1" t="s">
        <v>395</v>
      </c>
      <c r="H168" s="1" t="s">
        <v>1244</v>
      </c>
      <c r="I168" s="1" t="s">
        <v>1245</v>
      </c>
      <c r="J168" s="53" t="s">
        <v>1246</v>
      </c>
      <c r="K168" s="53"/>
    </row>
    <row r="169" spans="2:11" x14ac:dyDescent="0.2">
      <c r="B169" s="52" t="s">
        <v>1247</v>
      </c>
      <c r="C169" s="1" t="s">
        <v>495</v>
      </c>
      <c r="D169" s="1" t="s">
        <v>1248</v>
      </c>
      <c r="E169" s="1" t="s">
        <v>1238</v>
      </c>
      <c r="F169" s="52">
        <v>6035</v>
      </c>
      <c r="G169" s="1" t="s">
        <v>395</v>
      </c>
      <c r="H169" s="1" t="s">
        <v>852</v>
      </c>
      <c r="I169" s="1" t="s">
        <v>1249</v>
      </c>
      <c r="J169" s="53" t="s">
        <v>1250</v>
      </c>
      <c r="K169" s="53"/>
    </row>
    <row r="170" spans="2:11" x14ac:dyDescent="0.2">
      <c r="B170" s="52" t="s">
        <v>1251</v>
      </c>
      <c r="C170" s="1" t="s">
        <v>495</v>
      </c>
      <c r="D170" s="1" t="s">
        <v>1252</v>
      </c>
      <c r="E170" s="1" t="s">
        <v>1253</v>
      </c>
      <c r="F170" s="52">
        <v>6056</v>
      </c>
      <c r="G170" s="1" t="s">
        <v>395</v>
      </c>
      <c r="H170" s="1" t="s">
        <v>1254</v>
      </c>
      <c r="I170" s="1" t="s">
        <v>1255</v>
      </c>
      <c r="J170" s="53" t="s">
        <v>1159</v>
      </c>
      <c r="K170" s="53"/>
    </row>
    <row r="171" spans="2:11" x14ac:dyDescent="0.2">
      <c r="B171" s="52" t="s">
        <v>1256</v>
      </c>
      <c r="C171" s="1" t="s">
        <v>495</v>
      </c>
      <c r="D171" s="1" t="s">
        <v>1257</v>
      </c>
      <c r="E171" s="1" t="s">
        <v>1258</v>
      </c>
      <c r="F171" s="52">
        <v>6090</v>
      </c>
      <c r="G171" s="1" t="s">
        <v>395</v>
      </c>
      <c r="H171" s="1" t="s">
        <v>628</v>
      </c>
      <c r="I171" s="1" t="s">
        <v>1259</v>
      </c>
      <c r="J171" s="53" t="s">
        <v>1260</v>
      </c>
      <c r="K171" s="53"/>
    </row>
    <row r="172" spans="2:11" x14ac:dyDescent="0.2">
      <c r="B172" s="52" t="s">
        <v>1261</v>
      </c>
      <c r="C172" s="1" t="s">
        <v>495</v>
      </c>
      <c r="D172" s="1" t="s">
        <v>1262</v>
      </c>
      <c r="E172" s="1" t="s">
        <v>1263</v>
      </c>
      <c r="F172" s="52">
        <v>6112</v>
      </c>
      <c r="G172" s="1" t="s">
        <v>395</v>
      </c>
      <c r="H172" s="1" t="s">
        <v>1264</v>
      </c>
      <c r="I172" s="1" t="s">
        <v>1265</v>
      </c>
      <c r="J172" s="53" t="s">
        <v>1266</v>
      </c>
      <c r="K172" s="53"/>
    </row>
    <row r="173" spans="2:11" x14ac:dyDescent="0.2">
      <c r="B173" s="52" t="s">
        <v>1267</v>
      </c>
      <c r="C173" s="1" t="s">
        <v>495</v>
      </c>
      <c r="D173" s="1" t="s">
        <v>1268</v>
      </c>
      <c r="E173" s="1" t="s">
        <v>1269</v>
      </c>
      <c r="F173" s="52">
        <v>6163</v>
      </c>
      <c r="G173" s="1" t="s">
        <v>395</v>
      </c>
      <c r="H173" s="1" t="s">
        <v>1270</v>
      </c>
      <c r="I173" s="1" t="s">
        <v>1271</v>
      </c>
      <c r="J173" s="53" t="s">
        <v>1272</v>
      </c>
      <c r="K173" s="53"/>
    </row>
    <row r="174" spans="2:11" x14ac:dyDescent="0.2">
      <c r="B174" s="52" t="s">
        <v>1273</v>
      </c>
      <c r="C174" s="1" t="s">
        <v>495</v>
      </c>
      <c r="D174" s="1" t="s">
        <v>1274</v>
      </c>
      <c r="E174" s="1" t="s">
        <v>1275</v>
      </c>
      <c r="F174" s="52">
        <v>6210</v>
      </c>
      <c r="G174" s="1" t="s">
        <v>395</v>
      </c>
      <c r="H174" s="1" t="s">
        <v>1276</v>
      </c>
      <c r="I174" s="1" t="s">
        <v>1277</v>
      </c>
      <c r="J174" s="53" t="s">
        <v>1278</v>
      </c>
      <c r="K174" s="53"/>
    </row>
    <row r="175" spans="2:11" x14ac:dyDescent="0.2">
      <c r="B175" s="52" t="s">
        <v>1279</v>
      </c>
      <c r="C175" s="1" t="s">
        <v>495</v>
      </c>
      <c r="D175" s="1" t="s">
        <v>1280</v>
      </c>
      <c r="E175" s="1" t="s">
        <v>1281</v>
      </c>
      <c r="F175" s="52">
        <v>6230</v>
      </c>
      <c r="G175" s="1" t="s">
        <v>395</v>
      </c>
      <c r="H175" s="1" t="s">
        <v>1282</v>
      </c>
      <c r="I175" s="1" t="s">
        <v>1283</v>
      </c>
      <c r="J175" s="53" t="s">
        <v>1284</v>
      </c>
      <c r="K175" s="53"/>
    </row>
    <row r="176" spans="2:11" x14ac:dyDescent="0.2">
      <c r="B176" s="52" t="s">
        <v>1285</v>
      </c>
      <c r="C176" s="1" t="s">
        <v>495</v>
      </c>
      <c r="D176" s="1" t="s">
        <v>1286</v>
      </c>
      <c r="E176" s="1" t="s">
        <v>1287</v>
      </c>
      <c r="F176" s="52">
        <v>6280</v>
      </c>
      <c r="G176" s="1" t="s">
        <v>395</v>
      </c>
      <c r="H176" s="1" t="s">
        <v>1288</v>
      </c>
      <c r="I176" s="1" t="s">
        <v>1289</v>
      </c>
      <c r="J176" s="53" t="s">
        <v>1290</v>
      </c>
      <c r="K176" s="53"/>
    </row>
    <row r="177" spans="2:11" x14ac:dyDescent="0.2">
      <c r="B177" s="52" t="s">
        <v>1291</v>
      </c>
      <c r="C177" s="1" t="s">
        <v>495</v>
      </c>
      <c r="D177" s="1" t="s">
        <v>1292</v>
      </c>
      <c r="E177" s="1" t="s">
        <v>1293</v>
      </c>
      <c r="F177" s="52">
        <v>6430</v>
      </c>
      <c r="G177" s="1" t="s">
        <v>395</v>
      </c>
      <c r="H177" s="1" t="s">
        <v>1294</v>
      </c>
      <c r="I177" s="1" t="s">
        <v>1295</v>
      </c>
      <c r="J177" s="53" t="s">
        <v>1296</v>
      </c>
      <c r="K177" s="53"/>
    </row>
    <row r="178" spans="2:11" x14ac:dyDescent="0.2">
      <c r="B178" s="52" t="s">
        <v>1297</v>
      </c>
      <c r="C178" s="1" t="s">
        <v>495</v>
      </c>
      <c r="D178" s="1" t="s">
        <v>1298</v>
      </c>
      <c r="E178" s="1" t="s">
        <v>1299</v>
      </c>
      <c r="F178" s="52">
        <v>6530</v>
      </c>
      <c r="G178" s="1" t="s">
        <v>395</v>
      </c>
      <c r="H178" s="1" t="s">
        <v>1300</v>
      </c>
      <c r="I178" s="1" t="s">
        <v>1301</v>
      </c>
      <c r="J178" s="53" t="s">
        <v>1302</v>
      </c>
      <c r="K178" s="53"/>
    </row>
    <row r="179" spans="2:11" x14ac:dyDescent="0.2">
      <c r="B179" s="52" t="s">
        <v>1303</v>
      </c>
      <c r="C179" s="1" t="s">
        <v>495</v>
      </c>
      <c r="D179" s="1" t="s">
        <v>1304</v>
      </c>
      <c r="E179" s="1" t="s">
        <v>1305</v>
      </c>
      <c r="F179" s="52">
        <v>7000</v>
      </c>
      <c r="G179" s="1" t="s">
        <v>470</v>
      </c>
      <c r="H179" s="1" t="s">
        <v>1306</v>
      </c>
      <c r="I179" s="1" t="s">
        <v>1307</v>
      </c>
      <c r="J179" s="53" t="s">
        <v>1308</v>
      </c>
      <c r="K179" s="53"/>
    </row>
    <row r="180" spans="2:11" x14ac:dyDescent="0.2">
      <c r="B180" s="52" t="s">
        <v>1309</v>
      </c>
      <c r="C180" s="1" t="s">
        <v>495</v>
      </c>
      <c r="D180" s="1" t="s">
        <v>1310</v>
      </c>
      <c r="E180" s="1" t="s">
        <v>1311</v>
      </c>
      <c r="F180" s="52">
        <v>7009</v>
      </c>
      <c r="G180" s="1" t="s">
        <v>470</v>
      </c>
      <c r="H180" s="1" t="s">
        <v>1312</v>
      </c>
      <c r="I180" s="1" t="s">
        <v>1313</v>
      </c>
      <c r="J180" s="53" t="s">
        <v>1314</v>
      </c>
      <c r="K180" s="53"/>
    </row>
    <row r="181" spans="2:11" x14ac:dyDescent="0.2">
      <c r="B181" s="52" t="s">
        <v>1315</v>
      </c>
      <c r="C181" s="1" t="s">
        <v>495</v>
      </c>
      <c r="D181" s="1" t="s">
        <v>1316</v>
      </c>
      <c r="E181" s="1" t="s">
        <v>1317</v>
      </c>
      <c r="F181" s="52">
        <v>7170</v>
      </c>
      <c r="G181" s="1" t="s">
        <v>470</v>
      </c>
      <c r="H181" s="1" t="s">
        <v>1318</v>
      </c>
      <c r="I181" s="1" t="s">
        <v>1319</v>
      </c>
      <c r="J181" s="53" t="s">
        <v>1320</v>
      </c>
      <c r="K181" s="53"/>
    </row>
    <row r="182" spans="2:11" x14ac:dyDescent="0.2">
      <c r="B182" s="52" t="s">
        <v>1321</v>
      </c>
      <c r="C182" s="1" t="s">
        <v>495</v>
      </c>
      <c r="D182" s="1" t="s">
        <v>1322</v>
      </c>
      <c r="E182" s="1" t="s">
        <v>1323</v>
      </c>
      <c r="F182" s="52">
        <v>7250</v>
      </c>
      <c r="G182" s="1" t="s">
        <v>470</v>
      </c>
      <c r="H182" s="1" t="s">
        <v>1324</v>
      </c>
      <c r="I182" s="1" t="s">
        <v>1325</v>
      </c>
      <c r="J182" s="53" t="s">
        <v>1326</v>
      </c>
      <c r="K182" s="53"/>
    </row>
    <row r="183" spans="2:11" x14ac:dyDescent="0.2">
      <c r="B183" s="52" t="s">
        <v>1327</v>
      </c>
      <c r="C183" s="1" t="s">
        <v>495</v>
      </c>
      <c r="D183" s="1" t="s">
        <v>1328</v>
      </c>
      <c r="E183" s="1" t="s">
        <v>1329</v>
      </c>
      <c r="F183" s="52">
        <v>7310</v>
      </c>
      <c r="G183" s="1" t="s">
        <v>470</v>
      </c>
      <c r="H183" s="1" t="s">
        <v>1330</v>
      </c>
      <c r="I183" s="1" t="s">
        <v>1331</v>
      </c>
      <c r="J183" s="53" t="s">
        <v>1332</v>
      </c>
      <c r="K183" s="53"/>
    </row>
    <row r="184" spans="2:11" x14ac:dyDescent="0.2">
      <c r="B184" s="52" t="s">
        <v>1333</v>
      </c>
      <c r="C184" s="1" t="s">
        <v>495</v>
      </c>
      <c r="D184" s="1" t="s">
        <v>1334</v>
      </c>
      <c r="E184" s="1" t="s">
        <v>1335</v>
      </c>
      <c r="F184" s="52">
        <v>7320</v>
      </c>
      <c r="G184" s="1" t="s">
        <v>470</v>
      </c>
      <c r="H184" s="1" t="s">
        <v>1336</v>
      </c>
      <c r="I184" s="1" t="s">
        <v>1337</v>
      </c>
      <c r="J184" s="53" t="s">
        <v>1338</v>
      </c>
      <c r="K184" s="53"/>
    </row>
    <row r="185" spans="2:11" x14ac:dyDescent="0.2">
      <c r="B185" s="52" t="s">
        <v>1339</v>
      </c>
      <c r="C185" s="1" t="s">
        <v>495</v>
      </c>
      <c r="D185" s="1" t="s">
        <v>1340</v>
      </c>
      <c r="E185" s="1" t="s">
        <v>1341</v>
      </c>
      <c r="F185" s="52" t="s">
        <v>395</v>
      </c>
      <c r="G185" s="1" t="s">
        <v>395</v>
      </c>
      <c r="H185" s="1" t="s">
        <v>1342</v>
      </c>
      <c r="I185" s="1" t="s">
        <v>1343</v>
      </c>
      <c r="J185" s="53" t="s">
        <v>1344</v>
      </c>
      <c r="K185" s="53"/>
    </row>
    <row r="186" spans="2:11" x14ac:dyDescent="0.2">
      <c r="B186" s="52" t="s">
        <v>1345</v>
      </c>
      <c r="C186" s="1" t="s">
        <v>495</v>
      </c>
      <c r="D186" s="1" t="s">
        <v>1346</v>
      </c>
      <c r="E186" s="1" t="s">
        <v>1347</v>
      </c>
      <c r="F186" s="52">
        <v>3047</v>
      </c>
      <c r="G186" s="1" t="s">
        <v>260</v>
      </c>
      <c r="H186" s="1" t="s">
        <v>1348</v>
      </c>
      <c r="I186" s="1" t="s">
        <v>1349</v>
      </c>
      <c r="J186" s="53" t="s">
        <v>1350</v>
      </c>
      <c r="K186" s="53"/>
    </row>
    <row r="187" spans="2:11" x14ac:dyDescent="0.2">
      <c r="B187" s="52" t="s">
        <v>1351</v>
      </c>
      <c r="C187" s="1" t="s">
        <v>495</v>
      </c>
      <c r="D187" s="1" t="s">
        <v>1352</v>
      </c>
      <c r="E187" s="1" t="s">
        <v>1353</v>
      </c>
      <c r="F187" s="52">
        <v>3805</v>
      </c>
      <c r="G187" s="1" t="s">
        <v>260</v>
      </c>
      <c r="H187" s="1" t="s">
        <v>1354</v>
      </c>
      <c r="I187" s="1" t="s">
        <v>1355</v>
      </c>
      <c r="J187" s="53" t="s">
        <v>913</v>
      </c>
      <c r="K187" s="53"/>
    </row>
    <row r="188" spans="2:11" x14ac:dyDescent="0.2">
      <c r="B188" s="52" t="s">
        <v>1356</v>
      </c>
      <c r="C188" s="1" t="s">
        <v>495</v>
      </c>
      <c r="D188" s="1" t="s">
        <v>1357</v>
      </c>
      <c r="E188" s="1" t="s">
        <v>1358</v>
      </c>
      <c r="F188" s="52">
        <v>3820</v>
      </c>
      <c r="G188" s="1" t="s">
        <v>260</v>
      </c>
      <c r="H188" s="1" t="s">
        <v>928</v>
      </c>
      <c r="I188" s="1" t="s">
        <v>929</v>
      </c>
      <c r="J188" s="53" t="s">
        <v>930</v>
      </c>
      <c r="K188" s="53"/>
    </row>
    <row r="189" spans="2:11" x14ac:dyDescent="0.2">
      <c r="B189" s="52" t="s">
        <v>1359</v>
      </c>
      <c r="C189" s="1" t="s">
        <v>495</v>
      </c>
      <c r="D189" s="1" t="s">
        <v>1360</v>
      </c>
      <c r="E189" s="1" t="s">
        <v>1361</v>
      </c>
      <c r="F189" s="52">
        <v>4670</v>
      </c>
      <c r="G189" s="1" t="s">
        <v>325</v>
      </c>
      <c r="H189" s="1" t="s">
        <v>1362</v>
      </c>
      <c r="I189" s="1" t="s">
        <v>1363</v>
      </c>
      <c r="J189" s="53" t="s">
        <v>1364</v>
      </c>
      <c r="K189" s="53"/>
    </row>
    <row r="190" spans="2:11" x14ac:dyDescent="0.2">
      <c r="B190" s="52" t="s">
        <v>1365</v>
      </c>
      <c r="C190" s="1" t="s">
        <v>495</v>
      </c>
      <c r="D190" s="1" t="s">
        <v>1366</v>
      </c>
      <c r="E190" s="1" t="s">
        <v>1367</v>
      </c>
      <c r="F190" s="52">
        <v>5031</v>
      </c>
      <c r="G190" s="1" t="s">
        <v>1151</v>
      </c>
      <c r="H190" s="1" t="s">
        <v>1368</v>
      </c>
      <c r="I190" s="1" t="s">
        <v>1369</v>
      </c>
      <c r="J190" s="53" t="s">
        <v>1370</v>
      </c>
      <c r="K190" s="53"/>
    </row>
    <row r="191" spans="2:11" x14ac:dyDescent="0.2">
      <c r="B191" s="52" t="s">
        <v>1371</v>
      </c>
      <c r="C191" s="1" t="s">
        <v>1372</v>
      </c>
      <c r="D191" s="1" t="s">
        <v>1373</v>
      </c>
      <c r="E191" s="1" t="s">
        <v>1374</v>
      </c>
      <c r="F191" s="52">
        <v>3953</v>
      </c>
      <c r="G191" s="1" t="s">
        <v>260</v>
      </c>
      <c r="H191" s="1" t="s">
        <v>1375</v>
      </c>
      <c r="I191" s="1" t="s">
        <v>1376</v>
      </c>
      <c r="J191" s="53" t="s">
        <v>1377</v>
      </c>
      <c r="K191" s="53"/>
    </row>
    <row r="192" spans="2:11" x14ac:dyDescent="0.2">
      <c r="B192" s="52" t="s">
        <v>1378</v>
      </c>
      <c r="C192" s="1" t="s">
        <v>1379</v>
      </c>
      <c r="D192" s="1" t="s">
        <v>1380</v>
      </c>
      <c r="E192" s="1" t="s">
        <v>1381</v>
      </c>
      <c r="F192" s="52">
        <v>2113</v>
      </c>
      <c r="G192" s="1" t="s">
        <v>199</v>
      </c>
      <c r="H192" s="1" t="s">
        <v>1382</v>
      </c>
      <c r="I192" s="1" t="s">
        <v>1383</v>
      </c>
      <c r="J192" s="53" t="s">
        <v>1384</v>
      </c>
      <c r="K192" s="53"/>
    </row>
    <row r="193" spans="2:11" x14ac:dyDescent="0.2">
      <c r="B193" s="52" t="s">
        <v>1385</v>
      </c>
      <c r="C193" s="1" t="s">
        <v>1379</v>
      </c>
      <c r="D193" s="1" t="s">
        <v>1386</v>
      </c>
      <c r="E193" s="1" t="s">
        <v>1387</v>
      </c>
      <c r="F193" s="52">
        <v>2766</v>
      </c>
      <c r="G193" s="1" t="s">
        <v>199</v>
      </c>
      <c r="H193" s="1" t="s">
        <v>1388</v>
      </c>
      <c r="I193" s="1" t="s">
        <v>1389</v>
      </c>
      <c r="J193" s="53" t="s">
        <v>1390</v>
      </c>
      <c r="K193" s="53"/>
    </row>
    <row r="194" spans="2:11" x14ac:dyDescent="0.2">
      <c r="B194" s="52" t="s">
        <v>1391</v>
      </c>
      <c r="C194" s="1" t="s">
        <v>1379</v>
      </c>
      <c r="D194" s="1" t="s">
        <v>1392</v>
      </c>
      <c r="E194" s="1" t="s">
        <v>985</v>
      </c>
      <c r="F194" s="52">
        <v>4077</v>
      </c>
      <c r="G194" s="1" t="s">
        <v>325</v>
      </c>
      <c r="H194" s="1" t="s">
        <v>1393</v>
      </c>
      <c r="I194" s="1" t="s">
        <v>1394</v>
      </c>
      <c r="J194" s="53" t="s">
        <v>1395</v>
      </c>
      <c r="K194" s="53"/>
    </row>
    <row r="195" spans="2:11" x14ac:dyDescent="0.2">
      <c r="B195" s="52" t="s">
        <v>1396</v>
      </c>
      <c r="C195" s="1" t="s">
        <v>1379</v>
      </c>
      <c r="D195" s="1" t="s">
        <v>1397</v>
      </c>
      <c r="E195" s="1" t="s">
        <v>1398</v>
      </c>
      <c r="F195" s="52">
        <v>6106</v>
      </c>
      <c r="G195" s="1" t="s">
        <v>395</v>
      </c>
      <c r="H195" s="1" t="s">
        <v>1399</v>
      </c>
      <c r="I195" s="1" t="s">
        <v>1400</v>
      </c>
      <c r="J195" s="53" t="s">
        <v>1401</v>
      </c>
      <c r="K195" s="53"/>
    </row>
    <row r="196" spans="2:11" x14ac:dyDescent="0.2">
      <c r="B196" s="52" t="s">
        <v>1402</v>
      </c>
      <c r="C196" s="1" t="s">
        <v>1403</v>
      </c>
      <c r="D196" s="1" t="s">
        <v>1404</v>
      </c>
      <c r="E196" s="1" t="s">
        <v>664</v>
      </c>
      <c r="F196" s="52">
        <v>2502</v>
      </c>
      <c r="G196" s="1" t="s">
        <v>199</v>
      </c>
      <c r="H196" s="1" t="s">
        <v>1405</v>
      </c>
      <c r="I196" s="1" t="s">
        <v>1406</v>
      </c>
      <c r="J196" s="53" t="s">
        <v>1407</v>
      </c>
      <c r="K196" s="53"/>
    </row>
    <row r="197" spans="2:11" x14ac:dyDescent="0.2">
      <c r="B197" s="52" t="s">
        <v>1408</v>
      </c>
      <c r="C197" s="1" t="s">
        <v>1403</v>
      </c>
      <c r="D197" s="1" t="s">
        <v>1409</v>
      </c>
      <c r="E197" s="1" t="s">
        <v>676</v>
      </c>
      <c r="F197" s="52">
        <v>2541</v>
      </c>
      <c r="G197" s="1" t="s">
        <v>199</v>
      </c>
      <c r="H197" s="1" t="s">
        <v>1410</v>
      </c>
      <c r="I197" s="1" t="s">
        <v>1411</v>
      </c>
      <c r="J197" s="53" t="s">
        <v>1412</v>
      </c>
      <c r="K197" s="53"/>
    </row>
    <row r="198" spans="2:11" x14ac:dyDescent="0.2">
      <c r="B198" s="52" t="s">
        <v>1413</v>
      </c>
      <c r="C198" s="1" t="s">
        <v>1403</v>
      </c>
      <c r="D198" s="1" t="s">
        <v>1414</v>
      </c>
      <c r="E198" s="1" t="s">
        <v>409</v>
      </c>
      <c r="F198" s="52">
        <v>4350</v>
      </c>
      <c r="G198" s="1" t="s">
        <v>325</v>
      </c>
      <c r="H198" s="1" t="s">
        <v>1415</v>
      </c>
      <c r="I198" s="1" t="s">
        <v>1416</v>
      </c>
      <c r="J198" s="53" t="s">
        <v>1417</v>
      </c>
      <c r="K198" s="53"/>
    </row>
    <row r="199" spans="2:11" x14ac:dyDescent="0.2">
      <c r="B199" s="52" t="s">
        <v>1418</v>
      </c>
      <c r="C199" s="1" t="s">
        <v>1403</v>
      </c>
      <c r="D199" s="1" t="s">
        <v>1419</v>
      </c>
      <c r="E199" s="1" t="s">
        <v>1420</v>
      </c>
      <c r="F199" s="52">
        <v>4556</v>
      </c>
      <c r="G199" s="1" t="s">
        <v>325</v>
      </c>
      <c r="H199" s="1" t="s">
        <v>1421</v>
      </c>
      <c r="I199" s="1" t="s">
        <v>1422</v>
      </c>
      <c r="J199" s="53" t="s">
        <v>1423</v>
      </c>
      <c r="K199" s="53"/>
    </row>
    <row r="200" spans="2:11" x14ac:dyDescent="0.2">
      <c r="B200" s="52" t="s">
        <v>1424</v>
      </c>
      <c r="C200" s="1" t="s">
        <v>1403</v>
      </c>
      <c r="D200" s="1" t="s">
        <v>1425</v>
      </c>
      <c r="E200" s="1" t="s">
        <v>1426</v>
      </c>
      <c r="F200" s="52">
        <v>4558</v>
      </c>
      <c r="G200" s="1" t="s">
        <v>325</v>
      </c>
      <c r="H200" s="1" t="s">
        <v>1427</v>
      </c>
      <c r="I200" s="1" t="s">
        <v>1428</v>
      </c>
      <c r="J200" s="53" t="s">
        <v>1429</v>
      </c>
      <c r="K200" s="53"/>
    </row>
    <row r="201" spans="2:11" x14ac:dyDescent="0.2">
      <c r="B201" s="52" t="s">
        <v>1430</v>
      </c>
      <c r="C201" s="1" t="s">
        <v>1403</v>
      </c>
      <c r="D201" s="1" t="s">
        <v>1431</v>
      </c>
      <c r="E201" s="1" t="s">
        <v>1432</v>
      </c>
      <c r="F201" s="52">
        <v>4575</v>
      </c>
      <c r="G201" s="1" t="s">
        <v>325</v>
      </c>
      <c r="H201" s="1" t="s">
        <v>1433</v>
      </c>
      <c r="I201" s="1" t="s">
        <v>1434</v>
      </c>
      <c r="J201" s="53" t="s">
        <v>1435</v>
      </c>
      <c r="K201" s="53"/>
    </row>
    <row r="202" spans="2:11" x14ac:dyDescent="0.2">
      <c r="B202" s="52" t="s">
        <v>1436</v>
      </c>
      <c r="C202" s="1" t="s">
        <v>1403</v>
      </c>
      <c r="D202" s="1" t="s">
        <v>1437</v>
      </c>
      <c r="E202" s="1" t="s">
        <v>1438</v>
      </c>
      <c r="F202" s="52">
        <v>4810</v>
      </c>
      <c r="G202" s="1" t="s">
        <v>325</v>
      </c>
      <c r="H202" s="1" t="s">
        <v>1439</v>
      </c>
      <c r="I202" s="1" t="s">
        <v>1440</v>
      </c>
      <c r="J202" s="53" t="s">
        <v>1441</v>
      </c>
      <c r="K202" s="53"/>
    </row>
    <row r="203" spans="2:11" x14ac:dyDescent="0.2">
      <c r="B203" s="52" t="s">
        <v>1442</v>
      </c>
      <c r="C203" s="1" t="s">
        <v>1443</v>
      </c>
      <c r="D203" s="1" t="s">
        <v>1444</v>
      </c>
      <c r="E203" s="1" t="s">
        <v>1445</v>
      </c>
      <c r="F203" s="52">
        <v>6065</v>
      </c>
      <c r="G203" s="1" t="s">
        <v>395</v>
      </c>
      <c r="H203" s="1" t="s">
        <v>1093</v>
      </c>
      <c r="J203" s="53" t="s">
        <v>1446</v>
      </c>
      <c r="K203" s="53"/>
    </row>
    <row r="204" spans="2:11" x14ac:dyDescent="0.2">
      <c r="B204" s="52" t="s">
        <v>1447</v>
      </c>
      <c r="C204" s="1" t="s">
        <v>1448</v>
      </c>
      <c r="D204" s="1" t="s">
        <v>1449</v>
      </c>
      <c r="E204" s="1" t="s">
        <v>1450</v>
      </c>
      <c r="F204" s="52">
        <v>4670</v>
      </c>
      <c r="G204" s="1" t="s">
        <v>325</v>
      </c>
      <c r="H204" s="1" t="s">
        <v>1451</v>
      </c>
      <c r="I204" s="1" t="s">
        <v>1452</v>
      </c>
      <c r="J204" s="53" t="s">
        <v>1453</v>
      </c>
      <c r="K204" s="53"/>
    </row>
    <row r="205" spans="2:11" x14ac:dyDescent="0.2">
      <c r="B205" s="52" t="s">
        <v>1454</v>
      </c>
      <c r="C205" s="1" t="s">
        <v>1455</v>
      </c>
      <c r="D205" s="1" t="s">
        <v>1456</v>
      </c>
      <c r="E205" s="1" t="s">
        <v>1457</v>
      </c>
      <c r="F205" s="52">
        <v>4000</v>
      </c>
      <c r="G205" s="1" t="s">
        <v>325</v>
      </c>
      <c r="H205" s="1" t="s">
        <v>1458</v>
      </c>
      <c r="I205" s="1" t="s">
        <v>1459</v>
      </c>
      <c r="J205" s="53" t="s">
        <v>1460</v>
      </c>
      <c r="K205" s="53"/>
    </row>
    <row r="206" spans="2:11" x14ac:dyDescent="0.2">
      <c r="B206" s="52" t="s">
        <v>1461</v>
      </c>
      <c r="C206" s="1" t="s">
        <v>1462</v>
      </c>
      <c r="D206" s="1" t="s">
        <v>1463</v>
      </c>
      <c r="E206" s="1" t="s">
        <v>1464</v>
      </c>
      <c r="F206" s="52">
        <v>2170</v>
      </c>
      <c r="G206" s="1" t="s">
        <v>199</v>
      </c>
      <c r="H206" s="1" t="s">
        <v>1465</v>
      </c>
      <c r="I206" s="1" t="s">
        <v>1466</v>
      </c>
      <c r="J206" s="53" t="s">
        <v>1467</v>
      </c>
      <c r="K206" s="53"/>
    </row>
    <row r="207" spans="2:11" x14ac:dyDescent="0.2">
      <c r="B207" s="52" t="s">
        <v>1468</v>
      </c>
      <c r="C207" s="1" t="s">
        <v>1469</v>
      </c>
      <c r="D207" s="1" t="s">
        <v>1470</v>
      </c>
      <c r="E207" s="1" t="s">
        <v>1471</v>
      </c>
      <c r="F207" s="52">
        <v>4172</v>
      </c>
      <c r="G207" s="1" t="s">
        <v>325</v>
      </c>
      <c r="H207" s="1" t="s">
        <v>1472</v>
      </c>
      <c r="I207" s="1" t="s">
        <v>1473</v>
      </c>
      <c r="J207" s="53" t="s">
        <v>1474</v>
      </c>
      <c r="K207" s="53"/>
    </row>
    <row r="208" spans="2:11" x14ac:dyDescent="0.2">
      <c r="B208" s="52" t="s">
        <v>1475</v>
      </c>
      <c r="C208" s="1" t="s">
        <v>1476</v>
      </c>
      <c r="D208" s="1" t="s">
        <v>1477</v>
      </c>
      <c r="E208" s="1" t="s">
        <v>1478</v>
      </c>
      <c r="F208" s="52">
        <v>4214</v>
      </c>
      <c r="G208" s="1" t="s">
        <v>325</v>
      </c>
      <c r="H208" s="1" t="s">
        <v>220</v>
      </c>
      <c r="I208" s="1" t="s">
        <v>1479</v>
      </c>
      <c r="J208" s="53" t="s">
        <v>1480</v>
      </c>
      <c r="K208" s="53"/>
    </row>
    <row r="209" spans="2:11" x14ac:dyDescent="0.2">
      <c r="B209" s="52" t="s">
        <v>1481</v>
      </c>
      <c r="C209" s="1" t="s">
        <v>1476</v>
      </c>
      <c r="D209" s="1" t="s">
        <v>1482</v>
      </c>
      <c r="E209" s="1" t="s">
        <v>1051</v>
      </c>
      <c r="F209" s="52">
        <v>4506</v>
      </c>
      <c r="G209" s="1" t="s">
        <v>325</v>
      </c>
      <c r="H209" s="1" t="s">
        <v>236</v>
      </c>
      <c r="I209" s="1" t="s">
        <v>1483</v>
      </c>
      <c r="J209" s="53" t="s">
        <v>1484</v>
      </c>
      <c r="K209" s="53"/>
    </row>
    <row r="210" spans="2:11" x14ac:dyDescent="0.2">
      <c r="B210" s="52" t="s">
        <v>1485</v>
      </c>
      <c r="C210" s="1" t="s">
        <v>1476</v>
      </c>
      <c r="D210" s="1" t="s">
        <v>1486</v>
      </c>
      <c r="E210" s="1" t="s">
        <v>1487</v>
      </c>
      <c r="F210" s="52">
        <v>5092</v>
      </c>
      <c r="G210" s="1" t="s">
        <v>1151</v>
      </c>
      <c r="H210" s="1" t="s">
        <v>1488</v>
      </c>
      <c r="I210" s="1" t="s">
        <v>1489</v>
      </c>
      <c r="J210" s="53" t="s">
        <v>1490</v>
      </c>
      <c r="K210" s="53"/>
    </row>
    <row r="211" spans="2:11" x14ac:dyDescent="0.2">
      <c r="B211" s="52" t="s">
        <v>1491</v>
      </c>
      <c r="C211" s="1" t="s">
        <v>1476</v>
      </c>
      <c r="D211" s="1" t="s">
        <v>1492</v>
      </c>
      <c r="E211" s="1" t="s">
        <v>1493</v>
      </c>
      <c r="F211" s="52">
        <v>5251</v>
      </c>
      <c r="G211" s="1" t="s">
        <v>1151</v>
      </c>
      <c r="H211" s="1" t="s">
        <v>1494</v>
      </c>
      <c r="I211" s="1" t="s">
        <v>1495</v>
      </c>
      <c r="J211" s="53" t="s">
        <v>1496</v>
      </c>
      <c r="K211" s="53"/>
    </row>
    <row r="212" spans="2:11" x14ac:dyDescent="0.2">
      <c r="B212" s="52" t="s">
        <v>1497</v>
      </c>
      <c r="C212" s="1" t="s">
        <v>1498</v>
      </c>
      <c r="D212" s="1" t="s">
        <v>1499</v>
      </c>
      <c r="E212" s="1" t="s">
        <v>1500</v>
      </c>
      <c r="F212" s="52">
        <v>6107</v>
      </c>
      <c r="G212" s="1" t="s">
        <v>395</v>
      </c>
      <c r="H212" s="1" t="s">
        <v>1501</v>
      </c>
      <c r="I212" s="1" t="s">
        <v>1502</v>
      </c>
      <c r="J212" s="53" t="s">
        <v>1503</v>
      </c>
      <c r="K212" s="53"/>
    </row>
    <row r="213" spans="2:11" x14ac:dyDescent="0.2">
      <c r="B213" s="52" t="s">
        <v>1504</v>
      </c>
      <c r="C213" s="1" t="s">
        <v>1498</v>
      </c>
      <c r="D213" s="1" t="s">
        <v>1505</v>
      </c>
      <c r="E213" s="1" t="s">
        <v>1506</v>
      </c>
      <c r="F213" s="52">
        <v>6430</v>
      </c>
      <c r="G213" s="1" t="s">
        <v>395</v>
      </c>
      <c r="H213" s="1" t="s">
        <v>1507</v>
      </c>
      <c r="I213" s="1" t="s">
        <v>1508</v>
      </c>
      <c r="J213" s="53" t="s">
        <v>1509</v>
      </c>
      <c r="K213" s="53"/>
    </row>
    <row r="214" spans="2:11" x14ac:dyDescent="0.2">
      <c r="B214" s="52" t="s">
        <v>1510</v>
      </c>
      <c r="C214" s="1" t="s">
        <v>1511</v>
      </c>
      <c r="D214" s="1" t="s">
        <v>1512</v>
      </c>
      <c r="E214" s="1" t="s">
        <v>1513</v>
      </c>
      <c r="F214" s="52">
        <v>4018</v>
      </c>
      <c r="G214" s="1" t="s">
        <v>325</v>
      </c>
      <c r="H214" s="1" t="s">
        <v>1514</v>
      </c>
      <c r="I214" s="1" t="s">
        <v>1515</v>
      </c>
      <c r="J214" s="53" t="s">
        <v>1516</v>
      </c>
      <c r="K214" s="53"/>
    </row>
    <row r="215" spans="2:11" x14ac:dyDescent="0.2">
      <c r="B215" s="52" t="s">
        <v>1517</v>
      </c>
      <c r="C215" s="1" t="s">
        <v>1518</v>
      </c>
      <c r="D215" s="1" t="s">
        <v>1519</v>
      </c>
      <c r="E215" s="1" t="s">
        <v>1520</v>
      </c>
      <c r="F215" s="52">
        <v>4500</v>
      </c>
      <c r="G215" s="1" t="s">
        <v>325</v>
      </c>
      <c r="H215" s="1" t="s">
        <v>1521</v>
      </c>
      <c r="I215" s="1" t="s">
        <v>1522</v>
      </c>
      <c r="J215" s="53" t="s">
        <v>1523</v>
      </c>
      <c r="K215" s="53"/>
    </row>
    <row r="216" spans="2:11" x14ac:dyDescent="0.2">
      <c r="B216" s="52" t="s">
        <v>1524</v>
      </c>
      <c r="C216" s="1" t="s">
        <v>1525</v>
      </c>
      <c r="D216" s="1" t="s">
        <v>1526</v>
      </c>
      <c r="E216" s="1" t="s">
        <v>1527</v>
      </c>
      <c r="F216" s="52">
        <v>2537</v>
      </c>
      <c r="G216" s="1" t="s">
        <v>199</v>
      </c>
      <c r="H216" s="1" t="s">
        <v>1528</v>
      </c>
      <c r="I216" s="1" t="s">
        <v>1529</v>
      </c>
      <c r="J216" s="53" t="s">
        <v>1530</v>
      </c>
      <c r="K216" s="53"/>
    </row>
    <row r="217" spans="2:11" x14ac:dyDescent="0.2">
      <c r="B217" s="52" t="s">
        <v>1531</v>
      </c>
      <c r="C217" s="1" t="s">
        <v>1532</v>
      </c>
      <c r="D217" s="1" t="s">
        <v>1533</v>
      </c>
      <c r="E217" s="1" t="s">
        <v>1534</v>
      </c>
      <c r="F217" s="52">
        <v>3033</v>
      </c>
      <c r="G217" s="1" t="s">
        <v>260</v>
      </c>
      <c r="I217" s="1" t="s">
        <v>1535</v>
      </c>
      <c r="J217" s="53" t="s">
        <v>1536</v>
      </c>
      <c r="K217" s="53"/>
    </row>
    <row r="218" spans="2:11" x14ac:dyDescent="0.2">
      <c r="B218" s="52" t="s">
        <v>1537</v>
      </c>
      <c r="C218" s="1" t="s">
        <v>1538</v>
      </c>
      <c r="D218" s="1" t="s">
        <v>1539</v>
      </c>
      <c r="E218" s="1" t="s">
        <v>1540</v>
      </c>
      <c r="F218" s="52">
        <v>5606</v>
      </c>
      <c r="G218" s="1" t="s">
        <v>1151</v>
      </c>
      <c r="H218" s="1" t="s">
        <v>1541</v>
      </c>
      <c r="I218" s="1" t="s">
        <v>1542</v>
      </c>
      <c r="J218" s="53" t="s">
        <v>1543</v>
      </c>
      <c r="K218" s="53"/>
    </row>
    <row r="219" spans="2:11" x14ac:dyDescent="0.2">
      <c r="B219" s="52" t="s">
        <v>1544</v>
      </c>
      <c r="C219" s="1" t="s">
        <v>1545</v>
      </c>
      <c r="D219" s="1" t="s">
        <v>1546</v>
      </c>
      <c r="E219" s="1" t="s">
        <v>1138</v>
      </c>
      <c r="F219" s="52">
        <v>4870</v>
      </c>
      <c r="G219" s="1" t="s">
        <v>325</v>
      </c>
      <c r="H219" s="1" t="s">
        <v>1547</v>
      </c>
      <c r="I219" s="1" t="s">
        <v>1548</v>
      </c>
      <c r="J219" s="53" t="s">
        <v>1549</v>
      </c>
      <c r="K219" s="53"/>
    </row>
    <row r="220" spans="2:11" x14ac:dyDescent="0.2">
      <c r="B220" s="52" t="s">
        <v>1550</v>
      </c>
      <c r="C220" s="1" t="s">
        <v>1551</v>
      </c>
      <c r="D220" s="1" t="s">
        <v>1552</v>
      </c>
      <c r="E220" s="1" t="s">
        <v>1553</v>
      </c>
      <c r="F220" s="52">
        <v>2142</v>
      </c>
      <c r="G220" s="1" t="s">
        <v>199</v>
      </c>
      <c r="H220" s="1" t="s">
        <v>1554</v>
      </c>
      <c r="I220" s="1" t="s">
        <v>1555</v>
      </c>
      <c r="J220" s="53" t="s">
        <v>1556</v>
      </c>
      <c r="K220" s="53"/>
    </row>
    <row r="221" spans="2:11" x14ac:dyDescent="0.2">
      <c r="B221" s="52" t="s">
        <v>1557</v>
      </c>
      <c r="C221" s="1" t="s">
        <v>1558</v>
      </c>
      <c r="D221" s="1" t="s">
        <v>1559</v>
      </c>
      <c r="E221" s="1" t="s">
        <v>1560</v>
      </c>
      <c r="F221" s="52">
        <v>4110</v>
      </c>
      <c r="G221" s="1" t="s">
        <v>325</v>
      </c>
      <c r="H221" s="1" t="s">
        <v>1561</v>
      </c>
      <c r="I221" s="1" t="s">
        <v>1562</v>
      </c>
      <c r="J221" s="53" t="s">
        <v>1563</v>
      </c>
      <c r="K221" s="53"/>
    </row>
    <row r="222" spans="2:11" x14ac:dyDescent="0.2">
      <c r="B222" s="52" t="s">
        <v>1564</v>
      </c>
      <c r="C222" s="1" t="s">
        <v>1565</v>
      </c>
      <c r="D222" s="1" t="s">
        <v>1566</v>
      </c>
      <c r="E222" s="1" t="s">
        <v>1567</v>
      </c>
      <c r="F222" s="52">
        <v>2304</v>
      </c>
      <c r="G222" s="1" t="s">
        <v>199</v>
      </c>
      <c r="H222" s="1" t="s">
        <v>1568</v>
      </c>
      <c r="I222" s="1" t="s">
        <v>1569</v>
      </c>
      <c r="J222" s="53" t="s">
        <v>1570</v>
      </c>
      <c r="K222" s="53"/>
    </row>
    <row r="223" spans="2:11" x14ac:dyDescent="0.2">
      <c r="B223" s="52" t="s">
        <v>1571</v>
      </c>
      <c r="C223" s="1" t="s">
        <v>1565</v>
      </c>
      <c r="D223" s="1" t="s">
        <v>1572</v>
      </c>
      <c r="E223" s="1" t="s">
        <v>1573</v>
      </c>
      <c r="F223" s="52">
        <v>2478</v>
      </c>
      <c r="G223" s="1" t="s">
        <v>199</v>
      </c>
      <c r="H223" s="1" t="s">
        <v>1574</v>
      </c>
      <c r="I223" s="1" t="s">
        <v>1575</v>
      </c>
      <c r="J223" s="53" t="s">
        <v>1576</v>
      </c>
      <c r="K223" s="53"/>
    </row>
    <row r="224" spans="2:11" x14ac:dyDescent="0.2">
      <c r="B224" s="52" t="s">
        <v>1577</v>
      </c>
      <c r="C224" s="1" t="s">
        <v>1565</v>
      </c>
      <c r="D224" s="1" t="s">
        <v>1578</v>
      </c>
      <c r="E224" s="1" t="s">
        <v>1579</v>
      </c>
      <c r="F224" s="52">
        <v>2525</v>
      </c>
      <c r="G224" s="1" t="s">
        <v>199</v>
      </c>
      <c r="H224" s="1" t="s">
        <v>1580</v>
      </c>
      <c r="I224" s="1" t="s">
        <v>1581</v>
      </c>
      <c r="J224" s="53" t="s">
        <v>1582</v>
      </c>
      <c r="K224" s="53"/>
    </row>
    <row r="225" spans="2:11" x14ac:dyDescent="0.2">
      <c r="B225" s="52" t="s">
        <v>1583</v>
      </c>
      <c r="C225" s="1" t="s">
        <v>1565</v>
      </c>
      <c r="D225" s="1" t="s">
        <v>1584</v>
      </c>
      <c r="E225" s="1" t="s">
        <v>1585</v>
      </c>
      <c r="F225" s="52">
        <v>3084</v>
      </c>
      <c r="G225" s="1" t="s">
        <v>260</v>
      </c>
      <c r="H225" s="1" t="s">
        <v>786</v>
      </c>
      <c r="I225" s="1" t="s">
        <v>1586</v>
      </c>
      <c r="J225" s="53" t="s">
        <v>1587</v>
      </c>
      <c r="K225" s="53"/>
    </row>
    <row r="226" spans="2:11" x14ac:dyDescent="0.2">
      <c r="B226" s="52" t="s">
        <v>1588</v>
      </c>
      <c r="C226" s="1" t="s">
        <v>1565</v>
      </c>
      <c r="D226" s="1" t="s">
        <v>1589</v>
      </c>
      <c r="E226" s="1" t="s">
        <v>1051</v>
      </c>
      <c r="F226" s="52">
        <v>4506</v>
      </c>
      <c r="G226" s="1" t="s">
        <v>325</v>
      </c>
      <c r="H226" s="1" t="s">
        <v>1590</v>
      </c>
      <c r="I226" s="1" t="s">
        <v>1591</v>
      </c>
      <c r="J226" s="53" t="s">
        <v>1592</v>
      </c>
      <c r="K226" s="53"/>
    </row>
    <row r="227" spans="2:11" x14ac:dyDescent="0.2">
      <c r="B227" s="52" t="s">
        <v>1593</v>
      </c>
      <c r="C227" s="1" t="s">
        <v>1565</v>
      </c>
      <c r="D227" s="1" t="s">
        <v>1594</v>
      </c>
      <c r="E227" s="1" t="s">
        <v>1595</v>
      </c>
      <c r="F227" s="52">
        <v>5271</v>
      </c>
      <c r="G227" s="1" t="s">
        <v>1151</v>
      </c>
      <c r="H227" s="1" t="s">
        <v>1596</v>
      </c>
      <c r="I227" s="1" t="s">
        <v>1597</v>
      </c>
      <c r="J227" s="53" t="s">
        <v>1598</v>
      </c>
      <c r="K227" s="53"/>
    </row>
    <row r="228" spans="2:11" x14ac:dyDescent="0.2">
      <c r="B228" s="52" t="s">
        <v>1599</v>
      </c>
      <c r="C228" s="1" t="s">
        <v>495</v>
      </c>
      <c r="D228" s="1" t="s">
        <v>1600</v>
      </c>
      <c r="E228" s="1" t="s">
        <v>1601</v>
      </c>
      <c r="F228" s="52">
        <v>6172</v>
      </c>
      <c r="G228" s="1" t="s">
        <v>395</v>
      </c>
      <c r="H228" s="1" t="s">
        <v>1254</v>
      </c>
      <c r="I228" s="1" t="s">
        <v>1602</v>
      </c>
      <c r="J228" s="53" t="s">
        <v>1603</v>
      </c>
    </row>
    <row r="229" spans="2:11" x14ac:dyDescent="0.2">
      <c r="B229" s="52" t="s">
        <v>1604</v>
      </c>
      <c r="C229" s="1" t="s">
        <v>495</v>
      </c>
      <c r="D229" s="1" t="s">
        <v>1605</v>
      </c>
      <c r="E229" s="1" t="s">
        <v>1347</v>
      </c>
      <c r="F229" s="52">
        <v>3047</v>
      </c>
      <c r="G229" s="1" t="s">
        <v>260</v>
      </c>
      <c r="H229" s="1" t="s">
        <v>1606</v>
      </c>
      <c r="I229" s="1" t="s">
        <v>1607</v>
      </c>
      <c r="J229" s="53" t="s">
        <v>1608</v>
      </c>
    </row>
    <row r="230" spans="2:11" x14ac:dyDescent="0.2">
      <c r="B230" s="52" t="s">
        <v>1609</v>
      </c>
      <c r="C230" s="1" t="s">
        <v>1610</v>
      </c>
      <c r="D230" s="1" t="s">
        <v>1611</v>
      </c>
      <c r="E230" s="1" t="s">
        <v>1012</v>
      </c>
      <c r="F230" s="52">
        <v>4214</v>
      </c>
      <c r="G230" s="1" t="s">
        <v>325</v>
      </c>
      <c r="H230" s="1" t="s">
        <v>1612</v>
      </c>
      <c r="I230" s="1" t="s">
        <v>1613</v>
      </c>
      <c r="J230" s="53" t="s">
        <v>1614</v>
      </c>
    </row>
    <row r="231" spans="2:11" x14ac:dyDescent="0.2">
      <c r="B231" s="52" t="s">
        <v>1615</v>
      </c>
      <c r="C231" s="1" t="s">
        <v>495</v>
      </c>
      <c r="D231" s="1" t="s">
        <v>1616</v>
      </c>
      <c r="E231" s="1" t="s">
        <v>1617</v>
      </c>
      <c r="F231" s="52">
        <v>7050</v>
      </c>
      <c r="G231" s="1" t="s">
        <v>470</v>
      </c>
      <c r="H231" s="1" t="s">
        <v>1618</v>
      </c>
      <c r="I231" s="1" t="s">
        <v>1619</v>
      </c>
      <c r="J231" s="53" t="s">
        <v>1620</v>
      </c>
    </row>
    <row r="232" spans="2:11" x14ac:dyDescent="0.2">
      <c r="B232" s="52" t="s">
        <v>1621</v>
      </c>
      <c r="C232" s="1" t="s">
        <v>1511</v>
      </c>
      <c r="D232" s="1" t="s">
        <v>1622</v>
      </c>
      <c r="E232" s="1" t="s">
        <v>1623</v>
      </c>
      <c r="F232" s="52">
        <v>4212</v>
      </c>
      <c r="G232" s="1" t="s">
        <v>325</v>
      </c>
      <c r="H232" s="1" t="s">
        <v>1624</v>
      </c>
      <c r="I232" s="1" t="s">
        <v>1625</v>
      </c>
      <c r="J232" s="53" t="s">
        <v>1626</v>
      </c>
    </row>
    <row r="233" spans="2:11" x14ac:dyDescent="0.2">
      <c r="B233" s="52" t="s">
        <v>1627</v>
      </c>
      <c r="C233" s="1" t="s">
        <v>495</v>
      </c>
      <c r="D233" s="1" t="s">
        <v>1628</v>
      </c>
      <c r="E233" s="1" t="s">
        <v>1573</v>
      </c>
      <c r="F233" s="52">
        <v>2478</v>
      </c>
      <c r="G233" s="1" t="s">
        <v>199</v>
      </c>
      <c r="H233" s="1" t="s">
        <v>1547</v>
      </c>
      <c r="I233" s="1" t="s">
        <v>1629</v>
      </c>
      <c r="J233" s="53" t="s">
        <v>1630</v>
      </c>
    </row>
    <row r="234" spans="2:11" x14ac:dyDescent="0.2">
      <c r="B234" s="52" t="s">
        <v>1631</v>
      </c>
      <c r="C234" s="1" t="s">
        <v>1632</v>
      </c>
      <c r="D234" s="1" t="s">
        <v>1340</v>
      </c>
      <c r="E234" s="1" t="s">
        <v>1341</v>
      </c>
      <c r="F234" s="52">
        <v>6330</v>
      </c>
      <c r="G234" s="1" t="s">
        <v>395</v>
      </c>
      <c r="H234" s="1" t="s">
        <v>1633</v>
      </c>
      <c r="I234" s="1" t="s">
        <v>1634</v>
      </c>
      <c r="J234" s="53" t="s">
        <v>1635</v>
      </c>
    </row>
    <row r="235" spans="2:11" x14ac:dyDescent="0.2">
      <c r="B235" s="52" t="s">
        <v>1636</v>
      </c>
      <c r="C235" s="1" t="s">
        <v>1637</v>
      </c>
      <c r="D235" s="1" t="s">
        <v>1638</v>
      </c>
      <c r="E235" s="1" t="s">
        <v>1639</v>
      </c>
      <c r="F235" s="52">
        <v>2320</v>
      </c>
      <c r="G235" s="1" t="s">
        <v>199</v>
      </c>
      <c r="H235" s="1" t="s">
        <v>1640</v>
      </c>
      <c r="I235" s="1" t="s">
        <v>1641</v>
      </c>
      <c r="J235" s="53" t="s">
        <v>1642</v>
      </c>
    </row>
    <row r="236" spans="2:11" x14ac:dyDescent="0.2">
      <c r="B236" s="52" t="s">
        <v>1643</v>
      </c>
      <c r="C236" s="1" t="s">
        <v>1644</v>
      </c>
      <c r="D236" s="1" t="s">
        <v>1645</v>
      </c>
      <c r="E236" s="1" t="s">
        <v>1646</v>
      </c>
      <c r="F236" s="52">
        <v>3175</v>
      </c>
      <c r="G236" s="1" t="s">
        <v>260</v>
      </c>
      <c r="H236" s="1" t="s">
        <v>1647</v>
      </c>
      <c r="I236" s="1" t="s">
        <v>1648</v>
      </c>
      <c r="J236" s="53" t="s">
        <v>1649</v>
      </c>
    </row>
    <row r="237" spans="2:11" x14ac:dyDescent="0.2">
      <c r="B237" s="52" t="s">
        <v>1650</v>
      </c>
      <c r="C237" s="1" t="s">
        <v>1651</v>
      </c>
      <c r="D237" s="1" t="s">
        <v>1652</v>
      </c>
      <c r="E237" s="1" t="s">
        <v>1653</v>
      </c>
      <c r="F237" s="52">
        <v>3803</v>
      </c>
      <c r="G237" s="1" t="s">
        <v>260</v>
      </c>
      <c r="H237" s="1" t="s">
        <v>1354</v>
      </c>
      <c r="I237" s="1" t="s">
        <v>1355</v>
      </c>
      <c r="J237" s="53" t="s">
        <v>913</v>
      </c>
    </row>
    <row r="238" spans="2:11" x14ac:dyDescent="0.2">
      <c r="B238" s="52" t="s">
        <v>1654</v>
      </c>
      <c r="C238" s="1" t="s">
        <v>1655</v>
      </c>
      <c r="D238" s="1" t="s">
        <v>1656</v>
      </c>
      <c r="E238" s="1" t="s">
        <v>1500</v>
      </c>
      <c r="F238" s="52">
        <v>6107</v>
      </c>
      <c r="G238" s="1" t="s">
        <v>395</v>
      </c>
      <c r="H238" s="1" t="s">
        <v>1657</v>
      </c>
      <c r="I238" s="1" t="s">
        <v>1658</v>
      </c>
      <c r="J238" s="53" t="s">
        <v>1659</v>
      </c>
    </row>
    <row r="239" spans="2:11" x14ac:dyDescent="0.2">
      <c r="B239" s="52" t="s">
        <v>1660</v>
      </c>
      <c r="C239" s="1" t="s">
        <v>495</v>
      </c>
      <c r="D239" s="1" t="s">
        <v>1661</v>
      </c>
      <c r="E239" s="1" t="s">
        <v>1662</v>
      </c>
      <c r="F239" s="52">
        <v>4827</v>
      </c>
      <c r="G239" s="1" t="s">
        <v>325</v>
      </c>
      <c r="H239" s="1" t="s">
        <v>1663</v>
      </c>
      <c r="I239" s="1" t="s">
        <v>1664</v>
      </c>
      <c r="J239" s="53" t="s">
        <v>1665</v>
      </c>
    </row>
    <row r="240" spans="2:11" x14ac:dyDescent="0.2">
      <c r="B240" s="52" t="s">
        <v>1666</v>
      </c>
      <c r="C240" s="1" t="s">
        <v>1667</v>
      </c>
      <c r="D240" s="1" t="s">
        <v>962</v>
      </c>
      <c r="E240" s="1" t="s">
        <v>963</v>
      </c>
      <c r="F240" s="52">
        <v>4022</v>
      </c>
      <c r="G240" s="1" t="s">
        <v>325</v>
      </c>
      <c r="H240" s="1" t="s">
        <v>367</v>
      </c>
      <c r="I240" s="1" t="s">
        <v>1668</v>
      </c>
      <c r="J240" s="53" t="s">
        <v>965</v>
      </c>
    </row>
    <row r="241" spans="2:10" x14ac:dyDescent="0.2">
      <c r="B241" s="52" t="s">
        <v>1669</v>
      </c>
      <c r="C241" s="1" t="s">
        <v>475</v>
      </c>
      <c r="D241" s="1" t="s">
        <v>1670</v>
      </c>
      <c r="E241" s="1" t="s">
        <v>1671</v>
      </c>
      <c r="F241" s="52">
        <v>2250</v>
      </c>
      <c r="G241" s="1" t="s">
        <v>199</v>
      </c>
      <c r="H241" s="1" t="s">
        <v>822</v>
      </c>
      <c r="I241" s="1" t="s">
        <v>1672</v>
      </c>
      <c r="J241" s="53" t="s">
        <v>1673</v>
      </c>
    </row>
    <row r="242" spans="2:10" x14ac:dyDescent="0.2">
      <c r="B242" s="52" t="s">
        <v>1674</v>
      </c>
      <c r="C242" s="1" t="s">
        <v>1675</v>
      </c>
      <c r="D242" s="1" t="s">
        <v>1676</v>
      </c>
      <c r="E242" s="1" t="s">
        <v>1677</v>
      </c>
      <c r="F242" s="52">
        <v>2007</v>
      </c>
      <c r="G242" s="1" t="s">
        <v>199</v>
      </c>
      <c r="H242" s="1" t="s">
        <v>1678</v>
      </c>
      <c r="I242" s="1" t="s">
        <v>1679</v>
      </c>
      <c r="J242" s="53" t="s">
        <v>1680</v>
      </c>
    </row>
    <row r="243" spans="2:10" x14ac:dyDescent="0.2">
      <c r="B243" s="52" t="s">
        <v>1681</v>
      </c>
      <c r="C243" s="1" t="s">
        <v>495</v>
      </c>
      <c r="D243" s="1" t="s">
        <v>1682</v>
      </c>
      <c r="E243" s="1" t="s">
        <v>1683</v>
      </c>
      <c r="F243" s="52">
        <v>2680</v>
      </c>
      <c r="G243" s="1" t="s">
        <v>199</v>
      </c>
      <c r="H243" s="1" t="s">
        <v>1684</v>
      </c>
      <c r="I243" s="1" t="s">
        <v>1685</v>
      </c>
      <c r="J243" s="53" t="s">
        <v>1686</v>
      </c>
    </row>
    <row r="244" spans="2:10" x14ac:dyDescent="0.2">
      <c r="B244" s="52" t="s">
        <v>1687</v>
      </c>
      <c r="C244" s="1" t="s">
        <v>1688</v>
      </c>
      <c r="D244" s="1" t="s">
        <v>1689</v>
      </c>
      <c r="E244" s="1" t="s">
        <v>1690</v>
      </c>
      <c r="F244" s="52">
        <v>2317</v>
      </c>
      <c r="G244" s="1" t="s">
        <v>199</v>
      </c>
      <c r="H244" s="1" t="s">
        <v>1691</v>
      </c>
      <c r="I244" s="1" t="s">
        <v>1692</v>
      </c>
      <c r="J244" s="53" t="s">
        <v>1693</v>
      </c>
    </row>
    <row r="245" spans="2:10" x14ac:dyDescent="0.2">
      <c r="B245" s="52" t="s">
        <v>1694</v>
      </c>
      <c r="C245" s="1" t="s">
        <v>1498</v>
      </c>
      <c r="D245" s="1" t="s">
        <v>1695</v>
      </c>
      <c r="E245" s="1" t="s">
        <v>1232</v>
      </c>
      <c r="F245" s="52">
        <v>6017</v>
      </c>
      <c r="G245" s="1" t="s">
        <v>395</v>
      </c>
      <c r="H245" s="1" t="s">
        <v>1696</v>
      </c>
      <c r="I245" s="1" t="s">
        <v>1697</v>
      </c>
      <c r="J245" s="53" t="s">
        <v>1698</v>
      </c>
    </row>
    <row r="246" spans="2:10" x14ac:dyDescent="0.2">
      <c r="B246" s="52" t="s">
        <v>1699</v>
      </c>
      <c r="C246" s="1" t="s">
        <v>1700</v>
      </c>
      <c r="D246" s="1" t="s">
        <v>1701</v>
      </c>
      <c r="E246" s="1" t="s">
        <v>1702</v>
      </c>
      <c r="F246" s="52">
        <v>2720</v>
      </c>
      <c r="G246" s="1" t="s">
        <v>199</v>
      </c>
      <c r="H246" s="1" t="s">
        <v>1081</v>
      </c>
      <c r="I246" s="1" t="s">
        <v>1703</v>
      </c>
      <c r="J246" s="53" t="s">
        <v>1704</v>
      </c>
    </row>
    <row r="247" spans="2:10" x14ac:dyDescent="0.2">
      <c r="B247" s="52" t="s">
        <v>1705</v>
      </c>
      <c r="C247" s="1" t="s">
        <v>1706</v>
      </c>
      <c r="D247" s="1" t="s">
        <v>1707</v>
      </c>
      <c r="E247" s="1" t="s">
        <v>1708</v>
      </c>
      <c r="F247" s="52">
        <v>4109</v>
      </c>
      <c r="G247" s="1" t="s">
        <v>325</v>
      </c>
      <c r="H247" s="1" t="s">
        <v>1709</v>
      </c>
      <c r="I247" s="1" t="s">
        <v>1710</v>
      </c>
      <c r="J247" s="53" t="s">
        <v>1711</v>
      </c>
    </row>
    <row r="248" spans="2:10" x14ac:dyDescent="0.2">
      <c r="B248" s="52" t="s">
        <v>1712</v>
      </c>
      <c r="C248" s="1" t="s">
        <v>495</v>
      </c>
      <c r="D248" s="1" t="s">
        <v>1713</v>
      </c>
      <c r="E248" s="1" t="s">
        <v>1714</v>
      </c>
      <c r="F248" s="52">
        <v>2795</v>
      </c>
      <c r="G248" s="1" t="s">
        <v>199</v>
      </c>
      <c r="H248" s="1" t="s">
        <v>1715</v>
      </c>
      <c r="I248" s="1" t="s">
        <v>1716</v>
      </c>
      <c r="J248" s="53" t="s">
        <v>1717</v>
      </c>
    </row>
    <row r="249" spans="2:10" x14ac:dyDescent="0.2">
      <c r="B249" s="52" t="s">
        <v>1718</v>
      </c>
      <c r="C249" s="1" t="s">
        <v>1719</v>
      </c>
      <c r="D249" s="1" t="s">
        <v>1720</v>
      </c>
      <c r="E249" s="1" t="s">
        <v>1721</v>
      </c>
      <c r="F249" s="52">
        <v>2430</v>
      </c>
      <c r="G249" s="1" t="s">
        <v>199</v>
      </c>
      <c r="H249" s="1" t="s">
        <v>1722</v>
      </c>
      <c r="I249" s="1" t="s">
        <v>1723</v>
      </c>
      <c r="J249" s="53" t="s">
        <v>1724</v>
      </c>
    </row>
    <row r="250" spans="2:10" x14ac:dyDescent="0.2">
      <c r="B250" s="52" t="s">
        <v>1725</v>
      </c>
      <c r="C250" s="1" t="s">
        <v>549</v>
      </c>
      <c r="D250" s="1" t="s">
        <v>1726</v>
      </c>
      <c r="E250" s="1" t="s">
        <v>1727</v>
      </c>
      <c r="F250" s="52">
        <v>870</v>
      </c>
      <c r="G250" s="1" t="s">
        <v>380</v>
      </c>
      <c r="H250" s="1" t="s">
        <v>1728</v>
      </c>
      <c r="I250" s="1" t="s">
        <v>1729</v>
      </c>
      <c r="J250" s="53" t="s">
        <v>1730</v>
      </c>
    </row>
    <row r="251" spans="2:10" x14ac:dyDescent="0.2">
      <c r="B251" s="52" t="s">
        <v>1731</v>
      </c>
      <c r="C251" s="1" t="s">
        <v>1732</v>
      </c>
      <c r="D251" s="1" t="s">
        <v>1733</v>
      </c>
      <c r="E251" s="1" t="s">
        <v>1734</v>
      </c>
      <c r="F251" s="52">
        <v>3056</v>
      </c>
      <c r="G251" s="1" t="s">
        <v>260</v>
      </c>
      <c r="H251" s="1" t="s">
        <v>1735</v>
      </c>
      <c r="I251" s="1" t="s">
        <v>1736</v>
      </c>
      <c r="J251" s="53" t="s">
        <v>1737</v>
      </c>
    </row>
    <row r="252" spans="2:10" x14ac:dyDescent="0.2">
      <c r="B252" s="52" t="s">
        <v>1738</v>
      </c>
      <c r="C252" s="1" t="s">
        <v>1739</v>
      </c>
      <c r="D252" s="1" t="s">
        <v>1740</v>
      </c>
      <c r="E252" s="1" t="s">
        <v>1232</v>
      </c>
      <c r="F252" s="52">
        <v>6017</v>
      </c>
      <c r="G252" s="1" t="s">
        <v>395</v>
      </c>
      <c r="H252" s="1" t="s">
        <v>1696</v>
      </c>
      <c r="J252" s="53" t="s">
        <v>1698</v>
      </c>
    </row>
    <row r="253" spans="2:10" x14ac:dyDescent="0.2">
      <c r="B253" s="52" t="s">
        <v>1741</v>
      </c>
      <c r="C253" s="1" t="s">
        <v>495</v>
      </c>
      <c r="D253" s="1" t="s">
        <v>1742</v>
      </c>
      <c r="E253" s="1" t="s">
        <v>1743</v>
      </c>
      <c r="F253" s="52">
        <v>4655</v>
      </c>
      <c r="G253" s="1" t="s">
        <v>325</v>
      </c>
      <c r="H253" s="1" t="s">
        <v>1744</v>
      </c>
      <c r="I253" s="1" t="s">
        <v>1745</v>
      </c>
      <c r="J253" s="53" t="s">
        <v>1746</v>
      </c>
    </row>
    <row r="254" spans="2:10" x14ac:dyDescent="0.2">
      <c r="B254" s="52" t="s">
        <v>1747</v>
      </c>
      <c r="C254" s="1" t="s">
        <v>1748</v>
      </c>
      <c r="D254" s="1" t="s">
        <v>1749</v>
      </c>
      <c r="E254" s="1" t="s">
        <v>1750</v>
      </c>
      <c r="F254" s="52">
        <v>6714</v>
      </c>
      <c r="G254" s="1" t="s">
        <v>395</v>
      </c>
      <c r="H254" s="1" t="s">
        <v>1751</v>
      </c>
      <c r="I254" s="1" t="s">
        <v>1752</v>
      </c>
      <c r="J254" s="53" t="s">
        <v>1753</v>
      </c>
    </row>
    <row r="255" spans="2:10" x14ac:dyDescent="0.2">
      <c r="B255" s="52" t="s">
        <v>1754</v>
      </c>
      <c r="C255" s="1" t="s">
        <v>1755</v>
      </c>
      <c r="D255" s="1" t="s">
        <v>1756</v>
      </c>
      <c r="E255" s="1" t="s">
        <v>1757</v>
      </c>
      <c r="F255" s="52">
        <v>3038</v>
      </c>
      <c r="G255" s="1" t="s">
        <v>260</v>
      </c>
      <c r="H255" s="1" t="s">
        <v>1755</v>
      </c>
      <c r="I255" s="1" t="s">
        <v>1758</v>
      </c>
      <c r="J255" s="53" t="s">
        <v>1759</v>
      </c>
    </row>
    <row r="256" spans="2:10" x14ac:dyDescent="0.2">
      <c r="B256" s="52" t="s">
        <v>1760</v>
      </c>
      <c r="C256" s="1" t="s">
        <v>1761</v>
      </c>
      <c r="D256" s="1" t="s">
        <v>1762</v>
      </c>
      <c r="E256" s="1" t="s">
        <v>1763</v>
      </c>
      <c r="F256" s="52">
        <v>4020</v>
      </c>
      <c r="G256" s="1" t="s">
        <v>325</v>
      </c>
      <c r="H256" s="1" t="s">
        <v>1761</v>
      </c>
      <c r="I256" s="1" t="s">
        <v>1764</v>
      </c>
      <c r="J256" s="53" t="s">
        <v>1765</v>
      </c>
    </row>
    <row r="257" spans="2:10" x14ac:dyDescent="0.2">
      <c r="B257" s="52" t="s">
        <v>1766</v>
      </c>
      <c r="C257" s="1" t="s">
        <v>1767</v>
      </c>
      <c r="D257" s="1" t="s">
        <v>1768</v>
      </c>
      <c r="E257" s="1" t="s">
        <v>1769</v>
      </c>
      <c r="F257" s="52">
        <v>2088</v>
      </c>
      <c r="G257" s="1" t="s">
        <v>199</v>
      </c>
      <c r="H257" s="1" t="s">
        <v>1767</v>
      </c>
      <c r="I257" s="1" t="s">
        <v>1770</v>
      </c>
      <c r="J257" s="53" t="s">
        <v>1771</v>
      </c>
    </row>
    <row r="258" spans="2:10" x14ac:dyDescent="0.2">
      <c r="B258" s="52" t="s">
        <v>1772</v>
      </c>
      <c r="C258" s="1" t="s">
        <v>1773</v>
      </c>
      <c r="D258" s="1" t="s">
        <v>1774</v>
      </c>
      <c r="E258" s="1" t="s">
        <v>1775</v>
      </c>
      <c r="F258" s="52">
        <v>3156</v>
      </c>
      <c r="G258" s="1" t="s">
        <v>260</v>
      </c>
      <c r="H258" s="1" t="s">
        <v>1773</v>
      </c>
      <c r="I258" s="1" t="s">
        <v>1776</v>
      </c>
      <c r="J258" s="53" t="s">
        <v>1777</v>
      </c>
    </row>
    <row r="259" spans="2:10" x14ac:dyDescent="0.2">
      <c r="B259" s="52" t="s">
        <v>1778</v>
      </c>
      <c r="C259" s="1" t="s">
        <v>1779</v>
      </c>
      <c r="D259" s="1" t="s">
        <v>1780</v>
      </c>
      <c r="E259" s="1" t="s">
        <v>1750</v>
      </c>
      <c r="F259" s="52">
        <v>6714</v>
      </c>
      <c r="G259" s="1" t="s">
        <v>395</v>
      </c>
      <c r="H259" s="1" t="s">
        <v>1781</v>
      </c>
      <c r="I259" s="1" t="s">
        <v>1782</v>
      </c>
      <c r="J259" s="53" t="s">
        <v>1783</v>
      </c>
    </row>
    <row r="260" spans="2:10" x14ac:dyDescent="0.2">
      <c r="B260" s="52" t="s">
        <v>1784</v>
      </c>
      <c r="C260" s="1" t="s">
        <v>1785</v>
      </c>
      <c r="D260" s="1" t="s">
        <v>1202</v>
      </c>
      <c r="E260" s="1" t="s">
        <v>1786</v>
      </c>
      <c r="F260" s="52">
        <v>5251</v>
      </c>
      <c r="G260" s="1" t="s">
        <v>1151</v>
      </c>
      <c r="H260" s="1" t="s">
        <v>1787</v>
      </c>
      <c r="I260" s="1" t="s">
        <v>1788</v>
      </c>
      <c r="J260" s="53" t="s">
        <v>1789</v>
      </c>
    </row>
    <row r="261" spans="2:10" x14ac:dyDescent="0.2">
      <c r="B261" s="52" t="s">
        <v>1790</v>
      </c>
      <c r="C261" s="1" t="s">
        <v>1791</v>
      </c>
      <c r="D261" s="1" t="s">
        <v>1792</v>
      </c>
      <c r="E261" s="1" t="s">
        <v>1793</v>
      </c>
      <c r="F261" s="52">
        <v>6317</v>
      </c>
      <c r="G261" s="1" t="s">
        <v>395</v>
      </c>
      <c r="H261" s="1" t="s">
        <v>1794</v>
      </c>
      <c r="I261" s="1" t="s">
        <v>1795</v>
      </c>
      <c r="J261" s="53" t="s">
        <v>1796</v>
      </c>
    </row>
    <row r="262" spans="2:10" x14ac:dyDescent="0.2">
      <c r="B262" s="52" t="s">
        <v>1797</v>
      </c>
      <c r="C262" s="1" t="s">
        <v>1798</v>
      </c>
      <c r="D262" s="1" t="s">
        <v>1799</v>
      </c>
      <c r="E262" s="1" t="s">
        <v>1800</v>
      </c>
      <c r="F262" s="52">
        <v>3012</v>
      </c>
      <c r="G262" s="1" t="s">
        <v>260</v>
      </c>
      <c r="H262" s="1" t="s">
        <v>1691</v>
      </c>
      <c r="I262" s="1" t="s">
        <v>1801</v>
      </c>
      <c r="J262" s="53" t="s">
        <v>1802</v>
      </c>
    </row>
    <row r="263" spans="2:10" x14ac:dyDescent="0.2">
      <c r="B263" s="52" t="s">
        <v>1803</v>
      </c>
      <c r="C263" s="1" t="s">
        <v>1804</v>
      </c>
      <c r="D263" s="1" t="s">
        <v>1805</v>
      </c>
      <c r="E263" s="1" t="s">
        <v>1806</v>
      </c>
      <c r="F263" s="52">
        <v>5554</v>
      </c>
      <c r="G263" s="1" t="s">
        <v>1151</v>
      </c>
      <c r="H263" s="1" t="s">
        <v>1807</v>
      </c>
      <c r="I263" s="1" t="s">
        <v>1808</v>
      </c>
      <c r="J263" s="53" t="s">
        <v>1809</v>
      </c>
    </row>
    <row r="264" spans="2:10" x14ac:dyDescent="0.2">
      <c r="B264" s="52" t="s">
        <v>1810</v>
      </c>
      <c r="C264" s="1" t="s">
        <v>495</v>
      </c>
      <c r="D264" s="1" t="s">
        <v>1811</v>
      </c>
      <c r="E264" s="1" t="s">
        <v>490</v>
      </c>
      <c r="F264" s="52">
        <v>4217</v>
      </c>
      <c r="G264" s="1" t="s">
        <v>325</v>
      </c>
      <c r="H264" s="1" t="s">
        <v>659</v>
      </c>
      <c r="I264" s="1" t="s">
        <v>1812</v>
      </c>
      <c r="J264" s="53" t="s">
        <v>1813</v>
      </c>
    </row>
    <row r="265" spans="2:10" x14ac:dyDescent="0.2">
      <c r="B265" s="52" t="s">
        <v>1814</v>
      </c>
      <c r="C265" s="1" t="s">
        <v>1815</v>
      </c>
      <c r="D265" s="1" t="s">
        <v>1816</v>
      </c>
      <c r="E265" s="1" t="s">
        <v>1817</v>
      </c>
      <c r="F265" s="52">
        <v>2430</v>
      </c>
      <c r="G265" s="1" t="s">
        <v>199</v>
      </c>
      <c r="H265" s="1" t="s">
        <v>1818</v>
      </c>
      <c r="I265" s="1" t="s">
        <v>1819</v>
      </c>
      <c r="J265" s="53" t="s">
        <v>1820</v>
      </c>
    </row>
    <row r="266" spans="2:10" x14ac:dyDescent="0.2">
      <c r="B266" s="52" t="s">
        <v>1821</v>
      </c>
      <c r="C266" s="1" t="s">
        <v>1822</v>
      </c>
      <c r="D266" s="1" t="s">
        <v>1823</v>
      </c>
      <c r="E266" s="1" t="s">
        <v>1824</v>
      </c>
      <c r="F266" s="52">
        <v>2609</v>
      </c>
      <c r="G266" s="1" t="s">
        <v>484</v>
      </c>
      <c r="H266" s="1" t="s">
        <v>1825</v>
      </c>
      <c r="I266" s="1" t="s">
        <v>1826</v>
      </c>
      <c r="J266" s="53" t="s">
        <v>1827</v>
      </c>
    </row>
    <row r="267" spans="2:10" x14ac:dyDescent="0.2">
      <c r="B267" s="52" t="s">
        <v>1828</v>
      </c>
      <c r="C267" s="1" t="s">
        <v>1476</v>
      </c>
      <c r="D267" s="1" t="s">
        <v>1829</v>
      </c>
      <c r="E267" s="1" t="s">
        <v>1830</v>
      </c>
      <c r="F267" s="52">
        <v>2210</v>
      </c>
      <c r="G267" s="1" t="s">
        <v>199</v>
      </c>
      <c r="H267" s="1" t="s">
        <v>1831</v>
      </c>
      <c r="I267" s="1" t="s">
        <v>1832</v>
      </c>
      <c r="J267" s="53" t="s">
        <v>1833</v>
      </c>
    </row>
    <row r="268" spans="2:10" x14ac:dyDescent="0.2">
      <c r="B268" s="52" t="s">
        <v>1834</v>
      </c>
      <c r="C268" s="1" t="s">
        <v>1835</v>
      </c>
      <c r="D268" s="1" t="s">
        <v>1836</v>
      </c>
      <c r="E268" s="1" t="s">
        <v>1837</v>
      </c>
      <c r="F268" s="52">
        <v>4122</v>
      </c>
      <c r="G268" s="1" t="s">
        <v>325</v>
      </c>
      <c r="H268" s="1" t="s">
        <v>1838</v>
      </c>
      <c r="I268" s="1" t="s">
        <v>1839</v>
      </c>
      <c r="J268" s="53" t="s">
        <v>1840</v>
      </c>
    </row>
    <row r="269" spans="2:10" x14ac:dyDescent="0.2">
      <c r="B269" s="52" t="s">
        <v>1841</v>
      </c>
      <c r="C269" s="1" t="s">
        <v>495</v>
      </c>
      <c r="D269" s="1" t="s">
        <v>1842</v>
      </c>
      <c r="E269" s="1" t="s">
        <v>1843</v>
      </c>
      <c r="F269" s="52">
        <v>3825</v>
      </c>
      <c r="G269" s="1" t="s">
        <v>260</v>
      </c>
      <c r="H269" s="1" t="s">
        <v>1844</v>
      </c>
      <c r="I269" s="1" t="s">
        <v>1845</v>
      </c>
      <c r="J269" s="53" t="s">
        <v>1846</v>
      </c>
    </row>
    <row r="270" spans="2:10" x14ac:dyDescent="0.2">
      <c r="B270" s="52" t="s">
        <v>1847</v>
      </c>
      <c r="C270" s="1" t="s">
        <v>549</v>
      </c>
      <c r="D270" s="1" t="s">
        <v>1848</v>
      </c>
      <c r="E270" s="1" t="s">
        <v>1849</v>
      </c>
      <c r="F270" s="52">
        <v>4575</v>
      </c>
      <c r="G270" s="1" t="s">
        <v>325</v>
      </c>
      <c r="H270" s="1" t="s">
        <v>1063</v>
      </c>
      <c r="J270" s="53" t="s">
        <v>1065</v>
      </c>
    </row>
    <row r="271" spans="2:10" x14ac:dyDescent="0.2">
      <c r="B271" s="52" t="s">
        <v>1850</v>
      </c>
      <c r="C271" s="1" t="s">
        <v>1851</v>
      </c>
      <c r="D271" s="1" t="s">
        <v>1852</v>
      </c>
      <c r="E271" s="1" t="s">
        <v>1853</v>
      </c>
      <c r="F271" s="52">
        <v>3023</v>
      </c>
      <c r="G271" s="1" t="s">
        <v>260</v>
      </c>
      <c r="H271" s="1" t="s">
        <v>1854</v>
      </c>
      <c r="I271" s="1" t="s">
        <v>1855</v>
      </c>
      <c r="J271" s="53" t="s">
        <v>1856</v>
      </c>
    </row>
    <row r="272" spans="2:10" x14ac:dyDescent="0.2">
      <c r="B272" s="52" t="s">
        <v>1857</v>
      </c>
      <c r="C272" s="1" t="s">
        <v>1858</v>
      </c>
      <c r="D272" s="1" t="s">
        <v>1859</v>
      </c>
      <c r="E272" s="1" t="s">
        <v>1860</v>
      </c>
      <c r="F272" s="52">
        <v>5082</v>
      </c>
      <c r="G272" s="1" t="s">
        <v>1151</v>
      </c>
      <c r="H272" s="1" t="s">
        <v>1861</v>
      </c>
      <c r="I272" s="1" t="s">
        <v>1862</v>
      </c>
      <c r="J272" s="53" t="s">
        <v>1863</v>
      </c>
    </row>
    <row r="273" spans="2:10" x14ac:dyDescent="0.2">
      <c r="B273" s="52" t="s">
        <v>1864</v>
      </c>
      <c r="C273" s="1" t="s">
        <v>1865</v>
      </c>
      <c r="D273" s="1" t="s">
        <v>1866</v>
      </c>
      <c r="E273" s="1" t="s">
        <v>1867</v>
      </c>
      <c r="F273" s="52">
        <v>6722</v>
      </c>
      <c r="G273" s="1" t="s">
        <v>395</v>
      </c>
      <c r="H273" s="1" t="s">
        <v>1868</v>
      </c>
      <c r="I273" s="1" t="s">
        <v>1869</v>
      </c>
      <c r="J273" s="53" t="s">
        <v>1870</v>
      </c>
    </row>
    <row r="274" spans="2:10" x14ac:dyDescent="0.2">
      <c r="B274" s="52" t="s">
        <v>1871</v>
      </c>
      <c r="C274" s="1" t="s">
        <v>495</v>
      </c>
      <c r="D274" s="1" t="s">
        <v>1872</v>
      </c>
      <c r="E274" s="1" t="s">
        <v>1253</v>
      </c>
      <c r="F274" s="52">
        <v>656</v>
      </c>
      <c r="G274" s="1" t="s">
        <v>395</v>
      </c>
      <c r="H274" s="1" t="s">
        <v>1624</v>
      </c>
      <c r="I274" s="1" t="s">
        <v>1255</v>
      </c>
      <c r="J274" s="53" t="s">
        <v>1873</v>
      </c>
    </row>
    <row r="275" spans="2:10" x14ac:dyDescent="0.2">
      <c r="B275" s="52" t="s">
        <v>1874</v>
      </c>
      <c r="C275" s="1" t="s">
        <v>1875</v>
      </c>
      <c r="D275" s="1" t="s">
        <v>1876</v>
      </c>
      <c r="E275" s="1" t="s">
        <v>1877</v>
      </c>
      <c r="F275" s="52">
        <v>4350</v>
      </c>
      <c r="G275" s="1" t="s">
        <v>325</v>
      </c>
      <c r="H275" s="1" t="s">
        <v>1878</v>
      </c>
      <c r="I275" s="1" t="s">
        <v>1879</v>
      </c>
      <c r="J275" s="53" t="s">
        <v>1880</v>
      </c>
    </row>
    <row r="276" spans="2:10" x14ac:dyDescent="0.2">
      <c r="B276" s="52" t="s">
        <v>1881</v>
      </c>
      <c r="C276" s="1" t="s">
        <v>1403</v>
      </c>
      <c r="D276" s="1" t="s">
        <v>1882</v>
      </c>
      <c r="E276" s="1" t="s">
        <v>1420</v>
      </c>
      <c r="F276" s="52">
        <v>4551</v>
      </c>
      <c r="G276" s="1" t="s">
        <v>325</v>
      </c>
      <c r="H276" s="1" t="s">
        <v>1883</v>
      </c>
      <c r="I276" s="1" t="s">
        <v>1422</v>
      </c>
      <c r="J276" s="53" t="s">
        <v>1884</v>
      </c>
    </row>
    <row r="277" spans="2:10" x14ac:dyDescent="0.2">
      <c r="B277" s="52" t="s">
        <v>1885</v>
      </c>
      <c r="C277" s="1" t="s">
        <v>1886</v>
      </c>
      <c r="D277" s="1" t="s">
        <v>1887</v>
      </c>
      <c r="E277" s="1" t="s">
        <v>1888</v>
      </c>
      <c r="F277" s="52">
        <v>6450</v>
      </c>
      <c r="G277" s="1" t="s">
        <v>395</v>
      </c>
      <c r="H277" s="1" t="s">
        <v>1889</v>
      </c>
      <c r="I277" s="1" t="s">
        <v>1890</v>
      </c>
      <c r="J277" s="53" t="s">
        <v>1891</v>
      </c>
    </row>
    <row r="278" spans="2:10" x14ac:dyDescent="0.2">
      <c r="B278" s="52" t="s">
        <v>1892</v>
      </c>
      <c r="C278" s="1" t="s">
        <v>495</v>
      </c>
      <c r="D278" s="1" t="s">
        <v>1893</v>
      </c>
      <c r="E278" s="1" t="s">
        <v>1226</v>
      </c>
      <c r="F278" s="52">
        <v>60005</v>
      </c>
      <c r="G278" s="1" t="s">
        <v>395</v>
      </c>
      <c r="H278" s="1" t="s">
        <v>1227</v>
      </c>
      <c r="I278" s="1" t="s">
        <v>1228</v>
      </c>
      <c r="J278" s="53" t="s">
        <v>1894</v>
      </c>
    </row>
    <row r="279" spans="2:10" x14ac:dyDescent="0.2">
      <c r="B279" s="52" t="s">
        <v>1895</v>
      </c>
      <c r="C279" s="1" t="s">
        <v>414</v>
      </c>
      <c r="D279" s="1" t="s">
        <v>1896</v>
      </c>
      <c r="E279" s="1" t="s">
        <v>1897</v>
      </c>
      <c r="F279" s="52">
        <v>6743</v>
      </c>
      <c r="G279" s="1" t="s">
        <v>395</v>
      </c>
      <c r="H279" s="1" t="s">
        <v>228</v>
      </c>
      <c r="I279" s="1" t="s">
        <v>1898</v>
      </c>
      <c r="J279" s="53" t="s">
        <v>1899</v>
      </c>
    </row>
    <row r="280" spans="2:10" x14ac:dyDescent="0.2">
      <c r="B280" s="52" t="s">
        <v>1900</v>
      </c>
      <c r="C280" s="1" t="s">
        <v>495</v>
      </c>
      <c r="D280" s="1" t="s">
        <v>1901</v>
      </c>
      <c r="E280" s="1" t="s">
        <v>1902</v>
      </c>
      <c r="F280" s="52">
        <v>4807</v>
      </c>
      <c r="G280" s="1" t="s">
        <v>325</v>
      </c>
      <c r="H280" s="1" t="s">
        <v>1903</v>
      </c>
      <c r="I280" s="1" t="s">
        <v>1904</v>
      </c>
      <c r="J280" s="53" t="s">
        <v>1905</v>
      </c>
    </row>
    <row r="281" spans="2:10" x14ac:dyDescent="0.2">
      <c r="B281" s="52" t="s">
        <v>1906</v>
      </c>
      <c r="C281" s="1" t="s">
        <v>1907</v>
      </c>
      <c r="D281" s="1" t="s">
        <v>1908</v>
      </c>
      <c r="E281" s="1" t="s">
        <v>1909</v>
      </c>
      <c r="F281" s="52">
        <v>5453</v>
      </c>
      <c r="G281" s="1" t="s">
        <v>1151</v>
      </c>
      <c r="H281" s="1" t="s">
        <v>1910</v>
      </c>
      <c r="I281" s="1" t="s">
        <v>1911</v>
      </c>
      <c r="J281" s="53" t="s">
        <v>1912</v>
      </c>
    </row>
    <row r="282" spans="2:10" x14ac:dyDescent="0.2">
      <c r="B282" s="52" t="s">
        <v>1913</v>
      </c>
      <c r="C282" s="1" t="s">
        <v>1914</v>
      </c>
      <c r="D282" s="1" t="s">
        <v>1915</v>
      </c>
      <c r="E282" s="1" t="s">
        <v>1916</v>
      </c>
      <c r="F282" s="52">
        <v>2573</v>
      </c>
      <c r="G282" s="1" t="s">
        <v>199</v>
      </c>
      <c r="H282" s="1" t="s">
        <v>1063</v>
      </c>
      <c r="J282" s="53" t="s">
        <v>1917</v>
      </c>
    </row>
    <row r="283" spans="2:10" x14ac:dyDescent="0.2">
      <c r="B283" s="52" t="s">
        <v>1918</v>
      </c>
      <c r="C283" s="1" t="s">
        <v>495</v>
      </c>
      <c r="D283" s="1" t="s">
        <v>1919</v>
      </c>
      <c r="E283" s="1" t="s">
        <v>1012</v>
      </c>
      <c r="F283" s="52">
        <v>4212</v>
      </c>
      <c r="G283" s="1" t="s">
        <v>325</v>
      </c>
      <c r="H283" s="1" t="s">
        <v>1920</v>
      </c>
      <c r="I283" s="1" t="s">
        <v>1014</v>
      </c>
      <c r="J283" s="53" t="s">
        <v>1015</v>
      </c>
    </row>
    <row r="284" spans="2:10" x14ac:dyDescent="0.2">
      <c r="B284" s="52" t="s">
        <v>1921</v>
      </c>
      <c r="C284" s="1" t="s">
        <v>1922</v>
      </c>
      <c r="D284" s="1" t="s">
        <v>1923</v>
      </c>
      <c r="E284" s="1" t="s">
        <v>664</v>
      </c>
      <c r="F284" s="52">
        <v>2502</v>
      </c>
      <c r="G284" s="1" t="s">
        <v>199</v>
      </c>
      <c r="H284" s="1" t="s">
        <v>1924</v>
      </c>
      <c r="I284" s="1" t="s">
        <v>1925</v>
      </c>
      <c r="J284" s="53" t="s">
        <v>1926</v>
      </c>
    </row>
    <row r="285" spans="2:10" x14ac:dyDescent="0.2">
      <c r="B285" s="52" t="s">
        <v>1927</v>
      </c>
      <c r="C285" s="1" t="s">
        <v>1928</v>
      </c>
      <c r="D285" s="1" t="s">
        <v>1929</v>
      </c>
      <c r="E285" s="1" t="s">
        <v>1930</v>
      </c>
      <c r="F285" s="52">
        <v>3934</v>
      </c>
      <c r="G285" s="1" t="s">
        <v>260</v>
      </c>
      <c r="H285" s="1" t="s">
        <v>1931</v>
      </c>
      <c r="I285" s="1" t="s">
        <v>1932</v>
      </c>
      <c r="J285" s="53" t="s">
        <v>1933</v>
      </c>
    </row>
    <row r="286" spans="2:10" x14ac:dyDescent="0.2">
      <c r="B286" s="52" t="s">
        <v>1934</v>
      </c>
      <c r="C286" s="1" t="s">
        <v>1935</v>
      </c>
      <c r="D286" s="1" t="s">
        <v>1936</v>
      </c>
      <c r="E286" s="1" t="s">
        <v>1937</v>
      </c>
      <c r="F286" s="52">
        <v>3121</v>
      </c>
      <c r="G286" s="1" t="s">
        <v>260</v>
      </c>
      <c r="H286" s="1" t="s">
        <v>1938</v>
      </c>
      <c r="I286" s="1" t="s">
        <v>1939</v>
      </c>
      <c r="J286" s="53" t="s">
        <v>1940</v>
      </c>
    </row>
    <row r="287" spans="2:10" x14ac:dyDescent="0.2">
      <c r="B287" s="52" t="s">
        <v>1941</v>
      </c>
      <c r="C287" s="1" t="s">
        <v>495</v>
      </c>
      <c r="D287" s="1" t="s">
        <v>1942</v>
      </c>
      <c r="E287" s="1" t="s">
        <v>1943</v>
      </c>
      <c r="F287" s="52">
        <v>2650</v>
      </c>
      <c r="G287" s="1" t="s">
        <v>199</v>
      </c>
      <c r="H287" s="1" t="s">
        <v>1944</v>
      </c>
      <c r="I287" s="1" t="s">
        <v>1945</v>
      </c>
      <c r="J287" s="53" t="s">
        <v>1946</v>
      </c>
    </row>
    <row r="288" spans="2:10" x14ac:dyDescent="0.2">
      <c r="B288" s="52" t="s">
        <v>1947</v>
      </c>
      <c r="C288" s="1" t="s">
        <v>495</v>
      </c>
      <c r="D288" s="1" t="s">
        <v>1948</v>
      </c>
      <c r="E288" s="1" t="s">
        <v>1949</v>
      </c>
      <c r="F288" s="52">
        <v>2107</v>
      </c>
      <c r="G288" s="1" t="s">
        <v>199</v>
      </c>
      <c r="H288" s="1" t="s">
        <v>569</v>
      </c>
      <c r="I288" s="1" t="s">
        <v>570</v>
      </c>
      <c r="J288" s="53" t="s">
        <v>571</v>
      </c>
    </row>
    <row r="289" spans="2:10" x14ac:dyDescent="0.2">
      <c r="B289" s="52" t="s">
        <v>1950</v>
      </c>
      <c r="C289" s="1" t="s">
        <v>1951</v>
      </c>
      <c r="D289" s="1" t="s">
        <v>1952</v>
      </c>
      <c r="E289" s="1" t="s">
        <v>1953</v>
      </c>
      <c r="F289" s="52">
        <v>2555</v>
      </c>
      <c r="H289" s="1" t="s">
        <v>1954</v>
      </c>
      <c r="I289" s="1" t="s">
        <v>1955</v>
      </c>
      <c r="J289" s="53" t="s">
        <v>1956</v>
      </c>
    </row>
  </sheetData>
  <conditionalFormatting sqref="B18">
    <cfRule type="duplicateValues" dxfId="4" priority="1"/>
  </conditionalFormatting>
  <conditionalFormatting sqref="B503:B1048576 B1:B17 B233:B238 B290:B291">
    <cfRule type="duplicateValues" dxfId="3" priority="2"/>
  </conditionalFormatting>
  <conditionalFormatting sqref="B19:B232">
    <cfRule type="duplicateValues" dxfId="2" priority="3"/>
  </conditionalFormatting>
  <conditionalFormatting sqref="B239:B289">
    <cfRule type="duplicateValues" dxfId="1" priority="4"/>
  </conditionalFormatting>
  <hyperlinks>
    <hyperlink ref="J4" r:id="rId1" display="alan.bortz@salesclub.com.au" xr:uid="{00000000-0004-0000-0500-000000000000}"/>
    <hyperlink ref="J3" r:id="rId2" xr:uid="{00000000-0004-0000-0500-000001000000}"/>
    <hyperlink ref="J5" r:id="rId3" display="Claude@melbourneitsolutions.com.au" xr:uid="{00000000-0004-0000-0500-000002000000}"/>
    <hyperlink ref="J6" r:id="rId4" xr:uid="{00000000-0004-0000-0500-000003000000}"/>
    <hyperlink ref="J8" r:id="rId5" xr:uid="{00000000-0004-0000-0500-000004000000}"/>
    <hyperlink ref="J2" r:id="rId6" display="rloqa@ticgroup.com.au;itassets@ticgroup.com.au" xr:uid="{00000000-0004-0000-0500-000005000000}"/>
    <hyperlink ref="J9" r:id="rId7" xr:uid="{00000000-0004-0000-0500-000006000000}"/>
    <hyperlink ref="J10" r:id="rId8" xr:uid="{00000000-0004-0000-0500-000007000000}"/>
    <hyperlink ref="J14" r:id="rId9" display="sarah.henriksen@ticgroup.co.nz; " xr:uid="{00000000-0004-0000-0500-000008000000}"/>
    <hyperlink ref="J13" r:id="rId10" xr:uid="{00000000-0004-0000-0500-000009000000}"/>
    <hyperlink ref="J11" r:id="rId11" display="mailto:JIbbott@bunnings.com.au" xr:uid="{00000000-0004-0000-0500-00000A000000}"/>
    <hyperlink ref="J12" r:id="rId12" display="mark.baker@installandfixsolutions.com.au; " xr:uid="{00000000-0004-0000-0500-00000B000000}"/>
    <hyperlink ref="J53" r:id="rId13" xr:uid="{00000000-0004-0000-0500-00000C000000}"/>
    <hyperlink ref="J20" r:id="rId14" xr:uid="{00000000-0004-0000-0500-00000D000000}"/>
    <hyperlink ref="J233" r:id="rId15" xr:uid="{00000000-0004-0000-0500-00000E000000}"/>
    <hyperlink ref="J15" r:id="rId16" display="mailto:Troy.Fenton@seaway.com.au" xr:uid="{00000000-0004-0000-0500-00000F000000}"/>
    <hyperlink ref="J16" r:id="rId17" display="mailto:Troy.Fenton@seaway.com.au" xr:uid="{00000000-0004-0000-0500-000010000000}"/>
    <hyperlink ref="J17" r:id="rId18" display="mailto:Troy.Fenton@seaway.com.au" xr:uid="{00000000-0004-0000-0500-000011000000}"/>
    <hyperlink ref="J171" r:id="rId19" xr:uid="{00000000-0004-0000-0500-000012000000}"/>
  </hyperlinks>
  <pageMargins left="0.7" right="0.7" top="0.75" bottom="0.75" header="0.3" footer="0.3"/>
  <tableParts count="1">
    <tablePart r:id="rId2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2182B1C15F254EB92B5FF749623865" ma:contentTypeVersion="10" ma:contentTypeDescription="Create a new document." ma:contentTypeScope="" ma:versionID="36e0de277789e4610d2dc92b3c2a3ad1">
  <xsd:schema xmlns:xsd="http://www.w3.org/2001/XMLSchema" xmlns:xs="http://www.w3.org/2001/XMLSchema" xmlns:p="http://schemas.microsoft.com/office/2006/metadata/properties" xmlns:ns2="87d13d91-498c-48dc-bfec-50732d8bca60" xmlns:ns3="b0d58947-d412-4644-80cf-499a68e0f060" targetNamespace="http://schemas.microsoft.com/office/2006/metadata/properties" ma:root="true" ma:fieldsID="c785716b1e6b23fdab63a7aa1ac666e5" ns2:_="" ns3:_="">
    <xsd:import namespace="87d13d91-498c-48dc-bfec-50732d8bca60"/>
    <xsd:import namespace="b0d58947-d412-4644-80cf-499a68e0f0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13d91-498c-48dc-bfec-50732d8bca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58947-d412-4644-80cf-499a68e0f0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E72C3B-EDD0-4DED-9406-81CDA6400D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2722BD-884E-4344-90F2-F7EB1667C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61694D-8BFA-4216-B36A-C9FE7F681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d13d91-498c-48dc-bfec-50732d8bca60"/>
    <ds:schemaRef ds:uri="b0d58947-d412-4644-80cf-499a68e0f0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Tempo Pickup Request</vt:lpstr>
      <vt:lpstr>Import Template Headers</vt:lpstr>
      <vt:lpstr>Import Template Lines</vt:lpstr>
      <vt:lpstr>Related Line Data Import</vt:lpstr>
      <vt:lpstr>Data</vt:lpstr>
      <vt:lpstr>Address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McCormack</dc:creator>
  <cp:lastModifiedBy>Microsoft Office User</cp:lastModifiedBy>
  <cp:lastPrinted>2016-07-26T01:05:38Z</cp:lastPrinted>
  <dcterms:created xsi:type="dcterms:W3CDTF">2016-07-21T04:24:34Z</dcterms:created>
  <dcterms:modified xsi:type="dcterms:W3CDTF">2020-06-04T03:56:20Z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0x010100CE2182B1C15F254EB92B5FF749623865</vt:lpwstr>
  </property>
</Properties>
</file>