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5"/>
  </bookViews>
  <sheets>
    <sheet name="進捗スケジュール" sheetId="6" r:id="rId1"/>
    <sheet name="完工済案件" sheetId="5" r:id="rId2"/>
    <sheet name="進捗中案件" sheetId="4" r:id="rId3"/>
    <sheet name="広島" sheetId="1" r:id="rId4"/>
    <sheet name="天神" sheetId="2" r:id="rId5"/>
    <sheet name="梅田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<sst xmlns="http://schemas.openxmlformats.org/spreadsheetml/2006/main" count="376" uniqueCount="69">
  <si>
    <t>原価表</t>
  </si>
  <si>
    <t>クライアント</t>
  </si>
  <si>
    <t>担当者</t>
  </si>
  <si>
    <t>着工日</t>
  </si>
  <si>
    <t>〆日</t>
  </si>
  <si>
    <t>支払条件</t>
  </si>
  <si>
    <t>備考</t>
  </si>
  <si>
    <t>物件名</t>
  </si>
  <si>
    <t>広島</t>
  </si>
  <si>
    <t>引き渡し日</t>
  </si>
  <si>
    <t>入金予定日</t>
  </si>
  <si>
    <t>更新日</t>
  </si>
  <si>
    <t>金額</t>
  </si>
  <si>
    <t>見積り額(税別)</t>
  </si>
  <si>
    <t>月分</t>
  </si>
  <si>
    <t>請求額(税込み)</t>
  </si>
  <si>
    <t>振替分</t>
  </si>
  <si>
    <t>請求額合計（税込み）</t>
  </si>
  <si>
    <t>㎡</t>
  </si>
  <si>
    <t>坪</t>
  </si>
  <si>
    <t>㎡単価</t>
  </si>
  <si>
    <t>坪単価</t>
  </si>
  <si>
    <t>名前</t>
  </si>
  <si>
    <t>ﾎﾃﾙ</t>
  </si>
  <si>
    <t>合計</t>
  </si>
  <si>
    <t>業者名</t>
  </si>
  <si>
    <t>職種</t>
  </si>
  <si>
    <t>予算組（税別）</t>
  </si>
  <si>
    <t>予算組（税込）</t>
  </si>
  <si>
    <t>月分請求</t>
  </si>
  <si>
    <t>合計額</t>
  </si>
  <si>
    <t>比率</t>
  </si>
  <si>
    <t>人工</t>
  </si>
  <si>
    <t>経費</t>
  </si>
  <si>
    <t>月</t>
  </si>
  <si>
    <t>大工</t>
  </si>
  <si>
    <t>塗装</t>
  </si>
  <si>
    <t>管理</t>
  </si>
  <si>
    <t>人工合計</t>
  </si>
  <si>
    <t>　</t>
  </si>
  <si>
    <t>TOWARDS</t>
  </si>
  <si>
    <t>計</t>
  </si>
  <si>
    <t>tool box</t>
  </si>
  <si>
    <t>ｽﾄｱｴｷｽﾌﾟﾚｽ</t>
  </si>
  <si>
    <t>確定</t>
  </si>
  <si>
    <t>請求額</t>
  </si>
  <si>
    <t>原価額</t>
  </si>
  <si>
    <t>粗利益</t>
  </si>
  <si>
    <t>現場経費</t>
  </si>
  <si>
    <t>人件費</t>
  </si>
  <si>
    <t>未回収金額</t>
  </si>
  <si>
    <t>見込み利益</t>
  </si>
  <si>
    <t>決定</t>
  </si>
  <si>
    <t>％</t>
  </si>
  <si>
    <t>予算組</t>
  </si>
  <si>
    <t>残額</t>
  </si>
  <si>
    <t>予算</t>
  </si>
  <si>
    <t>見積り額</t>
  </si>
  <si>
    <t>予算合計額</t>
  </si>
  <si>
    <t>天神</t>
  </si>
  <si>
    <t>解体</t>
  </si>
  <si>
    <t>内装</t>
  </si>
  <si>
    <t>楽天</t>
  </si>
  <si>
    <t>Tool Box</t>
  </si>
  <si>
    <t>ﾓﾉﾀﾛｳ</t>
  </si>
  <si>
    <t>梅田</t>
  </si>
  <si>
    <t>８</t>
  </si>
  <si>
    <t>９</t>
  </si>
  <si>
    <t>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</si>
</sst>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¥&quot;#,##0;[Red]&quot;¥&quot;#,##0"/>
    <numFmt numFmtId="179" formatCode="&quot;¥&quot;#,##0_);[Red]\(&quot;¥&quot;#,##0\)"/>
    <numFmt numFmtId="180" formatCode="0.00_ "/>
  </numFmts>
  <fonts count="27">
    <font>
      <sz val="11"/>
      <color theme="1"/>
      <name val="Aptos Narrow"/>
      <charset val="128"/>
      <scheme val="minor"/>
    </font>
    <font>
      <sz val="20"/>
      <color theme="1"/>
      <name val="Aptos Narrow"/>
      <charset val="128"/>
      <scheme val="minor"/>
    </font>
    <font>
      <sz val="14"/>
      <color rgb="FF000000"/>
      <name val="Aptos Narrow"/>
      <charset val="128"/>
      <scheme val="minor"/>
    </font>
    <font>
      <sz val="14"/>
      <color theme="1"/>
      <name val="Aptos Narrow"/>
      <charset val="128"/>
      <scheme val="minor"/>
    </font>
    <font>
      <sz val="16"/>
      <color theme="1"/>
      <name val="Aptos Narrow"/>
      <charset val="128"/>
      <scheme val="minor"/>
    </font>
    <font>
      <b/>
      <sz val="16"/>
      <color theme="1"/>
      <name val="Aptos Narrow"/>
      <charset val="128"/>
      <scheme val="minor"/>
    </font>
    <font>
      <sz val="14"/>
      <name val="Aptos Narrow"/>
      <charset val="128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5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6" applyNumberFormat="0" applyFill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15" fillId="0" borderId="5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58" applyNumberFormat="0" applyAlignment="0" applyProtection="0">
      <alignment vertical="center"/>
    </xf>
    <xf numFmtId="0" fontId="17" fillId="10" borderId="59" applyNumberFormat="0" applyAlignment="0" applyProtection="0">
      <alignment vertical="center"/>
    </xf>
    <xf numFmtId="0" fontId="18" fillId="10" borderId="58" applyNumberFormat="0" applyAlignment="0" applyProtection="0">
      <alignment vertical="center"/>
    </xf>
    <xf numFmtId="0" fontId="19" fillId="11" borderId="60" applyNumberFormat="0" applyAlignment="0" applyProtection="0">
      <alignment vertical="center"/>
    </xf>
    <xf numFmtId="0" fontId="20" fillId="0" borderId="61" applyNumberFormat="0" applyFill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shrinkToFit="1"/>
      <protection locked="0"/>
    </xf>
    <xf numFmtId="0" fontId="2" fillId="0" borderId="6" xfId="0" applyFont="1" applyBorder="1" applyAlignment="1" applyProtection="1">
      <alignment horizontal="center" shrinkToFit="1"/>
      <protection locked="0"/>
    </xf>
    <xf numFmtId="0" fontId="2" fillId="0" borderId="7" xfId="0" applyFont="1" applyBorder="1" applyAlignment="1" applyProtection="1">
      <alignment horizontal="center" shrinkToFit="1"/>
      <protection locked="0"/>
    </xf>
    <xf numFmtId="0" fontId="2" fillId="0" borderId="8" xfId="0" applyFont="1" applyBorder="1" applyAlignment="1" applyProtection="1">
      <alignment horizontal="center" shrinkToFit="1"/>
      <protection locked="0"/>
    </xf>
    <xf numFmtId="0" fontId="3" fillId="0" borderId="7" xfId="0" applyFont="1" applyBorder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vertical="center" shrinkToFit="1"/>
      <protection locked="0"/>
    </xf>
    <xf numFmtId="0" fontId="3" fillId="0" borderId="8" xfId="0" applyFont="1" applyBorder="1" applyAlignment="1" applyProtection="1">
      <alignment horizontal="center" shrinkToFit="1"/>
      <protection locked="0"/>
    </xf>
    <xf numFmtId="0" fontId="3" fillId="0" borderId="9" xfId="0" applyFont="1" applyBorder="1" applyAlignment="1" applyProtection="1">
      <alignment horizontal="center" vertical="center" shrinkToFit="1"/>
      <protection locked="0"/>
    </xf>
    <xf numFmtId="0" fontId="3" fillId="0" borderId="10" xfId="0" applyFont="1" applyBorder="1" applyAlignment="1" applyProtection="1">
      <alignment horizontal="center" vertical="center" shrinkToFit="1"/>
      <protection locked="0"/>
    </xf>
    <xf numFmtId="178" fontId="3" fillId="2" borderId="10" xfId="0" applyNumberFormat="1" applyFont="1" applyFill="1" applyBorder="1" applyAlignment="1" applyProtection="1">
      <alignment horizontal="center" shrinkToFit="1"/>
      <protection locked="0"/>
    </xf>
    <xf numFmtId="0" fontId="3" fillId="0" borderId="0" xfId="0" applyFont="1" applyAlignment="1">
      <alignment shrinkToFit="1"/>
    </xf>
    <xf numFmtId="0" fontId="0" fillId="0" borderId="8" xfId="0" applyBorder="1" applyAlignment="1">
      <alignment horizontal="center"/>
    </xf>
    <xf numFmtId="0" fontId="0" fillId="0" borderId="8" xfId="0" applyBorder="1" applyAlignment="1" applyProtection="1">
      <alignment horizontal="center"/>
      <protection locked="0"/>
    </xf>
    <xf numFmtId="179" fontId="0" fillId="0" borderId="8" xfId="0" applyNumberFormat="1" applyBorder="1" applyAlignment="1" applyProtection="1">
      <alignment horizontal="center"/>
      <protection locked="0"/>
    </xf>
    <xf numFmtId="0" fontId="4" fillId="0" borderId="8" xfId="0" applyFont="1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17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5" fillId="0" borderId="8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178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3" fillId="0" borderId="10" xfId="0" applyNumberFormat="1" applyFont="1" applyBorder="1" applyAlignment="1" applyProtection="1">
      <alignment horizontal="center" shrinkToFit="1"/>
      <protection locked="0"/>
    </xf>
    <xf numFmtId="178" fontId="3" fillId="3" borderId="10" xfId="0" applyNumberFormat="1" applyFont="1" applyFill="1" applyBorder="1" applyAlignment="1" applyProtection="1">
      <alignment horizontal="center" shrinkToFit="1"/>
      <protection locked="0"/>
    </xf>
    <xf numFmtId="178" fontId="0" fillId="4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58" fontId="2" fillId="0" borderId="6" xfId="0" applyNumberFormat="1" applyFont="1" applyBorder="1" applyAlignment="1" applyProtection="1">
      <alignment horizontal="center" shrinkToFit="1"/>
      <protection locked="0"/>
    </xf>
    <xf numFmtId="58" fontId="2" fillId="0" borderId="8" xfId="0" applyNumberFormat="1" applyFont="1" applyBorder="1" applyAlignment="1" applyProtection="1">
      <alignment horizontal="center" shrinkToFit="1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79" fontId="0" fillId="0" borderId="12" xfId="0" applyNumberFormat="1" applyBorder="1" applyAlignment="1" applyProtection="1">
      <alignment horizontal="center"/>
      <protection locked="0"/>
    </xf>
    <xf numFmtId="179" fontId="0" fillId="0" borderId="13" xfId="0" applyNumberFormat="1" applyBorder="1" applyAlignment="1" applyProtection="1">
      <alignment horizontal="center"/>
      <protection locked="0"/>
    </xf>
    <xf numFmtId="179" fontId="0" fillId="0" borderId="14" xfId="0" applyNumberFormat="1" applyBorder="1" applyAlignment="1" applyProtection="1">
      <alignment horizontal="center"/>
      <protection locked="0"/>
    </xf>
    <xf numFmtId="179" fontId="0" fillId="2" borderId="8" xfId="0" applyNumberFormat="1" applyFill="1" applyBorder="1" applyAlignment="1" applyProtection="1">
      <alignment horizontal="center"/>
      <protection locked="0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shrinkToFit="1"/>
      <protection locked="0"/>
    </xf>
    <xf numFmtId="58" fontId="3" fillId="0" borderId="8" xfId="0" applyNumberFormat="1" applyFont="1" applyBorder="1" applyAlignment="1" applyProtection="1">
      <alignment horizontal="center" shrinkToFit="1"/>
      <protection locked="0"/>
    </xf>
    <xf numFmtId="178" fontId="3" fillId="0" borderId="10" xfId="0" applyNumberFormat="1" applyFont="1" applyBorder="1" applyAlignment="1" applyProtection="1">
      <alignment horizontal="center" shrinkToFit="1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79" fontId="0" fillId="0" borderId="15" xfId="0" applyNumberFormat="1" applyBorder="1" applyAlignment="1">
      <alignment horizontal="center"/>
    </xf>
    <xf numFmtId="179" fontId="0" fillId="0" borderId="17" xfId="0" applyNumberFormat="1" applyBorder="1" applyAlignment="1">
      <alignment horizontal="center"/>
    </xf>
    <xf numFmtId="179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79" fontId="0" fillId="0" borderId="18" xfId="0" applyNumberFormat="1" applyBorder="1" applyAlignment="1">
      <alignment horizontal="center"/>
    </xf>
    <xf numFmtId="179" fontId="0" fillId="0" borderId="20" xfId="0" applyNumberFormat="1" applyBorder="1" applyAlignment="1">
      <alignment horizontal="center"/>
    </xf>
    <xf numFmtId="179" fontId="0" fillId="0" borderId="19" xfId="0" applyNumberFormat="1" applyBorder="1" applyAlignment="1">
      <alignment horizontal="center"/>
    </xf>
    <xf numFmtId="178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5" borderId="8" xfId="0" applyFont="1" applyFill="1" applyBorder="1" applyAlignment="1" applyProtection="1">
      <alignment horizontal="center" shrinkToFit="1"/>
      <protection locked="0"/>
    </xf>
    <xf numFmtId="0" fontId="3" fillId="0" borderId="21" xfId="0" applyFont="1" applyBorder="1" applyAlignment="1" applyProtection="1">
      <alignment horizontal="center" shrinkToFit="1"/>
      <protection locked="0"/>
    </xf>
    <xf numFmtId="0" fontId="3" fillId="0" borderId="22" xfId="0" applyFont="1" applyBorder="1" applyAlignment="1" applyProtection="1">
      <alignment horizontal="center" shrinkToFit="1"/>
      <protection locked="0"/>
    </xf>
    <xf numFmtId="0" fontId="3" fillId="0" borderId="23" xfId="0" applyFont="1" applyBorder="1" applyAlignment="1" applyProtection="1">
      <alignment horizontal="center" shrinkToFit="1"/>
      <protection locked="0"/>
    </xf>
    <xf numFmtId="0" fontId="3" fillId="0" borderId="24" xfId="0" applyFont="1" applyBorder="1" applyAlignment="1" applyProtection="1">
      <alignment horizontal="center" shrinkToFit="1"/>
      <protection locked="0"/>
    </xf>
    <xf numFmtId="0" fontId="3" fillId="0" borderId="7" xfId="0" applyFont="1" applyBorder="1" applyAlignment="1" applyProtection="1">
      <alignment horizontal="center" shrinkToFit="1"/>
      <protection locked="0"/>
    </xf>
    <xf numFmtId="0" fontId="3" fillId="0" borderId="25" xfId="0" applyFont="1" applyBorder="1" applyAlignment="1">
      <alignment horizontal="center" shrinkToFit="1"/>
    </xf>
    <xf numFmtId="0" fontId="3" fillId="0" borderId="26" xfId="0" applyFont="1" applyBorder="1" applyAlignment="1">
      <alignment horizontal="center" shrinkToFit="1"/>
    </xf>
    <xf numFmtId="0" fontId="3" fillId="0" borderId="27" xfId="0" applyFont="1" applyBorder="1" applyAlignment="1">
      <alignment horizontal="center" shrinkToFit="1"/>
    </xf>
    <xf numFmtId="0" fontId="3" fillId="0" borderId="28" xfId="0" applyFont="1" applyBorder="1" applyAlignment="1">
      <alignment horizontal="center" shrinkToFit="1"/>
    </xf>
    <xf numFmtId="0" fontId="3" fillId="0" borderId="23" xfId="0" applyFont="1" applyBorder="1" applyAlignment="1">
      <alignment horizontal="center" shrinkToFit="1"/>
    </xf>
    <xf numFmtId="0" fontId="3" fillId="0" borderId="2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1" xfId="0" applyFont="1" applyBorder="1" applyAlignment="1" applyProtection="1">
      <alignment horizontal="center" shrinkToFit="1"/>
      <protection locked="0"/>
    </xf>
    <xf numFmtId="0" fontId="3" fillId="0" borderId="32" xfId="0" applyFont="1" applyBorder="1" applyAlignment="1" applyProtection="1">
      <alignment horizontal="center" shrinkToFit="1"/>
      <protection locked="0"/>
    </xf>
    <xf numFmtId="0" fontId="3" fillId="0" borderId="33" xfId="0" applyFont="1" applyBorder="1" applyAlignment="1" applyProtection="1">
      <alignment horizontal="center" shrinkToFit="1"/>
      <protection locked="0"/>
    </xf>
    <xf numFmtId="178" fontId="3" fillId="2" borderId="24" xfId="0" applyNumberFormat="1" applyFont="1" applyFill="1" applyBorder="1" applyAlignment="1" applyProtection="1">
      <alignment horizontal="center" shrinkToFit="1"/>
      <protection locked="0"/>
    </xf>
    <xf numFmtId="178" fontId="3" fillId="2" borderId="24" xfId="0" applyNumberFormat="1" applyFont="1" applyFill="1" applyBorder="1" applyAlignment="1">
      <alignment horizontal="center" shrinkToFit="1"/>
    </xf>
    <xf numFmtId="178" fontId="3" fillId="0" borderId="8" xfId="0" applyNumberFormat="1" applyFont="1" applyBorder="1" applyAlignment="1" applyProtection="1">
      <alignment horizontal="center" shrinkToFit="1"/>
      <protection locked="0"/>
    </xf>
    <xf numFmtId="178" fontId="3" fillId="6" borderId="8" xfId="0" applyNumberFormat="1" applyFont="1" applyFill="1" applyBorder="1" applyAlignment="1" applyProtection="1">
      <alignment horizontal="center" shrinkToFit="1"/>
      <protection locked="0"/>
    </xf>
    <xf numFmtId="178" fontId="3" fillId="6" borderId="24" xfId="0" applyNumberFormat="1" applyFont="1" applyFill="1" applyBorder="1" applyAlignment="1" applyProtection="1">
      <alignment horizontal="center" shrinkToFit="1"/>
      <protection locked="0"/>
    </xf>
    <xf numFmtId="178" fontId="3" fillId="0" borderId="26" xfId="0" applyNumberFormat="1" applyFont="1" applyBorder="1" applyAlignment="1">
      <alignment horizontal="center" shrinkToFit="1"/>
    </xf>
    <xf numFmtId="0" fontId="3" fillId="0" borderId="34" xfId="0" applyFont="1" applyBorder="1" applyAlignment="1">
      <alignment horizontal="center" shrinkToFit="1"/>
    </xf>
    <xf numFmtId="0" fontId="3" fillId="0" borderId="35" xfId="0" applyFont="1" applyBorder="1" applyAlignment="1">
      <alignment horizontal="center" shrinkToFit="1"/>
    </xf>
    <xf numFmtId="178" fontId="3" fillId="0" borderId="24" xfId="0" applyNumberFormat="1" applyFont="1" applyBorder="1" applyAlignment="1" applyProtection="1">
      <alignment horizontal="center" shrinkToFit="1"/>
      <protection locked="0"/>
    </xf>
    <xf numFmtId="178" fontId="3" fillId="0" borderId="24" xfId="0" applyNumberFormat="1" applyFont="1" applyBorder="1" applyAlignment="1">
      <alignment horizontal="center" shrinkToFit="1"/>
    </xf>
    <xf numFmtId="0" fontId="3" fillId="0" borderId="36" xfId="0" applyFont="1" applyBorder="1" applyAlignment="1">
      <alignment horizontal="center" vertical="center" shrinkToFit="1"/>
    </xf>
    <xf numFmtId="178" fontId="3" fillId="0" borderId="37" xfId="0" applyNumberFormat="1" applyFont="1" applyBorder="1" applyAlignment="1">
      <alignment horizontal="center" shrinkToFit="1"/>
    </xf>
    <xf numFmtId="178" fontId="3" fillId="0" borderId="30" xfId="0" applyNumberFormat="1" applyFont="1" applyBorder="1" applyAlignment="1">
      <alignment horizontal="center" shrinkToFit="1"/>
    </xf>
    <xf numFmtId="178" fontId="3" fillId="0" borderId="36" xfId="0" applyNumberFormat="1" applyFont="1" applyBorder="1" applyAlignment="1">
      <alignment horizontal="center" shrinkToFit="1"/>
    </xf>
    <xf numFmtId="0" fontId="3" fillId="0" borderId="38" xfId="0" applyFont="1" applyBorder="1" applyAlignment="1">
      <alignment horizontal="center" vertical="center" shrinkToFit="1"/>
    </xf>
    <xf numFmtId="178" fontId="3" fillId="0" borderId="39" xfId="0" applyNumberFormat="1" applyFont="1" applyBorder="1" applyAlignment="1">
      <alignment horizontal="center" shrinkToFit="1"/>
    </xf>
    <xf numFmtId="178" fontId="3" fillId="0" borderId="4" xfId="0" applyNumberFormat="1" applyFont="1" applyBorder="1" applyAlignment="1">
      <alignment horizontal="center" shrinkToFit="1"/>
    </xf>
    <xf numFmtId="178" fontId="3" fillId="0" borderId="38" xfId="0" applyNumberFormat="1" applyFont="1" applyBorder="1" applyAlignment="1">
      <alignment horizontal="center" shrinkToFit="1"/>
    </xf>
    <xf numFmtId="178" fontId="3" fillId="0" borderId="10" xfId="0" applyNumberFormat="1" applyFont="1" applyBorder="1" applyAlignment="1" applyProtection="1">
      <alignment horizontal="center" shrinkToFit="1"/>
      <protection hidden="1"/>
    </xf>
    <xf numFmtId="0" fontId="3" fillId="0" borderId="10" xfId="0" applyFont="1" applyBorder="1" applyAlignment="1" applyProtection="1">
      <alignment horizontal="center" shrinkToFit="1"/>
      <protection hidden="1"/>
    </xf>
    <xf numFmtId="0" fontId="3" fillId="0" borderId="31" xfId="0" applyFont="1" applyBorder="1" applyAlignment="1" applyProtection="1">
      <alignment shrinkToFit="1"/>
      <protection locked="0"/>
    </xf>
    <xf numFmtId="178" fontId="3" fillId="7" borderId="8" xfId="0" applyNumberFormat="1" applyFont="1" applyFill="1" applyBorder="1" applyAlignment="1" applyProtection="1">
      <alignment horizontal="center" shrinkToFit="1"/>
      <protection locked="0"/>
    </xf>
    <xf numFmtId="178" fontId="3" fillId="2" borderId="8" xfId="0" applyNumberFormat="1" applyFont="1" applyFill="1" applyBorder="1" applyAlignment="1" applyProtection="1">
      <alignment horizontal="center" shrinkToFit="1"/>
      <protection locked="0"/>
    </xf>
    <xf numFmtId="0" fontId="3" fillId="0" borderId="35" xfId="0" applyFont="1" applyBorder="1" applyAlignment="1">
      <alignment shrinkToFit="1"/>
    </xf>
    <xf numFmtId="178" fontId="3" fillId="0" borderId="8" xfId="0" applyNumberFormat="1" applyFont="1" applyBorder="1" applyAlignment="1">
      <alignment horizontal="center" shrinkToFit="1"/>
    </xf>
    <xf numFmtId="0" fontId="3" fillId="0" borderId="35" xfId="0" applyFont="1" applyBorder="1" applyAlignment="1" applyProtection="1">
      <alignment shrinkToFit="1"/>
      <protection locked="0"/>
    </xf>
    <xf numFmtId="178" fontId="3" fillId="0" borderId="0" xfId="0" applyNumberFormat="1" applyFont="1" applyAlignment="1">
      <alignment horizontal="center" shrinkToFit="1"/>
    </xf>
    <xf numFmtId="0" fontId="3" fillId="0" borderId="0" xfId="0" applyFont="1" applyAlignment="1">
      <alignment horizontal="center" shrinkToFit="1"/>
    </xf>
    <xf numFmtId="0" fontId="0" fillId="0" borderId="0" xfId="0" applyAlignment="1" applyProtection="1">
      <protection locked="0"/>
    </xf>
    <xf numFmtId="9" fontId="3" fillId="0" borderId="10" xfId="0" applyNumberFormat="1" applyFont="1" applyBorder="1" applyAlignment="1" applyProtection="1">
      <alignment horizontal="center" shrinkToFit="1"/>
      <protection locked="0"/>
    </xf>
    <xf numFmtId="180" fontId="3" fillId="0" borderId="10" xfId="0" applyNumberFormat="1" applyFont="1" applyBorder="1" applyAlignment="1" applyProtection="1">
      <alignment horizontal="center" shrinkToFit="1"/>
      <protection locked="0"/>
    </xf>
    <xf numFmtId="0" fontId="0" fillId="0" borderId="0" xfId="0" applyAlignment="1">
      <alignment horizontal="center"/>
    </xf>
    <xf numFmtId="178" fontId="6" fillId="2" borderId="24" xfId="0" applyNumberFormat="1" applyFont="1" applyFill="1" applyBorder="1" applyAlignment="1" applyProtection="1">
      <alignment horizontal="center" shrinkToFit="1"/>
      <protection locked="0"/>
    </xf>
    <xf numFmtId="178" fontId="3" fillId="3" borderId="8" xfId="0" applyNumberFormat="1" applyFont="1" applyFill="1" applyBorder="1" applyAlignment="1" applyProtection="1">
      <alignment horizontal="center" shrinkToFit="1"/>
      <protection locked="0"/>
    </xf>
    <xf numFmtId="0" fontId="3" fillId="0" borderId="10" xfId="0" applyFont="1" applyBorder="1" applyAlignment="1" applyProtection="1">
      <alignment horizontal="center" shrinkToFit="1"/>
      <protection locked="0"/>
    </xf>
    <xf numFmtId="179" fontId="3" fillId="0" borderId="10" xfId="0" applyNumberFormat="1" applyFont="1" applyBorder="1" applyAlignment="1" applyProtection="1">
      <alignment horizontal="center" shrinkToFit="1"/>
      <protection locked="0"/>
    </xf>
    <xf numFmtId="178" fontId="3" fillId="3" borderId="24" xfId="0" applyNumberFormat="1" applyFont="1" applyFill="1" applyBorder="1" applyAlignment="1" applyProtection="1">
      <alignment horizontal="center" shrinkToFit="1"/>
      <protection locked="0"/>
    </xf>
    <xf numFmtId="0" fontId="3" fillId="0" borderId="40" xfId="0" applyFont="1" applyBorder="1" applyAlignment="1" applyProtection="1">
      <alignment horizontal="center" shrinkToFit="1"/>
      <protection locked="0"/>
    </xf>
    <xf numFmtId="0" fontId="3" fillId="0" borderId="0" xfId="0" applyFont="1" applyAlignment="1" applyProtection="1">
      <alignment shrinkToFit="1"/>
      <protection locked="0"/>
    </xf>
    <xf numFmtId="0" fontId="3" fillId="0" borderId="1" xfId="0" applyFont="1" applyBorder="1" applyAlignment="1" applyProtection="1">
      <alignment horizontal="center" vertical="top" shrinkToFit="1"/>
      <protection locked="0"/>
    </xf>
    <xf numFmtId="0" fontId="3" fillId="0" borderId="2" xfId="0" applyFont="1" applyBorder="1" applyAlignment="1" applyProtection="1">
      <alignment horizontal="center" vertical="top" shrinkToFit="1"/>
      <protection locked="0"/>
    </xf>
    <xf numFmtId="0" fontId="3" fillId="0" borderId="41" xfId="0" applyFont="1" applyBorder="1" applyAlignment="1" applyProtection="1">
      <alignment horizontal="center" shrinkToFit="1"/>
      <protection locked="0"/>
    </xf>
    <xf numFmtId="0" fontId="3" fillId="0" borderId="42" xfId="0" applyFont="1" applyBorder="1" applyAlignment="1" applyProtection="1">
      <alignment horizontal="center" vertical="top" shrinkToFit="1"/>
      <protection locked="0"/>
    </xf>
    <xf numFmtId="0" fontId="3" fillId="0" borderId="0" xfId="0" applyFont="1" applyAlignment="1" applyProtection="1">
      <alignment horizontal="center" vertical="top" shrinkToFit="1"/>
      <protection locked="0"/>
    </xf>
    <xf numFmtId="179" fontId="3" fillId="0" borderId="43" xfId="0" applyNumberFormat="1" applyFont="1" applyBorder="1" applyAlignment="1" applyProtection="1">
      <alignment horizontal="center" shrinkToFit="1"/>
      <protection locked="0"/>
    </xf>
    <xf numFmtId="0" fontId="3" fillId="0" borderId="3" xfId="0" applyFont="1" applyBorder="1" applyAlignment="1" applyProtection="1">
      <alignment horizontal="center" vertical="top" shrinkToFit="1"/>
      <protection locked="0"/>
    </xf>
    <xf numFmtId="0" fontId="3" fillId="0" borderId="4" xfId="0" applyFont="1" applyBorder="1" applyAlignment="1" applyProtection="1">
      <alignment horizontal="center" vertical="top" shrinkToFit="1"/>
      <protection locked="0"/>
    </xf>
    <xf numFmtId="0" fontId="3" fillId="0" borderId="22" xfId="0" applyFont="1" applyBorder="1" applyAlignment="1">
      <alignment horizontal="center" shrinkToFit="1"/>
    </xf>
    <xf numFmtId="0" fontId="3" fillId="0" borderId="44" xfId="0" applyFont="1" applyBorder="1" applyAlignment="1">
      <alignment horizontal="center" shrinkToFit="1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>
      <alignment horizontal="center" shrinkToFi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18" xfId="0" applyFont="1" applyBorder="1" applyAlignment="1">
      <alignment horizontal="center" shrinkToFit="1"/>
    </xf>
    <xf numFmtId="9" fontId="0" fillId="0" borderId="48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49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50" xfId="0" applyNumberFormat="1" applyBorder="1" applyAlignment="1">
      <alignment horizontal="center"/>
    </xf>
    <xf numFmtId="9" fontId="0" fillId="0" borderId="41" xfId="0" applyNumberFormat="1" applyBorder="1" applyAlignment="1">
      <alignment horizontal="center"/>
    </xf>
    <xf numFmtId="9" fontId="0" fillId="0" borderId="51" xfId="0" applyNumberFormat="1" applyBorder="1" applyAlignment="1">
      <alignment horizontal="center"/>
    </xf>
    <xf numFmtId="9" fontId="0" fillId="0" borderId="52" xfId="0" applyNumberFormat="1" applyBorder="1" applyAlignment="1">
      <alignment horizontal="center"/>
    </xf>
    <xf numFmtId="9" fontId="0" fillId="0" borderId="5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0" borderId="12" xfId="0" applyFont="1" applyBorder="1" applyAlignment="1">
      <alignment horizontal="center" shrinkToFit="1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6" xfId="0" applyBorder="1" applyAlignment="1">
      <alignment horizontal="center"/>
    </xf>
    <xf numFmtId="179" fontId="0" fillId="7" borderId="8" xfId="0" applyNumberFormat="1" applyFill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 wrapText="1" shrinkToFit="1"/>
      <protection locked="0"/>
    </xf>
    <xf numFmtId="0" fontId="3" fillId="0" borderId="8" xfId="0" applyFont="1" applyBorder="1" applyAlignment="1" applyProtection="1">
      <alignment horizontal="center" wrapText="1" shrinkToFit="1"/>
      <protection locked="0"/>
    </xf>
    <xf numFmtId="178" fontId="3" fillId="0" borderId="24" xfId="0" applyNumberFormat="1" applyFont="1" applyFill="1" applyBorder="1" applyAlignment="1">
      <alignment horizont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0" sqref="E10"/>
    </sheetView>
  </sheetViews>
  <sheetFormatPr defaultColWidth="9" defaultRowHeight="13.2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0" sqref="E10"/>
    </sheetView>
  </sheetViews>
  <sheetFormatPr defaultColWidth="9" defaultRowHeight="13.2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3.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57"/>
  <sheetViews>
    <sheetView zoomScale="75" zoomScaleNormal="75" workbookViewId="0">
      <selection activeCell="F5" sqref="F5:S5"/>
    </sheetView>
  </sheetViews>
  <sheetFormatPr defaultColWidth="13" defaultRowHeight="13.2"/>
  <cols>
    <col min="1" max="66" width="2.58333333333333" style="1" customWidth="1"/>
    <col min="67" max="84" width="3" style="1" customWidth="1"/>
    <col min="85" max="94" width="2.83333333333333" style="1" customWidth="1"/>
    <col min="95" max="16384" width="13" style="1"/>
  </cols>
  <sheetData>
    <row r="1" ht="18" customHeight="1" spans="1:9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136"/>
    </row>
    <row r="2" ht="18" customHeight="1" spans="1:9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137"/>
    </row>
    <row r="3" ht="18" customHeight="1" spans="1:8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</row>
    <row r="4" ht="20.15" customHeight="1" spans="1:94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2</v>
      </c>
      <c r="O4" s="8"/>
      <c r="P4" s="8"/>
      <c r="Q4" s="8"/>
      <c r="R4" s="8"/>
      <c r="S4" s="8"/>
      <c r="T4" s="8" t="s">
        <v>3</v>
      </c>
      <c r="U4" s="8"/>
      <c r="V4" s="8"/>
      <c r="W4" s="8"/>
      <c r="X4" s="34"/>
      <c r="Y4" s="8"/>
      <c r="Z4" s="8"/>
      <c r="AA4" s="8"/>
      <c r="AB4" s="8"/>
      <c r="AC4" s="8"/>
      <c r="AD4" s="8" t="s">
        <v>4</v>
      </c>
      <c r="AE4" s="8"/>
      <c r="AF4" s="8"/>
      <c r="AG4" s="8"/>
      <c r="AH4" s="45" t="s">
        <v>5</v>
      </c>
      <c r="AI4" s="45"/>
      <c r="AJ4" s="45"/>
      <c r="AK4" s="45"/>
      <c r="AL4" s="45"/>
      <c r="AM4" s="45"/>
      <c r="AN4" s="45"/>
      <c r="AO4" s="45"/>
      <c r="AP4" s="45"/>
      <c r="AQ4" s="45"/>
      <c r="AR4" s="45" t="s">
        <v>2</v>
      </c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124"/>
      <c r="CE4" s="125"/>
      <c r="CF4" s="126" t="s">
        <v>6</v>
      </c>
      <c r="CG4" s="127"/>
      <c r="CH4" s="127"/>
      <c r="CI4" s="127"/>
      <c r="CJ4" s="127"/>
      <c r="CK4" s="127"/>
      <c r="CL4" s="127"/>
      <c r="CM4" s="127"/>
      <c r="CN4" s="127"/>
      <c r="CO4" s="127"/>
      <c r="CP4" s="127"/>
    </row>
    <row r="5" ht="20.15" customHeight="1" spans="1:94">
      <c r="A5" s="9" t="s">
        <v>7</v>
      </c>
      <c r="B5" s="10"/>
      <c r="C5" s="10"/>
      <c r="D5" s="10"/>
      <c r="E5" s="10"/>
      <c r="F5" s="10" t="s">
        <v>8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9</v>
      </c>
      <c r="U5" s="10"/>
      <c r="V5" s="10"/>
      <c r="W5" s="10"/>
      <c r="X5" s="35"/>
      <c r="Y5" s="10"/>
      <c r="Z5" s="10"/>
      <c r="AA5" s="10"/>
      <c r="AB5" s="10"/>
      <c r="AC5" s="10"/>
      <c r="AD5" s="10"/>
      <c r="AE5" s="10"/>
      <c r="AF5" s="10"/>
      <c r="AG5" s="10"/>
      <c r="AH5" s="13" t="s">
        <v>10</v>
      </c>
      <c r="AI5" s="13"/>
      <c r="AJ5" s="13"/>
      <c r="AK5" s="13"/>
      <c r="AL5" s="46"/>
      <c r="AM5" s="46"/>
      <c r="AN5" s="46"/>
      <c r="AO5" s="46"/>
      <c r="AP5" s="46"/>
      <c r="AQ5" s="46"/>
      <c r="AR5" s="13" t="s">
        <v>11</v>
      </c>
      <c r="AS5" s="13"/>
      <c r="AT5" s="13"/>
      <c r="AU5" s="13"/>
      <c r="AV5" s="46"/>
      <c r="AW5" s="46"/>
      <c r="AX5" s="46"/>
      <c r="AY5" s="46"/>
      <c r="AZ5" s="46"/>
      <c r="BA5" s="46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28"/>
      <c r="CE5" s="125"/>
      <c r="CF5" s="129"/>
      <c r="CG5" s="130"/>
      <c r="CH5" s="130"/>
      <c r="CI5" s="130"/>
      <c r="CJ5" s="130"/>
      <c r="CK5" s="130"/>
      <c r="CL5" s="130"/>
      <c r="CM5" s="130"/>
      <c r="CN5" s="130"/>
      <c r="CO5" s="130"/>
      <c r="CP5" s="130"/>
    </row>
    <row r="6" ht="20.15" customHeight="1" spans="1:94">
      <c r="A6" s="11" t="s">
        <v>12</v>
      </c>
      <c r="B6" s="12"/>
      <c r="C6" s="12"/>
      <c r="D6" s="12"/>
      <c r="E6" s="12"/>
      <c r="F6" s="13" t="s">
        <v>13</v>
      </c>
      <c r="G6" s="13"/>
      <c r="H6" s="13"/>
      <c r="I6" s="13"/>
      <c r="J6" s="13"/>
      <c r="K6" s="13"/>
      <c r="L6" s="13"/>
      <c r="M6" s="13" t="s">
        <v>14</v>
      </c>
      <c r="N6" s="13"/>
      <c r="O6" s="13"/>
      <c r="P6" s="13" t="s">
        <v>15</v>
      </c>
      <c r="Q6" s="13"/>
      <c r="R6" s="13"/>
      <c r="S6" s="13"/>
      <c r="T6" s="13"/>
      <c r="U6" s="13"/>
      <c r="V6" s="13"/>
      <c r="W6" s="13" t="s">
        <v>14</v>
      </c>
      <c r="X6" s="13"/>
      <c r="Y6" s="13"/>
      <c r="Z6" s="13" t="s">
        <v>15</v>
      </c>
      <c r="AA6" s="13"/>
      <c r="AB6" s="13"/>
      <c r="AC6" s="13"/>
      <c r="AD6" s="13"/>
      <c r="AE6" s="13"/>
      <c r="AF6" s="13"/>
      <c r="AG6" s="13" t="s">
        <v>14</v>
      </c>
      <c r="AH6" s="13"/>
      <c r="AI6" s="13"/>
      <c r="AJ6" s="13" t="s">
        <v>15</v>
      </c>
      <c r="AK6" s="13"/>
      <c r="AL6" s="13"/>
      <c r="AM6" s="13"/>
      <c r="AN6" s="13"/>
      <c r="AO6" s="13"/>
      <c r="AP6" s="13"/>
      <c r="AQ6" s="13" t="s">
        <v>14</v>
      </c>
      <c r="AR6" s="13"/>
      <c r="AS6" s="13"/>
      <c r="AT6" s="66" t="s">
        <v>16</v>
      </c>
      <c r="AU6" s="66"/>
      <c r="AV6" s="66"/>
      <c r="AW6" s="66"/>
      <c r="AX6" s="66"/>
      <c r="AY6" s="66"/>
      <c r="AZ6" s="66"/>
      <c r="BA6" s="66" t="s">
        <v>7</v>
      </c>
      <c r="BB6" s="66"/>
      <c r="BC6" s="66"/>
      <c r="BD6" s="66"/>
      <c r="BE6" s="66"/>
      <c r="BF6" s="66"/>
      <c r="BG6" s="13" t="s">
        <v>17</v>
      </c>
      <c r="BH6" s="13"/>
      <c r="BI6" s="13"/>
      <c r="BJ6" s="13"/>
      <c r="BK6" s="13"/>
      <c r="BL6" s="13"/>
      <c r="BM6" s="13"/>
      <c r="BN6" s="13" t="s">
        <v>18</v>
      </c>
      <c r="BO6" s="13"/>
      <c r="BP6" s="13"/>
      <c r="BQ6" s="13"/>
      <c r="BR6" s="13"/>
      <c r="BS6" s="13" t="s">
        <v>19</v>
      </c>
      <c r="BT6" s="13"/>
      <c r="BU6" s="13" t="s">
        <v>20</v>
      </c>
      <c r="BV6" s="13"/>
      <c r="BW6" s="13"/>
      <c r="BX6" s="13"/>
      <c r="BY6" s="13"/>
      <c r="BZ6" s="13" t="s">
        <v>21</v>
      </c>
      <c r="CA6" s="13"/>
      <c r="CB6" s="13"/>
      <c r="CC6" s="13"/>
      <c r="CD6" s="128"/>
      <c r="CE6" s="125"/>
      <c r="CF6" s="129"/>
      <c r="CG6" s="130"/>
      <c r="CH6" s="130"/>
      <c r="CI6" s="130"/>
      <c r="CJ6" s="130"/>
      <c r="CK6" s="130"/>
      <c r="CL6" s="130"/>
      <c r="CM6" s="130"/>
      <c r="CN6" s="130"/>
      <c r="CO6" s="130"/>
      <c r="CP6" s="130"/>
    </row>
    <row r="7" ht="16.95" spans="1:94">
      <c r="A7" s="14"/>
      <c r="B7" s="15"/>
      <c r="C7" s="15"/>
      <c r="D7" s="15"/>
      <c r="E7" s="15"/>
      <c r="F7" s="16">
        <v>15600000</v>
      </c>
      <c r="G7" s="16"/>
      <c r="H7" s="16"/>
      <c r="I7" s="16"/>
      <c r="J7" s="16"/>
      <c r="K7" s="16"/>
      <c r="L7" s="16"/>
      <c r="M7" s="29"/>
      <c r="N7" s="29"/>
      <c r="O7" s="29"/>
      <c r="P7" s="16"/>
      <c r="Q7" s="16"/>
      <c r="R7" s="16"/>
      <c r="S7" s="16"/>
      <c r="T7" s="16"/>
      <c r="U7" s="16"/>
      <c r="V7" s="16"/>
      <c r="W7" s="29"/>
      <c r="X7" s="29"/>
      <c r="Y7" s="29"/>
      <c r="Z7" s="47"/>
      <c r="AA7" s="47"/>
      <c r="AB7" s="47"/>
      <c r="AC7" s="47"/>
      <c r="AD7" s="47"/>
      <c r="AE7" s="47"/>
      <c r="AF7" s="47"/>
      <c r="AG7" s="29"/>
      <c r="AH7" s="29"/>
      <c r="AI7" s="29"/>
      <c r="AJ7" s="47"/>
      <c r="AK7" s="47"/>
      <c r="AL7" s="47"/>
      <c r="AM7" s="47"/>
      <c r="AN7" s="47"/>
      <c r="AO7" s="47"/>
      <c r="AP7" s="47"/>
      <c r="AQ7" s="29"/>
      <c r="AR7" s="29"/>
      <c r="AS7" s="29"/>
      <c r="AT7" s="47"/>
      <c r="AU7" s="47"/>
      <c r="AV7" s="47"/>
      <c r="AW7" s="47"/>
      <c r="AX7" s="47"/>
      <c r="AY7" s="47"/>
      <c r="AZ7" s="47"/>
      <c r="BA7" s="29"/>
      <c r="BB7" s="29"/>
      <c r="BC7" s="29"/>
      <c r="BD7" s="29"/>
      <c r="BE7" s="29"/>
      <c r="BF7" s="29"/>
      <c r="BG7" s="105">
        <v>0</v>
      </c>
      <c r="BH7" s="106"/>
      <c r="BI7" s="106"/>
      <c r="BJ7" s="106"/>
      <c r="BK7" s="106"/>
      <c r="BL7" s="106"/>
      <c r="BM7" s="106"/>
      <c r="BN7" s="116"/>
      <c r="BO7" s="116"/>
      <c r="BP7" s="116"/>
      <c r="BQ7" s="116"/>
      <c r="BR7" s="116"/>
      <c r="BS7" s="117">
        <f>BN7*0.3025</f>
        <v>0</v>
      </c>
      <c r="BT7" s="117"/>
      <c r="BU7" s="121" t="e">
        <f>BN7/BG7</f>
        <v>#DIV/0!</v>
      </c>
      <c r="BV7" s="122"/>
      <c r="BW7" s="122"/>
      <c r="BX7" s="122"/>
      <c r="BY7" s="122"/>
      <c r="BZ7" s="121" t="e">
        <f>BG7/BS7</f>
        <v>#DIV/0!</v>
      </c>
      <c r="CA7" s="122"/>
      <c r="CB7" s="122"/>
      <c r="CC7" s="122"/>
      <c r="CD7" s="131"/>
      <c r="CE7" s="125"/>
      <c r="CF7" s="132"/>
      <c r="CG7" s="133"/>
      <c r="CH7" s="133"/>
      <c r="CI7" s="133"/>
      <c r="CJ7" s="133"/>
      <c r="CK7" s="133"/>
      <c r="CL7" s="133"/>
      <c r="CM7" s="133"/>
      <c r="CN7" s="133"/>
      <c r="CO7" s="133"/>
      <c r="CP7" s="133"/>
    </row>
    <row r="8" ht="16.95" spans="1:7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T8" s="118"/>
    </row>
    <row r="9" ht="18" customHeight="1" spans="1:94">
      <c r="A9" s="18"/>
      <c r="B9" s="18"/>
      <c r="C9" s="18"/>
      <c r="D9" s="18" t="s">
        <v>22</v>
      </c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6"/>
      <c r="S9" s="37"/>
      <c r="T9" s="37"/>
      <c r="U9" s="38"/>
      <c r="V9" s="19"/>
      <c r="W9" s="19"/>
      <c r="X9" s="19"/>
      <c r="Y9" s="19"/>
      <c r="Z9" s="19"/>
      <c r="AA9" s="19"/>
      <c r="AB9" s="19"/>
      <c r="AC9" s="19"/>
      <c r="AD9" s="19" t="s">
        <v>23</v>
      </c>
      <c r="AE9" s="19"/>
      <c r="AF9" s="19"/>
      <c r="AG9" s="19"/>
      <c r="AH9" s="22" t="s">
        <v>24</v>
      </c>
      <c r="AI9" s="22"/>
      <c r="AJ9" s="22"/>
      <c r="AK9" s="22"/>
      <c r="AL9" s="22"/>
      <c r="AM9" s="22"/>
      <c r="AO9" s="67" t="s">
        <v>25</v>
      </c>
      <c r="AP9" s="68"/>
      <c r="AQ9" s="68"/>
      <c r="AR9" s="68"/>
      <c r="AS9" s="68"/>
      <c r="AT9" s="68"/>
      <c r="AU9" s="68" t="s">
        <v>26</v>
      </c>
      <c r="AV9" s="68"/>
      <c r="AW9" s="68"/>
      <c r="AX9" s="84" t="s">
        <v>27</v>
      </c>
      <c r="AY9" s="85"/>
      <c r="AZ9" s="85"/>
      <c r="BA9" s="85"/>
      <c r="BB9" s="86"/>
      <c r="BC9" s="84" t="s">
        <v>28</v>
      </c>
      <c r="BD9" s="85"/>
      <c r="BE9" s="85"/>
      <c r="BF9" s="85"/>
      <c r="BG9" s="86"/>
      <c r="BH9" s="107">
        <v>11</v>
      </c>
      <c r="BI9" s="85" t="s">
        <v>29</v>
      </c>
      <c r="BJ9" s="85"/>
      <c r="BK9" s="85"/>
      <c r="BL9" s="86"/>
      <c r="BM9" s="107">
        <v>12</v>
      </c>
      <c r="BN9" s="85" t="s">
        <v>29</v>
      </c>
      <c r="BO9" s="85"/>
      <c r="BP9" s="85"/>
      <c r="BQ9" s="86"/>
      <c r="BR9" s="107"/>
      <c r="BS9" s="85" t="s">
        <v>29</v>
      </c>
      <c r="BT9" s="85"/>
      <c r="BU9" s="85"/>
      <c r="BV9" s="86"/>
      <c r="BW9" s="107"/>
      <c r="BX9" s="85" t="s">
        <v>29</v>
      </c>
      <c r="BY9" s="85"/>
      <c r="BZ9" s="85"/>
      <c r="CA9" s="86"/>
      <c r="CB9" s="107"/>
      <c r="CC9" s="85" t="s">
        <v>29</v>
      </c>
      <c r="CD9" s="85"/>
      <c r="CE9" s="85"/>
      <c r="CF9" s="86"/>
      <c r="CG9" s="134" t="s">
        <v>30</v>
      </c>
      <c r="CH9" s="134"/>
      <c r="CI9" s="134"/>
      <c r="CJ9" s="134"/>
      <c r="CK9" s="138"/>
      <c r="CL9" s="139" t="s">
        <v>31</v>
      </c>
      <c r="CM9" s="140"/>
      <c r="CN9" s="140"/>
      <c r="CO9" s="140"/>
      <c r="CP9" s="141"/>
    </row>
    <row r="10" ht="16.95" spans="1:94">
      <c r="A10" s="18"/>
      <c r="B10" s="18"/>
      <c r="C10" s="18"/>
      <c r="D10" s="18" t="s">
        <v>32</v>
      </c>
      <c r="E10" s="18"/>
      <c r="F10" s="20">
        <v>18000</v>
      </c>
      <c r="G10" s="20"/>
      <c r="H10" s="20"/>
      <c r="I10" s="20"/>
      <c r="J10" s="20">
        <v>15000</v>
      </c>
      <c r="K10" s="20"/>
      <c r="L10" s="20"/>
      <c r="M10" s="20"/>
      <c r="N10" s="20">
        <v>15000</v>
      </c>
      <c r="O10" s="20"/>
      <c r="P10" s="20"/>
      <c r="Q10" s="20"/>
      <c r="R10" s="39"/>
      <c r="S10" s="40"/>
      <c r="T10" s="40"/>
      <c r="U10" s="41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2"/>
      <c r="AI10" s="22"/>
      <c r="AJ10" s="22"/>
      <c r="AK10" s="22"/>
      <c r="AL10" s="22"/>
      <c r="AM10" s="22"/>
      <c r="AO10" s="69"/>
      <c r="AP10" s="70"/>
      <c r="AQ10" s="70"/>
      <c r="AR10" s="70"/>
      <c r="AS10" s="70"/>
      <c r="AT10" s="70"/>
      <c r="AU10" s="70"/>
      <c r="AV10" s="70"/>
      <c r="AW10" s="70"/>
      <c r="AX10" s="87">
        <v>1750000</v>
      </c>
      <c r="AY10" s="87"/>
      <c r="AZ10" s="87"/>
      <c r="BA10" s="87"/>
      <c r="BB10" s="87"/>
      <c r="BC10" s="170">
        <f>AX10*110%</f>
        <v>1925000</v>
      </c>
      <c r="BD10" s="170"/>
      <c r="BE10" s="170"/>
      <c r="BF10" s="170"/>
      <c r="BG10" s="170"/>
      <c r="BH10" s="108">
        <v>1925000</v>
      </c>
      <c r="BI10" s="108"/>
      <c r="BJ10" s="108"/>
      <c r="BK10" s="108"/>
      <c r="BL10" s="108"/>
      <c r="BM10" s="119"/>
      <c r="BN10" s="119"/>
      <c r="BO10" s="119"/>
      <c r="BP10" s="119"/>
      <c r="BQ10" s="119"/>
      <c r="BR10" s="87"/>
      <c r="BS10" s="87"/>
      <c r="BT10" s="87"/>
      <c r="BU10" s="87"/>
      <c r="BV10" s="87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6">
        <f>SUM(BH10:CF10)</f>
        <v>1925000</v>
      </c>
      <c r="CH10" s="77"/>
      <c r="CI10" s="77"/>
      <c r="CJ10" s="77"/>
      <c r="CK10" s="142"/>
      <c r="CL10" s="143" t="e">
        <f>CG10/E44</f>
        <v>#DIV/0!</v>
      </c>
      <c r="CM10" s="144"/>
      <c r="CN10" s="144"/>
      <c r="CO10" s="144"/>
      <c r="CP10" s="145"/>
    </row>
    <row r="11" ht="16.2" spans="1:94">
      <c r="A11" s="21" t="s">
        <v>33</v>
      </c>
      <c r="B11" s="21"/>
      <c r="C11" s="21"/>
      <c r="D11" s="22" t="s">
        <v>34</v>
      </c>
      <c r="E11" s="22"/>
      <c r="F11" s="22" t="s">
        <v>12</v>
      </c>
      <c r="G11" s="22"/>
      <c r="H11" s="22"/>
      <c r="I11" s="22"/>
      <c r="J11" s="22" t="s">
        <v>12</v>
      </c>
      <c r="K11" s="22"/>
      <c r="L11" s="22"/>
      <c r="M11" s="22"/>
      <c r="N11" s="22" t="s">
        <v>12</v>
      </c>
      <c r="O11" s="22"/>
      <c r="P11" s="22"/>
      <c r="Q11" s="22"/>
      <c r="R11" s="22" t="s">
        <v>12</v>
      </c>
      <c r="S11" s="22"/>
      <c r="T11" s="22"/>
      <c r="U11" s="22"/>
      <c r="V11" s="22" t="s">
        <v>12</v>
      </c>
      <c r="W11" s="22"/>
      <c r="X11" s="22"/>
      <c r="Y11" s="22"/>
      <c r="Z11" s="22" t="s">
        <v>12</v>
      </c>
      <c r="AA11" s="22"/>
      <c r="AB11" s="22"/>
      <c r="AC11" s="22"/>
      <c r="AD11" s="22" t="s">
        <v>12</v>
      </c>
      <c r="AE11" s="22"/>
      <c r="AF11" s="22"/>
      <c r="AG11" s="22"/>
      <c r="AH11" s="22" t="s">
        <v>24</v>
      </c>
      <c r="AI11" s="22"/>
      <c r="AJ11" s="22"/>
      <c r="AK11" s="22"/>
      <c r="AL11" s="22"/>
      <c r="AM11" s="22"/>
      <c r="AO11" s="71"/>
      <c r="AP11" s="13"/>
      <c r="AQ11" s="13"/>
      <c r="AR11" s="13"/>
      <c r="AS11" s="13"/>
      <c r="AT11" s="13"/>
      <c r="AU11" s="13"/>
      <c r="AV11" s="13"/>
      <c r="AW11" s="13"/>
      <c r="AX11" s="89">
        <v>300000</v>
      </c>
      <c r="AY11" s="89"/>
      <c r="AZ11" s="89"/>
      <c r="BA11" s="89"/>
      <c r="BB11" s="89"/>
      <c r="BC11" s="170">
        <f t="shared" ref="BC11:BC45" si="0">AX11*110%</f>
        <v>330000</v>
      </c>
      <c r="BD11" s="170"/>
      <c r="BE11" s="170"/>
      <c r="BF11" s="170"/>
      <c r="BG11" s="170"/>
      <c r="BH11" s="108">
        <v>330000</v>
      </c>
      <c r="BI11" s="108"/>
      <c r="BJ11" s="108"/>
      <c r="BK11" s="108"/>
      <c r="BL11" s="108"/>
      <c r="BM11" s="109"/>
      <c r="BN11" s="109"/>
      <c r="BO11" s="109"/>
      <c r="BP11" s="109"/>
      <c r="BQ11" s="10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96">
        <f t="shared" ref="CG11:CG46" si="1">SUM(BH11:CF11)</f>
        <v>330000</v>
      </c>
      <c r="CH11" s="77"/>
      <c r="CI11" s="77"/>
      <c r="CJ11" s="77"/>
      <c r="CK11" s="142"/>
      <c r="CL11" s="146" t="e">
        <f>CG11/E44</f>
        <v>#DIV/0!</v>
      </c>
      <c r="CM11" s="147"/>
      <c r="CN11" s="147"/>
      <c r="CO11" s="147"/>
      <c r="CP11" s="148"/>
    </row>
    <row r="12" ht="16.2" spans="1:94">
      <c r="A12" s="21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O12" s="71"/>
      <c r="AP12" s="13"/>
      <c r="AQ12" s="13"/>
      <c r="AR12" s="13"/>
      <c r="AS12" s="13"/>
      <c r="AT12" s="13"/>
      <c r="AU12" s="13"/>
      <c r="AV12" s="13"/>
      <c r="AW12" s="13"/>
      <c r="AX12" s="89">
        <v>370000</v>
      </c>
      <c r="AY12" s="89"/>
      <c r="AZ12" s="89"/>
      <c r="BA12" s="89"/>
      <c r="BB12" s="89"/>
      <c r="BC12" s="170">
        <f t="shared" si="0"/>
        <v>407000</v>
      </c>
      <c r="BD12" s="170"/>
      <c r="BE12" s="170"/>
      <c r="BF12" s="170"/>
      <c r="BG12" s="170"/>
      <c r="BH12" s="108">
        <v>394885</v>
      </c>
      <c r="BI12" s="108"/>
      <c r="BJ12" s="108"/>
      <c r="BK12" s="108"/>
      <c r="BL12" s="108"/>
      <c r="BM12" s="109"/>
      <c r="BN12" s="109"/>
      <c r="BO12" s="109"/>
      <c r="BP12" s="109"/>
      <c r="BQ12" s="10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96">
        <f t="shared" si="1"/>
        <v>394885</v>
      </c>
      <c r="CH12" s="77"/>
      <c r="CI12" s="77"/>
      <c r="CJ12" s="77"/>
      <c r="CK12" s="142"/>
      <c r="CL12" s="146" t="e">
        <f>CG12/E44</f>
        <v>#DIV/0!</v>
      </c>
      <c r="CM12" s="147"/>
      <c r="CN12" s="147"/>
      <c r="CO12" s="147"/>
      <c r="CP12" s="148"/>
    </row>
    <row r="13" ht="16.2" spans="1:94">
      <c r="A13" s="21"/>
      <c r="B13" s="21"/>
      <c r="C13" s="21"/>
      <c r="D13" s="19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2"/>
      <c r="W13" s="42"/>
      <c r="X13" s="42"/>
      <c r="Y13" s="42"/>
      <c r="Z13" s="42"/>
      <c r="AA13" s="42"/>
      <c r="AB13" s="42"/>
      <c r="AC13" s="42"/>
      <c r="AD13" s="167">
        <f>330125</f>
        <v>330125</v>
      </c>
      <c r="AE13" s="167"/>
      <c r="AF13" s="167"/>
      <c r="AG13" s="167"/>
      <c r="AH13" s="23">
        <f>SUM(F13:AG14)</f>
        <v>330125</v>
      </c>
      <c r="AI13" s="23"/>
      <c r="AJ13" s="23"/>
      <c r="AK13" s="23"/>
      <c r="AL13" s="23"/>
      <c r="AM13" s="23"/>
      <c r="AO13" s="168"/>
      <c r="AP13" s="169"/>
      <c r="AQ13" s="169"/>
      <c r="AR13" s="169"/>
      <c r="AS13" s="169"/>
      <c r="AT13" s="169"/>
      <c r="AU13" s="13" t="s">
        <v>35</v>
      </c>
      <c r="AV13" s="13"/>
      <c r="AW13" s="13"/>
      <c r="AX13" s="89">
        <v>100000</v>
      </c>
      <c r="AY13" s="89"/>
      <c r="AZ13" s="89"/>
      <c r="BA13" s="89"/>
      <c r="BB13" s="89"/>
      <c r="BC13" s="170">
        <f t="shared" si="0"/>
        <v>110000</v>
      </c>
      <c r="BD13" s="170"/>
      <c r="BE13" s="170"/>
      <c r="BF13" s="170"/>
      <c r="BG13" s="170"/>
      <c r="BH13" s="89"/>
      <c r="BI13" s="89"/>
      <c r="BJ13" s="89"/>
      <c r="BK13" s="89"/>
      <c r="BL13" s="89"/>
      <c r="BM13" s="109"/>
      <c r="BN13" s="109"/>
      <c r="BO13" s="109"/>
      <c r="BP13" s="109"/>
      <c r="BQ13" s="10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96">
        <f t="shared" si="1"/>
        <v>0</v>
      </c>
      <c r="CH13" s="77"/>
      <c r="CI13" s="77"/>
      <c r="CJ13" s="77"/>
      <c r="CK13" s="142"/>
      <c r="CL13" s="146" t="e">
        <f>CG13/E44</f>
        <v>#DIV/0!</v>
      </c>
      <c r="CM13" s="147"/>
      <c r="CN13" s="147"/>
      <c r="CO13" s="147"/>
      <c r="CP13" s="148"/>
    </row>
    <row r="14" ht="16.2" spans="1:94">
      <c r="A14" s="21"/>
      <c r="B14" s="21"/>
      <c r="C14" s="21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2"/>
      <c r="W14" s="42"/>
      <c r="X14" s="42"/>
      <c r="Y14" s="42"/>
      <c r="Z14" s="42"/>
      <c r="AA14" s="42"/>
      <c r="AB14" s="42"/>
      <c r="AC14" s="42"/>
      <c r="AD14" s="167"/>
      <c r="AE14" s="167"/>
      <c r="AF14" s="167"/>
      <c r="AG14" s="167"/>
      <c r="AH14" s="23"/>
      <c r="AI14" s="23"/>
      <c r="AJ14" s="23"/>
      <c r="AK14" s="23"/>
      <c r="AL14" s="23"/>
      <c r="AM14" s="23"/>
      <c r="AO14" s="168"/>
      <c r="AP14" s="169"/>
      <c r="AQ14" s="169"/>
      <c r="AR14" s="169"/>
      <c r="AS14" s="169"/>
      <c r="AT14" s="169"/>
      <c r="AU14" s="13" t="s">
        <v>36</v>
      </c>
      <c r="AV14" s="13"/>
      <c r="AW14" s="13"/>
      <c r="AX14" s="89">
        <v>600000</v>
      </c>
      <c r="AY14" s="89"/>
      <c r="AZ14" s="89"/>
      <c r="BA14" s="89"/>
      <c r="BB14" s="89"/>
      <c r="BC14" s="170">
        <f t="shared" si="0"/>
        <v>660000</v>
      </c>
      <c r="BD14" s="170"/>
      <c r="BE14" s="170"/>
      <c r="BF14" s="170"/>
      <c r="BG14" s="170"/>
      <c r="BH14" s="89"/>
      <c r="BI14" s="89"/>
      <c r="BJ14" s="89"/>
      <c r="BK14" s="89"/>
      <c r="BL14" s="89"/>
      <c r="BM14" s="109"/>
      <c r="BN14" s="109"/>
      <c r="BO14" s="109"/>
      <c r="BP14" s="109"/>
      <c r="BQ14" s="10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96">
        <f t="shared" si="1"/>
        <v>0</v>
      </c>
      <c r="CH14" s="77"/>
      <c r="CI14" s="77"/>
      <c r="CJ14" s="77"/>
      <c r="CK14" s="142"/>
      <c r="CL14" s="146" t="e">
        <f>CG14/E44</f>
        <v>#DIV/0!</v>
      </c>
      <c r="CM14" s="147"/>
      <c r="CN14" s="147"/>
      <c r="CO14" s="147"/>
      <c r="CP14" s="148"/>
    </row>
    <row r="15" ht="16.2" spans="1:94">
      <c r="A15" s="21"/>
      <c r="B15" s="21"/>
      <c r="C15" s="21"/>
      <c r="D15" s="19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SUM(F15:AG16)</f>
        <v>0</v>
      </c>
      <c r="AI15" s="23"/>
      <c r="AJ15" s="23"/>
      <c r="AK15" s="23"/>
      <c r="AL15" s="23"/>
      <c r="AM15" s="23"/>
      <c r="AO15" s="71"/>
      <c r="AP15" s="13"/>
      <c r="AQ15" s="13"/>
      <c r="AR15" s="13"/>
      <c r="AS15" s="13"/>
      <c r="AT15" s="13"/>
      <c r="AU15" s="13" t="s">
        <v>37</v>
      </c>
      <c r="AV15" s="13"/>
      <c r="AW15" s="13"/>
      <c r="AX15" s="89">
        <v>600000</v>
      </c>
      <c r="AY15" s="89"/>
      <c r="AZ15" s="89"/>
      <c r="BA15" s="89"/>
      <c r="BB15" s="89"/>
      <c r="BC15" s="170">
        <f t="shared" si="0"/>
        <v>660000</v>
      </c>
      <c r="BD15" s="170"/>
      <c r="BE15" s="170"/>
      <c r="BF15" s="170"/>
      <c r="BG15" s="170"/>
      <c r="BH15" s="89"/>
      <c r="BI15" s="89"/>
      <c r="BJ15" s="89"/>
      <c r="BK15" s="89"/>
      <c r="BL15" s="89"/>
      <c r="BM15" s="109"/>
      <c r="BN15" s="109"/>
      <c r="BO15" s="109"/>
      <c r="BP15" s="109"/>
      <c r="BQ15" s="10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96">
        <f t="shared" si="1"/>
        <v>0</v>
      </c>
      <c r="CH15" s="77"/>
      <c r="CI15" s="77"/>
      <c r="CJ15" s="77"/>
      <c r="CK15" s="142"/>
      <c r="CL15" s="146" t="e">
        <f>CG15/E44</f>
        <v>#DIV/0!</v>
      </c>
      <c r="CM15" s="147"/>
      <c r="CN15" s="147"/>
      <c r="CO15" s="147"/>
      <c r="CP15" s="148"/>
    </row>
    <row r="16" ht="16.2" spans="1:94">
      <c r="A16" s="21"/>
      <c r="B16" s="21"/>
      <c r="C16" s="21"/>
      <c r="D16" s="19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/>
      <c r="AI16" s="23"/>
      <c r="AJ16" s="23"/>
      <c r="AK16" s="23"/>
      <c r="AL16" s="23"/>
      <c r="AM16" s="23"/>
      <c r="AO16" s="71"/>
      <c r="AP16" s="13"/>
      <c r="AQ16" s="13"/>
      <c r="AR16" s="13"/>
      <c r="AS16" s="13"/>
      <c r="AT16" s="13"/>
      <c r="AU16" s="13"/>
      <c r="AV16" s="13"/>
      <c r="AW16" s="13"/>
      <c r="AX16" s="89">
        <v>3950000</v>
      </c>
      <c r="AY16" s="89"/>
      <c r="AZ16" s="89"/>
      <c r="BA16" s="89"/>
      <c r="BB16" s="89"/>
      <c r="BC16" s="170">
        <f t="shared" si="0"/>
        <v>4345000</v>
      </c>
      <c r="BD16" s="170"/>
      <c r="BE16" s="170"/>
      <c r="BF16" s="170"/>
      <c r="BG16" s="170"/>
      <c r="BH16" s="89"/>
      <c r="BI16" s="89"/>
      <c r="BJ16" s="89"/>
      <c r="BK16" s="89"/>
      <c r="BL16" s="89"/>
      <c r="BM16" s="109"/>
      <c r="BN16" s="109"/>
      <c r="BO16" s="109"/>
      <c r="BP16" s="109"/>
      <c r="BQ16" s="10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96">
        <f t="shared" si="1"/>
        <v>0</v>
      </c>
      <c r="CH16" s="77"/>
      <c r="CI16" s="77"/>
      <c r="CJ16" s="77"/>
      <c r="CK16" s="142"/>
      <c r="CL16" s="146" t="e">
        <f>CG16/E44</f>
        <v>#DIV/0!</v>
      </c>
      <c r="CM16" s="147"/>
      <c r="CN16" s="147"/>
      <c r="CO16" s="147"/>
      <c r="CP16" s="148"/>
    </row>
    <row r="17" ht="16.2" spans="1:94">
      <c r="A17" s="21"/>
      <c r="B17" s="21"/>
      <c r="C17" s="21"/>
      <c r="D17" s="19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SUM(F17:AG18)</f>
        <v>0</v>
      </c>
      <c r="AI17" s="23"/>
      <c r="AJ17" s="23"/>
      <c r="AK17" s="23"/>
      <c r="AL17" s="23"/>
      <c r="AM17" s="23"/>
      <c r="AO17" s="71"/>
      <c r="AP17" s="13"/>
      <c r="AQ17" s="13"/>
      <c r="AR17" s="13"/>
      <c r="AS17" s="13"/>
      <c r="AT17" s="13"/>
      <c r="AU17" s="13"/>
      <c r="AV17" s="13"/>
      <c r="AW17" s="13"/>
      <c r="AX17" s="89">
        <v>1200000</v>
      </c>
      <c r="AY17" s="89"/>
      <c r="AZ17" s="89"/>
      <c r="BA17" s="89"/>
      <c r="BB17" s="89"/>
      <c r="BC17" s="170">
        <f t="shared" si="0"/>
        <v>1320000</v>
      </c>
      <c r="BD17" s="170"/>
      <c r="BE17" s="170"/>
      <c r="BF17" s="170"/>
      <c r="BG17" s="170"/>
      <c r="BH17" s="108">
        <v>26400</v>
      </c>
      <c r="BI17" s="108"/>
      <c r="BJ17" s="108"/>
      <c r="BK17" s="108"/>
      <c r="BL17" s="108"/>
      <c r="BM17" s="109"/>
      <c r="BN17" s="109"/>
      <c r="BO17" s="109"/>
      <c r="BP17" s="109"/>
      <c r="BQ17" s="10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96">
        <f t="shared" si="1"/>
        <v>26400</v>
      </c>
      <c r="CH17" s="77"/>
      <c r="CI17" s="77"/>
      <c r="CJ17" s="77"/>
      <c r="CK17" s="142"/>
      <c r="CL17" s="146" t="e">
        <f>CG17/E44</f>
        <v>#DIV/0!</v>
      </c>
      <c r="CM17" s="147"/>
      <c r="CN17" s="147"/>
      <c r="CO17" s="147"/>
      <c r="CP17" s="148"/>
    </row>
    <row r="18" ht="16.2" spans="1:94">
      <c r="A18" s="21"/>
      <c r="B18" s="21"/>
      <c r="C18" s="21"/>
      <c r="D18" s="19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/>
      <c r="AI18" s="23"/>
      <c r="AJ18" s="23"/>
      <c r="AK18" s="23"/>
      <c r="AL18" s="23"/>
      <c r="AM18" s="23"/>
      <c r="AO18" s="71"/>
      <c r="AP18" s="13"/>
      <c r="AQ18" s="13"/>
      <c r="AR18" s="13"/>
      <c r="AS18" s="13"/>
      <c r="AT18" s="13"/>
      <c r="AU18" s="13"/>
      <c r="AV18" s="13"/>
      <c r="AW18" s="13"/>
      <c r="AX18" s="89">
        <v>500000</v>
      </c>
      <c r="AY18" s="89"/>
      <c r="AZ18" s="89"/>
      <c r="BA18" s="89"/>
      <c r="BB18" s="89"/>
      <c r="BC18" s="170">
        <f t="shared" si="0"/>
        <v>550000</v>
      </c>
      <c r="BD18" s="170"/>
      <c r="BE18" s="170"/>
      <c r="BF18" s="170"/>
      <c r="BG18" s="170"/>
      <c r="BH18" s="89"/>
      <c r="BI18" s="89"/>
      <c r="BJ18" s="89"/>
      <c r="BK18" s="89"/>
      <c r="BL18" s="8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96">
        <f t="shared" si="1"/>
        <v>0</v>
      </c>
      <c r="CH18" s="77"/>
      <c r="CI18" s="77"/>
      <c r="CJ18" s="77"/>
      <c r="CK18" s="142"/>
      <c r="CL18" s="146" t="e">
        <f>CG19/E44</f>
        <v>#DIV/0!</v>
      </c>
      <c r="CM18" s="147"/>
      <c r="CN18" s="147"/>
      <c r="CO18" s="147"/>
      <c r="CP18" s="148"/>
    </row>
    <row r="19" ht="16.2" spans="1:94">
      <c r="A19" s="21"/>
      <c r="B19" s="21"/>
      <c r="C19" s="21"/>
      <c r="D19" s="19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SUM(F19:AG20)</f>
        <v>0</v>
      </c>
      <c r="AI19" s="23"/>
      <c r="AJ19" s="23"/>
      <c r="AK19" s="23"/>
      <c r="AL19" s="23"/>
      <c r="AM19" s="23"/>
      <c r="AO19" s="71"/>
      <c r="AP19" s="13"/>
      <c r="AQ19" s="13"/>
      <c r="AR19" s="13"/>
      <c r="AS19" s="13"/>
      <c r="AT19" s="13"/>
      <c r="AU19" s="13"/>
      <c r="AV19" s="13"/>
      <c r="AW19" s="13"/>
      <c r="AX19" s="89">
        <v>420000</v>
      </c>
      <c r="AY19" s="89"/>
      <c r="AZ19" s="89"/>
      <c r="BA19" s="89"/>
      <c r="BB19" s="89"/>
      <c r="BC19" s="170">
        <f t="shared" si="0"/>
        <v>462000</v>
      </c>
      <c r="BD19" s="170"/>
      <c r="BE19" s="170"/>
      <c r="BF19" s="170"/>
      <c r="BG19" s="170"/>
      <c r="BH19" s="108">
        <v>459360</v>
      </c>
      <c r="BI19" s="108"/>
      <c r="BJ19" s="108"/>
      <c r="BK19" s="108"/>
      <c r="BL19" s="108"/>
      <c r="BM19" s="109"/>
      <c r="BN19" s="109"/>
      <c r="BO19" s="109"/>
      <c r="BP19" s="109"/>
      <c r="BQ19" s="10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96">
        <f t="shared" si="1"/>
        <v>459360</v>
      </c>
      <c r="CH19" s="77"/>
      <c r="CI19" s="77"/>
      <c r="CJ19" s="77"/>
      <c r="CK19" s="142"/>
      <c r="CL19" s="146" t="e">
        <f>CG19/E44</f>
        <v>#DIV/0!</v>
      </c>
      <c r="CM19" s="147"/>
      <c r="CN19" s="147"/>
      <c r="CO19" s="147"/>
      <c r="CP19" s="148"/>
    </row>
    <row r="20" ht="16.2" spans="1:94">
      <c r="A20" s="21"/>
      <c r="B20" s="21"/>
      <c r="C20" s="21"/>
      <c r="D20" s="19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/>
      <c r="AI20" s="23"/>
      <c r="AJ20" s="23"/>
      <c r="AK20" s="23"/>
      <c r="AL20" s="23"/>
      <c r="AM20" s="23"/>
      <c r="AO20" s="71"/>
      <c r="AP20" s="13"/>
      <c r="AQ20" s="13"/>
      <c r="AR20" s="13"/>
      <c r="AS20" s="13"/>
      <c r="AT20" s="13"/>
      <c r="AU20" s="13"/>
      <c r="AV20" s="13"/>
      <c r="AW20" s="13"/>
      <c r="AX20" s="89">
        <v>1000000</v>
      </c>
      <c r="AY20" s="89"/>
      <c r="AZ20" s="89"/>
      <c r="BA20" s="89"/>
      <c r="BB20" s="89"/>
      <c r="BC20" s="170">
        <f t="shared" si="0"/>
        <v>1100000</v>
      </c>
      <c r="BD20" s="170"/>
      <c r="BE20" s="170"/>
      <c r="BF20" s="170"/>
      <c r="BG20" s="170"/>
      <c r="BH20" s="108">
        <v>1100000</v>
      </c>
      <c r="BI20" s="108"/>
      <c r="BJ20" s="108"/>
      <c r="BK20" s="108"/>
      <c r="BL20" s="108"/>
      <c r="BM20" s="109"/>
      <c r="BN20" s="109"/>
      <c r="BO20" s="109"/>
      <c r="BP20" s="109"/>
      <c r="BQ20" s="10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96">
        <f t="shared" si="1"/>
        <v>1100000</v>
      </c>
      <c r="CH20" s="77"/>
      <c r="CI20" s="77"/>
      <c r="CJ20" s="77"/>
      <c r="CK20" s="142"/>
      <c r="CL20" s="146" t="e">
        <f>CG20/E44</f>
        <v>#DIV/0!</v>
      </c>
      <c r="CM20" s="147"/>
      <c r="CN20" s="147"/>
      <c r="CO20" s="147"/>
      <c r="CP20" s="148"/>
    </row>
    <row r="21" ht="16.2" spans="1:94">
      <c r="A21" s="21"/>
      <c r="B21" s="21"/>
      <c r="C21" s="21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SUM(F21:AG22)</f>
        <v>0</v>
      </c>
      <c r="AI21" s="23"/>
      <c r="AJ21" s="23"/>
      <c r="AK21" s="23"/>
      <c r="AL21" s="23"/>
      <c r="AM21" s="23"/>
      <c r="AO21" s="71"/>
      <c r="AP21" s="13"/>
      <c r="AQ21" s="13"/>
      <c r="AR21" s="13"/>
      <c r="AS21" s="13"/>
      <c r="AT21" s="13"/>
      <c r="AU21" s="13"/>
      <c r="AV21" s="13"/>
      <c r="AW21" s="13"/>
      <c r="AX21" s="89">
        <v>400000</v>
      </c>
      <c r="AY21" s="89"/>
      <c r="AZ21" s="89"/>
      <c r="BA21" s="89"/>
      <c r="BB21" s="89"/>
      <c r="BC21" s="170">
        <f t="shared" si="0"/>
        <v>440000</v>
      </c>
      <c r="BD21" s="170"/>
      <c r="BE21" s="170"/>
      <c r="BF21" s="170"/>
      <c r="BG21" s="170"/>
      <c r="BH21" s="89"/>
      <c r="BI21" s="89"/>
      <c r="BJ21" s="89"/>
      <c r="BK21" s="89"/>
      <c r="BL21" s="89"/>
      <c r="BM21" s="109"/>
      <c r="BN21" s="109"/>
      <c r="BO21" s="109"/>
      <c r="BP21" s="109"/>
      <c r="BQ21" s="10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96">
        <f t="shared" si="1"/>
        <v>0</v>
      </c>
      <c r="CH21" s="77"/>
      <c r="CI21" s="77"/>
      <c r="CJ21" s="77"/>
      <c r="CK21" s="142"/>
      <c r="CL21" s="33" t="e">
        <f>CG21/E44</f>
        <v>#DIV/0!</v>
      </c>
      <c r="CM21" s="33"/>
      <c r="CN21" s="146"/>
      <c r="CO21" s="146"/>
      <c r="CP21" s="149"/>
    </row>
    <row r="22" ht="16.2" spans="1:94">
      <c r="A22" s="21"/>
      <c r="B22" s="21"/>
      <c r="C22" s="21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/>
      <c r="AI22" s="23"/>
      <c r="AJ22" s="23"/>
      <c r="AK22" s="23"/>
      <c r="AL22" s="23"/>
      <c r="AM22" s="23"/>
      <c r="AO22" s="71"/>
      <c r="AP22" s="13"/>
      <c r="AQ22" s="13"/>
      <c r="AR22" s="13"/>
      <c r="AS22" s="13"/>
      <c r="AT22" s="13"/>
      <c r="AU22" s="13"/>
      <c r="AV22" s="13"/>
      <c r="AW22" s="13"/>
      <c r="AX22" s="89">
        <v>200000</v>
      </c>
      <c r="AY22" s="89"/>
      <c r="AZ22" s="89"/>
      <c r="BA22" s="89"/>
      <c r="BB22" s="89"/>
      <c r="BC22" s="170">
        <f t="shared" si="0"/>
        <v>220000</v>
      </c>
      <c r="BD22" s="170"/>
      <c r="BE22" s="170"/>
      <c r="BF22" s="170"/>
      <c r="BG22" s="170"/>
      <c r="BH22" s="89"/>
      <c r="BI22" s="89"/>
      <c r="BJ22" s="89"/>
      <c r="BK22" s="89"/>
      <c r="BL22" s="89"/>
      <c r="BM22" s="109"/>
      <c r="BN22" s="109"/>
      <c r="BO22" s="109"/>
      <c r="BP22" s="109"/>
      <c r="BQ22" s="10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96">
        <f t="shared" si="1"/>
        <v>0</v>
      </c>
      <c r="CH22" s="77"/>
      <c r="CI22" s="77"/>
      <c r="CJ22" s="77"/>
      <c r="CK22" s="142"/>
      <c r="CL22" s="33" t="e">
        <f>CG22/E44</f>
        <v>#DIV/0!</v>
      </c>
      <c r="CM22" s="33"/>
      <c r="CN22" s="146"/>
      <c r="CO22" s="146"/>
      <c r="CP22" s="149"/>
    </row>
    <row r="23" ht="16.2" spans="1:94">
      <c r="A23" s="21"/>
      <c r="B23" s="21"/>
      <c r="C23" s="21"/>
      <c r="D23" s="18" t="s">
        <v>24</v>
      </c>
      <c r="E23" s="18"/>
      <c r="F23" s="23">
        <f>SUM(F13:I22)</f>
        <v>0</v>
      </c>
      <c r="G23" s="23"/>
      <c r="H23" s="23"/>
      <c r="I23" s="23"/>
      <c r="J23" s="23">
        <f>SUM(J13:M22)</f>
        <v>0</v>
      </c>
      <c r="K23" s="23"/>
      <c r="L23" s="23"/>
      <c r="M23" s="23"/>
      <c r="N23" s="23">
        <f>SUM(N13:Q22)</f>
        <v>0</v>
      </c>
      <c r="O23" s="23"/>
      <c r="P23" s="23"/>
      <c r="Q23" s="23"/>
      <c r="R23" s="23">
        <f>SUM(R13:U22)</f>
        <v>0</v>
      </c>
      <c r="S23" s="23"/>
      <c r="T23" s="23"/>
      <c r="U23" s="23"/>
      <c r="V23" s="23">
        <f>SUM(V13:Y22)</f>
        <v>0</v>
      </c>
      <c r="W23" s="23"/>
      <c r="X23" s="23"/>
      <c r="Y23" s="23"/>
      <c r="Z23" s="23">
        <f>SUM(Z13:AC22)</f>
        <v>0</v>
      </c>
      <c r="AA23" s="23"/>
      <c r="AB23" s="23"/>
      <c r="AC23" s="23"/>
      <c r="AD23" s="23">
        <f>SUM(AD13:AG22)</f>
        <v>330125</v>
      </c>
      <c r="AE23" s="23"/>
      <c r="AF23" s="23"/>
      <c r="AG23" s="23"/>
      <c r="AH23" s="23">
        <f>SUM(F23:AG24)</f>
        <v>330125</v>
      </c>
      <c r="AI23" s="23"/>
      <c r="AJ23" s="23"/>
      <c r="AK23" s="23"/>
      <c r="AL23" s="23"/>
      <c r="AM23" s="23"/>
      <c r="AO23" s="71"/>
      <c r="AP23" s="13"/>
      <c r="AQ23" s="13"/>
      <c r="AR23" s="13"/>
      <c r="AS23" s="13"/>
      <c r="AT23" s="13"/>
      <c r="AU23" s="13"/>
      <c r="AV23" s="13"/>
      <c r="AW23" s="13"/>
      <c r="AX23" s="89">
        <v>40000</v>
      </c>
      <c r="AY23" s="89"/>
      <c r="AZ23" s="89"/>
      <c r="BA23" s="89"/>
      <c r="BB23" s="89"/>
      <c r="BC23" s="170">
        <f t="shared" si="0"/>
        <v>44000</v>
      </c>
      <c r="BD23" s="170"/>
      <c r="BE23" s="170"/>
      <c r="BF23" s="170"/>
      <c r="BG23" s="170"/>
      <c r="BH23" s="108">
        <v>44000</v>
      </c>
      <c r="BI23" s="108"/>
      <c r="BJ23" s="108"/>
      <c r="BK23" s="108"/>
      <c r="BL23" s="108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96">
        <f t="shared" si="1"/>
        <v>44000</v>
      </c>
      <c r="CH23" s="77"/>
      <c r="CI23" s="77"/>
      <c r="CJ23" s="77"/>
      <c r="CK23" s="142"/>
      <c r="CL23" s="33" t="e">
        <f>CG23/E44</f>
        <v>#DIV/0!</v>
      </c>
      <c r="CM23" s="33"/>
      <c r="CN23" s="146"/>
      <c r="CO23" s="146"/>
      <c r="CP23" s="149"/>
    </row>
    <row r="24" ht="16.2" spans="1:94">
      <c r="A24" s="21"/>
      <c r="B24" s="21"/>
      <c r="C24" s="21"/>
      <c r="D24" s="18"/>
      <c r="E24" s="18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O24" s="71"/>
      <c r="AP24" s="13"/>
      <c r="AQ24" s="13"/>
      <c r="AR24" s="13"/>
      <c r="AS24" s="13"/>
      <c r="AT24" s="13"/>
      <c r="AU24" s="13"/>
      <c r="AV24" s="13"/>
      <c r="AW24" s="13"/>
      <c r="AX24" s="89">
        <v>150000</v>
      </c>
      <c r="AY24" s="89"/>
      <c r="AZ24" s="89"/>
      <c r="BA24" s="89"/>
      <c r="BB24" s="89"/>
      <c r="BC24" s="170">
        <f t="shared" si="0"/>
        <v>165000</v>
      </c>
      <c r="BD24" s="170"/>
      <c r="BE24" s="170"/>
      <c r="BF24" s="170"/>
      <c r="BG24" s="170"/>
      <c r="BH24" s="108">
        <v>161040</v>
      </c>
      <c r="BI24" s="108"/>
      <c r="BJ24" s="108"/>
      <c r="BK24" s="108"/>
      <c r="BL24" s="108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96">
        <f t="shared" si="1"/>
        <v>161040</v>
      </c>
      <c r="CH24" s="77"/>
      <c r="CI24" s="77"/>
      <c r="CJ24" s="77"/>
      <c r="CK24" s="142"/>
      <c r="CL24" s="33" t="e">
        <f>CG24/E44</f>
        <v>#DIV/0!</v>
      </c>
      <c r="CM24" s="33"/>
      <c r="CN24" s="146"/>
      <c r="CO24" s="146"/>
      <c r="CP24" s="149"/>
    </row>
    <row r="25" ht="16.2" spans="1:94">
      <c r="A25" s="21" t="s">
        <v>32</v>
      </c>
      <c r="B25" s="21"/>
      <c r="C25" s="21"/>
      <c r="D25" s="22" t="s">
        <v>34</v>
      </c>
      <c r="E25" s="22"/>
      <c r="F25" s="22" t="s">
        <v>32</v>
      </c>
      <c r="G25" s="22"/>
      <c r="H25" s="22"/>
      <c r="I25" s="22"/>
      <c r="J25" s="22" t="s">
        <v>32</v>
      </c>
      <c r="K25" s="22"/>
      <c r="L25" s="22"/>
      <c r="M25" s="22"/>
      <c r="N25" s="22" t="s">
        <v>32</v>
      </c>
      <c r="O25" s="22"/>
      <c r="P25" s="22"/>
      <c r="Q25" s="22"/>
      <c r="R25" s="22" t="s">
        <v>32</v>
      </c>
      <c r="S25" s="22"/>
      <c r="T25" s="22"/>
      <c r="U25" s="22"/>
      <c r="V25" s="22" t="s">
        <v>32</v>
      </c>
      <c r="W25" s="22"/>
      <c r="X25" s="22"/>
      <c r="Y25" s="22"/>
      <c r="Z25" s="22" t="s">
        <v>32</v>
      </c>
      <c r="AA25" s="22"/>
      <c r="AB25" s="22"/>
      <c r="AC25" s="22"/>
      <c r="AD25" s="22" t="s">
        <v>32</v>
      </c>
      <c r="AE25" s="22"/>
      <c r="AF25" s="22"/>
      <c r="AG25" s="22"/>
      <c r="AH25" s="48" t="s">
        <v>24</v>
      </c>
      <c r="AI25" s="49"/>
      <c r="AJ25" s="48" t="s">
        <v>38</v>
      </c>
      <c r="AK25" s="50"/>
      <c r="AL25" s="50"/>
      <c r="AM25" s="49"/>
      <c r="AO25" s="71"/>
      <c r="AP25" s="13"/>
      <c r="AQ25" s="13"/>
      <c r="AR25" s="13"/>
      <c r="AS25" s="13"/>
      <c r="AT25" s="13"/>
      <c r="AU25" s="13"/>
      <c r="AV25" s="13"/>
      <c r="AW25" s="13"/>
      <c r="AX25" s="89">
        <v>110000</v>
      </c>
      <c r="AY25" s="89"/>
      <c r="AZ25" s="89"/>
      <c r="BA25" s="89"/>
      <c r="BB25" s="89"/>
      <c r="BC25" s="170">
        <f t="shared" si="0"/>
        <v>121000</v>
      </c>
      <c r="BD25" s="170"/>
      <c r="BE25" s="170"/>
      <c r="BF25" s="170"/>
      <c r="BG25" s="170"/>
      <c r="BH25" s="108">
        <v>128550</v>
      </c>
      <c r="BI25" s="108"/>
      <c r="BJ25" s="108"/>
      <c r="BK25" s="108"/>
      <c r="BL25" s="108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96">
        <f t="shared" si="1"/>
        <v>128550</v>
      </c>
      <c r="CH25" s="77"/>
      <c r="CI25" s="77"/>
      <c r="CJ25" s="77"/>
      <c r="CK25" s="142"/>
      <c r="CL25" s="143" t="e">
        <f>CG25/E44</f>
        <v>#DIV/0!</v>
      </c>
      <c r="CM25" s="144"/>
      <c r="CN25" s="144"/>
      <c r="CO25" s="144"/>
      <c r="CP25" s="145"/>
    </row>
    <row r="26" ht="16.2" spans="1:94">
      <c r="A26" s="21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51"/>
      <c r="AI26" s="52"/>
      <c r="AJ26" s="51"/>
      <c r="AK26" s="53"/>
      <c r="AL26" s="53"/>
      <c r="AM26" s="52"/>
      <c r="AO26" s="71"/>
      <c r="AP26" s="13"/>
      <c r="AQ26" s="13"/>
      <c r="AR26" s="13"/>
      <c r="AS26" s="13"/>
      <c r="AT26" s="13"/>
      <c r="AU26" s="13"/>
      <c r="AV26" s="13"/>
      <c r="AW26" s="13"/>
      <c r="AX26" s="89">
        <v>150000</v>
      </c>
      <c r="AY26" s="89"/>
      <c r="AZ26" s="89"/>
      <c r="BA26" s="89"/>
      <c r="BB26" s="89"/>
      <c r="BC26" s="170">
        <f t="shared" si="0"/>
        <v>165000</v>
      </c>
      <c r="BD26" s="170"/>
      <c r="BE26" s="170"/>
      <c r="BF26" s="170"/>
      <c r="BG26" s="170"/>
      <c r="BH26" s="108">
        <v>176000</v>
      </c>
      <c r="BI26" s="108"/>
      <c r="BJ26" s="108"/>
      <c r="BK26" s="108"/>
      <c r="BL26" s="108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96">
        <f t="shared" si="1"/>
        <v>176000</v>
      </c>
      <c r="CH26" s="77"/>
      <c r="CI26" s="77"/>
      <c r="CJ26" s="77"/>
      <c r="CK26" s="142"/>
      <c r="CL26" s="146" t="e">
        <f>CG26/E44</f>
        <v>#DIV/0!</v>
      </c>
      <c r="CM26" s="147"/>
      <c r="CN26" s="147"/>
      <c r="CO26" s="147"/>
      <c r="CP26" s="148"/>
    </row>
    <row r="27" ht="16.2" spans="1:94">
      <c r="A27" s="21"/>
      <c r="B27" s="21"/>
      <c r="C27" s="21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44"/>
      <c r="AE27" s="44"/>
      <c r="AF27" s="44"/>
      <c r="AG27" s="44"/>
      <c r="AH27" s="54">
        <f>SUM(F27:AG28)</f>
        <v>0</v>
      </c>
      <c r="AI27" s="55"/>
      <c r="AJ27" s="56">
        <f>(F27*F10)+(J27*J10)+(N27*N10)+(R27*R10)+(V27*V10)+(Z27*Z10)+(AD27*AD10)</f>
        <v>0</v>
      </c>
      <c r="AK27" s="57"/>
      <c r="AL27" s="57"/>
      <c r="AM27" s="58"/>
      <c r="AO27" s="71"/>
      <c r="AP27" s="13"/>
      <c r="AQ27" s="13"/>
      <c r="AR27" s="13"/>
      <c r="AS27" s="13"/>
      <c r="AT27" s="13"/>
      <c r="AU27" s="13"/>
      <c r="AV27" s="13"/>
      <c r="AW27" s="13"/>
      <c r="AX27" s="89"/>
      <c r="AY27" s="89"/>
      <c r="AZ27" s="89"/>
      <c r="BA27" s="89"/>
      <c r="BB27" s="89"/>
      <c r="BC27" s="170">
        <f t="shared" si="0"/>
        <v>0</v>
      </c>
      <c r="BD27" s="170"/>
      <c r="BE27" s="170"/>
      <c r="BF27" s="170"/>
      <c r="BG27" s="170"/>
      <c r="BH27" s="89"/>
      <c r="BI27" s="89"/>
      <c r="BJ27" s="89"/>
      <c r="BK27" s="89"/>
      <c r="BL27" s="89"/>
      <c r="BM27" s="108">
        <v>583832</v>
      </c>
      <c r="BN27" s="108"/>
      <c r="BO27" s="108"/>
      <c r="BP27" s="108"/>
      <c r="BQ27" s="108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96">
        <f t="shared" ref="CG27:CG28" si="2">SUM(BH27:CF27)</f>
        <v>583832</v>
      </c>
      <c r="CH27" s="77"/>
      <c r="CI27" s="77"/>
      <c r="CJ27" s="77"/>
      <c r="CK27" s="142"/>
      <c r="CL27" s="143" t="e">
        <f>CG27/E44</f>
        <v>#DIV/0!</v>
      </c>
      <c r="CM27" s="144"/>
      <c r="CN27" s="144"/>
      <c r="CO27" s="144"/>
      <c r="CP27" s="145"/>
    </row>
    <row r="28" ht="16.2" spans="1:94">
      <c r="A28" s="21"/>
      <c r="B28" s="21"/>
      <c r="C28" s="2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44"/>
      <c r="AE28" s="44"/>
      <c r="AF28" s="44"/>
      <c r="AG28" s="44"/>
      <c r="AH28" s="59"/>
      <c r="AI28" s="60"/>
      <c r="AJ28" s="61"/>
      <c r="AK28" s="62"/>
      <c r="AL28" s="62"/>
      <c r="AM28" s="63"/>
      <c r="AO28" s="71"/>
      <c r="AP28" s="13"/>
      <c r="AQ28" s="13"/>
      <c r="AR28" s="13"/>
      <c r="AS28" s="13"/>
      <c r="AT28" s="13"/>
      <c r="AU28" s="13" t="s">
        <v>39</v>
      </c>
      <c r="AV28" s="13"/>
      <c r="AW28" s="13"/>
      <c r="AX28" s="89"/>
      <c r="AY28" s="89"/>
      <c r="AZ28" s="89"/>
      <c r="BA28" s="89"/>
      <c r="BB28" s="89"/>
      <c r="BC28" s="88">
        <f t="shared" si="0"/>
        <v>0</v>
      </c>
      <c r="BD28" s="88"/>
      <c r="BE28" s="88"/>
      <c r="BF28" s="88"/>
      <c r="BG28" s="88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96">
        <f t="shared" si="2"/>
        <v>0</v>
      </c>
      <c r="CH28" s="77"/>
      <c r="CI28" s="77"/>
      <c r="CJ28" s="77"/>
      <c r="CK28" s="142"/>
      <c r="CL28" s="143" t="e">
        <f>CG28/E44</f>
        <v>#DIV/0!</v>
      </c>
      <c r="CM28" s="144"/>
      <c r="CN28" s="144"/>
      <c r="CO28" s="144"/>
      <c r="CP28" s="145"/>
    </row>
    <row r="29" ht="16.2" spans="1:94">
      <c r="A29" s="21"/>
      <c r="B29" s="21"/>
      <c r="C29" s="2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44"/>
      <c r="AE29" s="44"/>
      <c r="AF29" s="44"/>
      <c r="AG29" s="44"/>
      <c r="AH29" s="54">
        <f t="shared" ref="AH29" si="3">SUM(F29:AG30)</f>
        <v>0</v>
      </c>
      <c r="AI29" s="55"/>
      <c r="AJ29" s="56">
        <f>(F29*F10)+(J29*J10)+(N29*N10)+(R29*R10)+(V29*V10)+(Z29*Z10)+(AD29*AD10)</f>
        <v>0</v>
      </c>
      <c r="AK29" s="57"/>
      <c r="AL29" s="57"/>
      <c r="AM29" s="58"/>
      <c r="AO29" s="71"/>
      <c r="AP29" s="13"/>
      <c r="AQ29" s="13"/>
      <c r="AR29" s="13"/>
      <c r="AS29" s="13"/>
      <c r="AT29" s="13"/>
      <c r="AU29" s="13"/>
      <c r="AV29" s="13"/>
      <c r="AW29" s="13"/>
      <c r="AX29" s="89"/>
      <c r="AY29" s="89"/>
      <c r="AZ29" s="89"/>
      <c r="BA29" s="89"/>
      <c r="BB29" s="89"/>
      <c r="BC29" s="88">
        <f t="shared" si="0"/>
        <v>0</v>
      </c>
      <c r="BD29" s="88"/>
      <c r="BE29" s="88"/>
      <c r="BF29" s="88"/>
      <c r="BG29" s="88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96">
        <f t="shared" ref="CG29:CG32" si="4">SUM(BH29:CF29)</f>
        <v>0</v>
      </c>
      <c r="CH29" s="77"/>
      <c r="CI29" s="77"/>
      <c r="CJ29" s="77"/>
      <c r="CK29" s="142"/>
      <c r="CL29" s="146" t="e">
        <f>CG29/E44</f>
        <v>#DIV/0!</v>
      </c>
      <c r="CM29" s="147"/>
      <c r="CN29" s="147"/>
      <c r="CO29" s="147"/>
      <c r="CP29" s="148"/>
    </row>
    <row r="30" ht="16.2" spans="1:94">
      <c r="A30" s="21"/>
      <c r="B30" s="21"/>
      <c r="C30" s="2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44"/>
      <c r="AE30" s="44"/>
      <c r="AF30" s="44"/>
      <c r="AG30" s="44"/>
      <c r="AH30" s="59"/>
      <c r="AI30" s="60"/>
      <c r="AJ30" s="61"/>
      <c r="AK30" s="62"/>
      <c r="AL30" s="62"/>
      <c r="AM30" s="63"/>
      <c r="AO30" s="71"/>
      <c r="AP30" s="13"/>
      <c r="AQ30" s="13"/>
      <c r="AR30" s="13"/>
      <c r="AS30" s="13"/>
      <c r="AT30" s="13"/>
      <c r="AU30" s="13"/>
      <c r="AV30" s="13"/>
      <c r="AW30" s="13"/>
      <c r="AX30" s="89"/>
      <c r="AY30" s="89"/>
      <c r="AZ30" s="89"/>
      <c r="BA30" s="89"/>
      <c r="BB30" s="89"/>
      <c r="BC30" s="88">
        <f t="shared" si="0"/>
        <v>0</v>
      </c>
      <c r="BD30" s="88"/>
      <c r="BE30" s="88"/>
      <c r="BF30" s="88"/>
      <c r="BG30" s="88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96">
        <f t="shared" si="4"/>
        <v>0</v>
      </c>
      <c r="CH30" s="77"/>
      <c r="CI30" s="77"/>
      <c r="CJ30" s="77"/>
      <c r="CK30" s="142"/>
      <c r="CL30" s="146" t="e">
        <f>CG30/E44</f>
        <v>#DIV/0!</v>
      </c>
      <c r="CM30" s="147"/>
      <c r="CN30" s="147"/>
      <c r="CO30" s="147"/>
      <c r="CP30" s="148"/>
    </row>
    <row r="31" ht="16.2" spans="1:94">
      <c r="A31" s="21"/>
      <c r="B31" s="21"/>
      <c r="C31" s="21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54">
        <f t="shared" ref="AH31" si="5">SUM(F31:AG32)</f>
        <v>0</v>
      </c>
      <c r="AI31" s="55"/>
      <c r="AJ31" s="56">
        <f>(F31*F10)+(J31*J10)+(N31*N10)+(R31*R10)+(V31*V10)+(Z31*Z10)+(AD31*AD10)</f>
        <v>0</v>
      </c>
      <c r="AK31" s="57"/>
      <c r="AL31" s="57"/>
      <c r="AM31" s="58"/>
      <c r="AO31" s="71"/>
      <c r="AP31" s="13"/>
      <c r="AQ31" s="13"/>
      <c r="AR31" s="13"/>
      <c r="AS31" s="13"/>
      <c r="AT31" s="13"/>
      <c r="AU31" s="13"/>
      <c r="AV31" s="13"/>
      <c r="AW31" s="13"/>
      <c r="AX31" s="89"/>
      <c r="AY31" s="89"/>
      <c r="AZ31" s="89"/>
      <c r="BA31" s="89"/>
      <c r="BB31" s="89"/>
      <c r="BC31" s="88">
        <f t="shared" si="0"/>
        <v>0</v>
      </c>
      <c r="BD31" s="88"/>
      <c r="BE31" s="88"/>
      <c r="BF31" s="88"/>
      <c r="BG31" s="88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96">
        <f t="shared" si="4"/>
        <v>0</v>
      </c>
      <c r="CH31" s="77"/>
      <c r="CI31" s="77"/>
      <c r="CJ31" s="77"/>
      <c r="CK31" s="142"/>
      <c r="CL31" s="146" t="e">
        <f>CG31/E44</f>
        <v>#DIV/0!</v>
      </c>
      <c r="CM31" s="147"/>
      <c r="CN31" s="147"/>
      <c r="CO31" s="147"/>
      <c r="CP31" s="148"/>
    </row>
    <row r="32" ht="16.2" spans="1:94">
      <c r="A32" s="21"/>
      <c r="B32" s="21"/>
      <c r="C32" s="2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59"/>
      <c r="AI32" s="60"/>
      <c r="AJ32" s="61"/>
      <c r="AK32" s="62"/>
      <c r="AL32" s="62"/>
      <c r="AM32" s="63"/>
      <c r="AO32" s="71"/>
      <c r="AP32" s="13"/>
      <c r="AQ32" s="13"/>
      <c r="AR32" s="13"/>
      <c r="AS32" s="13"/>
      <c r="AT32" s="13"/>
      <c r="AU32" s="13"/>
      <c r="AV32" s="13"/>
      <c r="AW32" s="13"/>
      <c r="AX32" s="89"/>
      <c r="AY32" s="89"/>
      <c r="AZ32" s="89"/>
      <c r="BA32" s="89"/>
      <c r="BB32" s="89"/>
      <c r="BC32" s="88">
        <f t="shared" si="0"/>
        <v>0</v>
      </c>
      <c r="BD32" s="88"/>
      <c r="BE32" s="88"/>
      <c r="BF32" s="88"/>
      <c r="BG32" s="88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96">
        <f t="shared" si="4"/>
        <v>0</v>
      </c>
      <c r="CH32" s="77"/>
      <c r="CI32" s="77"/>
      <c r="CJ32" s="77"/>
      <c r="CK32" s="142"/>
      <c r="CL32" s="146" t="e">
        <f>CG32/E44</f>
        <v>#DIV/0!</v>
      </c>
      <c r="CM32" s="147"/>
      <c r="CN32" s="147"/>
      <c r="CO32" s="147"/>
      <c r="CP32" s="148"/>
    </row>
    <row r="33" ht="16.2" spans="1:94">
      <c r="A33" s="21"/>
      <c r="B33" s="21"/>
      <c r="C33" s="2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54">
        <f t="shared" ref="AH33" si="6">SUM(F33:AG34)</f>
        <v>0</v>
      </c>
      <c r="AI33" s="55"/>
      <c r="AJ33" s="56">
        <f>(F33*F10)+(J33*J10)+(N33*N10)+(R33*R10)+(V33*V10)+(Z33*Z10)+(AD33*AD10)</f>
        <v>0</v>
      </c>
      <c r="AK33" s="57"/>
      <c r="AL33" s="57"/>
      <c r="AM33" s="58"/>
      <c r="AO33" s="71"/>
      <c r="AP33" s="13"/>
      <c r="AQ33" s="13"/>
      <c r="AR33" s="13"/>
      <c r="AS33" s="13"/>
      <c r="AT33" s="13"/>
      <c r="AU33" s="13"/>
      <c r="AV33" s="13"/>
      <c r="AW33" s="13"/>
      <c r="AX33" s="89"/>
      <c r="AY33" s="89"/>
      <c r="AZ33" s="89"/>
      <c r="BA33" s="89"/>
      <c r="BB33" s="89"/>
      <c r="BC33" s="88">
        <f t="shared" si="0"/>
        <v>0</v>
      </c>
      <c r="BD33" s="88"/>
      <c r="BE33" s="88"/>
      <c r="BF33" s="88"/>
      <c r="BG33" s="88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96">
        <f t="shared" ref="CG33:CG34" si="7">SUM(BH33:CF33)</f>
        <v>0</v>
      </c>
      <c r="CH33" s="77"/>
      <c r="CI33" s="77"/>
      <c r="CJ33" s="77"/>
      <c r="CK33" s="142"/>
      <c r="CL33" s="146" t="e">
        <f>CG33/E44</f>
        <v>#DIV/0!</v>
      </c>
      <c r="CM33" s="147"/>
      <c r="CN33" s="147"/>
      <c r="CO33" s="147"/>
      <c r="CP33" s="148"/>
    </row>
    <row r="34" ht="16.2" spans="1:94">
      <c r="A34" s="21"/>
      <c r="B34" s="21"/>
      <c r="C34" s="2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59"/>
      <c r="AI34" s="60"/>
      <c r="AJ34" s="61"/>
      <c r="AK34" s="62"/>
      <c r="AL34" s="62"/>
      <c r="AM34" s="63"/>
      <c r="AO34" s="71"/>
      <c r="AP34" s="13"/>
      <c r="AQ34" s="13"/>
      <c r="AR34" s="13"/>
      <c r="AS34" s="13"/>
      <c r="AT34" s="13"/>
      <c r="AU34" s="13"/>
      <c r="AV34" s="13"/>
      <c r="AW34" s="13"/>
      <c r="AX34" s="89"/>
      <c r="AY34" s="89"/>
      <c r="AZ34" s="89"/>
      <c r="BA34" s="89"/>
      <c r="BB34" s="89"/>
      <c r="BC34" s="88">
        <f t="shared" si="0"/>
        <v>0</v>
      </c>
      <c r="BD34" s="88"/>
      <c r="BE34" s="88"/>
      <c r="BF34" s="88"/>
      <c r="BG34" s="88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96">
        <f t="shared" si="7"/>
        <v>0</v>
      </c>
      <c r="CH34" s="77"/>
      <c r="CI34" s="77"/>
      <c r="CJ34" s="77"/>
      <c r="CK34" s="142"/>
      <c r="CL34" s="146" t="e">
        <f>CG34/E44</f>
        <v>#DIV/0!</v>
      </c>
      <c r="CM34" s="147"/>
      <c r="CN34" s="147"/>
      <c r="CO34" s="147"/>
      <c r="CP34" s="148"/>
    </row>
    <row r="35" ht="16.2" spans="1:94">
      <c r="A35" s="21"/>
      <c r="B35" s="21"/>
      <c r="C35" s="2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54">
        <f t="shared" ref="AH35" si="8">SUM(F35:AG36)</f>
        <v>0</v>
      </c>
      <c r="AI35" s="55"/>
      <c r="AJ35" s="56">
        <f>(F35*F10)+(J35*J10)+(N35*N10)+(R35*R10)+(V35*V10)+(Z35*Z10)+(AD35*AD10)</f>
        <v>0</v>
      </c>
      <c r="AK35" s="57"/>
      <c r="AL35" s="57"/>
      <c r="AM35" s="58"/>
      <c r="AO35" s="71"/>
      <c r="AP35" s="13"/>
      <c r="AQ35" s="13"/>
      <c r="AR35" s="13"/>
      <c r="AS35" s="13"/>
      <c r="AT35" s="13"/>
      <c r="AU35" s="13"/>
      <c r="AV35" s="13"/>
      <c r="AW35" s="13"/>
      <c r="AX35" s="89"/>
      <c r="AY35" s="89"/>
      <c r="AZ35" s="89"/>
      <c r="BA35" s="89"/>
      <c r="BB35" s="89"/>
      <c r="BC35" s="88">
        <f t="shared" si="0"/>
        <v>0</v>
      </c>
      <c r="BD35" s="88"/>
      <c r="BE35" s="88"/>
      <c r="BF35" s="88"/>
      <c r="BG35" s="88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96">
        <f t="shared" si="1"/>
        <v>0</v>
      </c>
      <c r="CH35" s="77"/>
      <c r="CI35" s="77"/>
      <c r="CJ35" s="77"/>
      <c r="CK35" s="142"/>
      <c r="CL35" s="146" t="e">
        <f>CG35/E44</f>
        <v>#DIV/0!</v>
      </c>
      <c r="CM35" s="147"/>
      <c r="CN35" s="147"/>
      <c r="CO35" s="147"/>
      <c r="CP35" s="148"/>
    </row>
    <row r="36" ht="16.2" spans="1:94">
      <c r="A36" s="21"/>
      <c r="B36" s="21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59"/>
      <c r="AI36" s="60"/>
      <c r="AJ36" s="61"/>
      <c r="AK36" s="62"/>
      <c r="AL36" s="62"/>
      <c r="AM36" s="63"/>
      <c r="AO36" s="71" t="s">
        <v>40</v>
      </c>
      <c r="AP36" s="13"/>
      <c r="AQ36" s="13"/>
      <c r="AR36" s="13"/>
      <c r="AS36" s="13"/>
      <c r="AT36" s="13"/>
      <c r="AU36" s="13"/>
      <c r="AV36" s="13"/>
      <c r="AW36" s="13"/>
      <c r="AX36" s="89"/>
      <c r="AY36" s="89"/>
      <c r="AZ36" s="89"/>
      <c r="BA36" s="89"/>
      <c r="BB36" s="89"/>
      <c r="BC36" s="88">
        <f t="shared" si="0"/>
        <v>0</v>
      </c>
      <c r="BD36" s="88"/>
      <c r="BE36" s="88"/>
      <c r="BF36" s="88"/>
      <c r="BG36" s="88"/>
      <c r="BH36" s="108">
        <v>208410</v>
      </c>
      <c r="BI36" s="108"/>
      <c r="BJ36" s="108"/>
      <c r="BK36" s="108"/>
      <c r="BL36" s="108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96">
        <f t="shared" si="1"/>
        <v>208410</v>
      </c>
      <c r="CH36" s="77"/>
      <c r="CI36" s="77"/>
      <c r="CJ36" s="77"/>
      <c r="CK36" s="142"/>
      <c r="CL36" s="146" t="e">
        <f>CG36/E44</f>
        <v>#DIV/0!</v>
      </c>
      <c r="CM36" s="147"/>
      <c r="CN36" s="147"/>
      <c r="CO36" s="147"/>
      <c r="CP36" s="148"/>
    </row>
    <row r="37" ht="16.2" spans="1:94">
      <c r="A37" s="21"/>
      <c r="B37" s="21"/>
      <c r="C37" s="21"/>
      <c r="D37" s="18" t="s">
        <v>41</v>
      </c>
      <c r="E37" s="18"/>
      <c r="F37" s="18">
        <f>SUM(F27:I36)</f>
        <v>0</v>
      </c>
      <c r="G37" s="18"/>
      <c r="H37" s="18"/>
      <c r="I37" s="18"/>
      <c r="J37" s="18">
        <f>SUM(J27:M36)</f>
        <v>0</v>
      </c>
      <c r="K37" s="18"/>
      <c r="L37" s="18"/>
      <c r="M37" s="18"/>
      <c r="N37" s="18">
        <f>SUM(N27:Q36)</f>
        <v>0</v>
      </c>
      <c r="O37" s="18"/>
      <c r="P37" s="18"/>
      <c r="Q37" s="18"/>
      <c r="R37" s="18">
        <f t="shared" ref="R37" si="9">SUM(R27:U36)</f>
        <v>0</v>
      </c>
      <c r="S37" s="18"/>
      <c r="T37" s="18"/>
      <c r="U37" s="18"/>
      <c r="V37" s="43">
        <f>SUM(V27:Y36)</f>
        <v>0</v>
      </c>
      <c r="W37" s="43"/>
      <c r="X37" s="43"/>
      <c r="Y37" s="43"/>
      <c r="Z37" s="18">
        <f t="shared" ref="Z37" si="10">SUM(Z27:AC36)</f>
        <v>0</v>
      </c>
      <c r="AA37" s="18"/>
      <c r="AB37" s="18"/>
      <c r="AC37" s="18"/>
      <c r="AD37" s="18">
        <f t="shared" ref="AD37" si="11">SUM(AD27:AG36)</f>
        <v>0</v>
      </c>
      <c r="AE37" s="18"/>
      <c r="AF37" s="18"/>
      <c r="AG37" s="18"/>
      <c r="AH37" s="54">
        <f t="shared" ref="AH37" si="12">SUM(F37:AG38)</f>
        <v>0</v>
      </c>
      <c r="AI37" s="55"/>
      <c r="AJ37" s="56"/>
      <c r="AK37" s="57"/>
      <c r="AL37" s="57"/>
      <c r="AM37" s="58"/>
      <c r="AO37" s="71" t="s">
        <v>42</v>
      </c>
      <c r="AP37" s="13"/>
      <c r="AQ37" s="13"/>
      <c r="AR37" s="13"/>
      <c r="AS37" s="13"/>
      <c r="AT37" s="13"/>
      <c r="AU37" s="13"/>
      <c r="AV37" s="13"/>
      <c r="AW37" s="13"/>
      <c r="AX37" s="89"/>
      <c r="AY37" s="89"/>
      <c r="AZ37" s="89"/>
      <c r="BA37" s="89"/>
      <c r="BB37" s="89"/>
      <c r="BC37" s="88">
        <f t="shared" si="0"/>
        <v>0</v>
      </c>
      <c r="BD37" s="88"/>
      <c r="BE37" s="88"/>
      <c r="BF37" s="88"/>
      <c r="BG37" s="88"/>
      <c r="BH37" s="108">
        <v>16100</v>
      </c>
      <c r="BI37" s="108"/>
      <c r="BJ37" s="108"/>
      <c r="BK37" s="108"/>
      <c r="BL37" s="108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96">
        <f t="shared" si="1"/>
        <v>16100</v>
      </c>
      <c r="CH37" s="77"/>
      <c r="CI37" s="77"/>
      <c r="CJ37" s="77"/>
      <c r="CK37" s="142"/>
      <c r="CL37" s="146" t="e">
        <f>CG37/E44</f>
        <v>#DIV/0!</v>
      </c>
      <c r="CM37" s="147"/>
      <c r="CN37" s="147"/>
      <c r="CO37" s="147"/>
      <c r="CP37" s="148"/>
    </row>
    <row r="38" ht="16.2" spans="1:94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3"/>
      <c r="X38" s="43"/>
      <c r="Y38" s="43"/>
      <c r="Z38" s="18"/>
      <c r="AA38" s="18"/>
      <c r="AB38" s="18"/>
      <c r="AC38" s="18"/>
      <c r="AD38" s="18"/>
      <c r="AE38" s="18"/>
      <c r="AF38" s="18"/>
      <c r="AG38" s="18"/>
      <c r="AH38" s="59"/>
      <c r="AI38" s="60"/>
      <c r="AJ38" s="61"/>
      <c r="AK38" s="62"/>
      <c r="AL38" s="62"/>
      <c r="AM38" s="63"/>
      <c r="AO38" s="71" t="s">
        <v>43</v>
      </c>
      <c r="AP38" s="13"/>
      <c r="AQ38" s="13"/>
      <c r="AR38" s="13"/>
      <c r="AS38" s="13"/>
      <c r="AT38" s="13"/>
      <c r="AU38" s="13"/>
      <c r="AV38" s="13"/>
      <c r="AW38" s="13"/>
      <c r="AX38" s="89"/>
      <c r="AY38" s="89"/>
      <c r="AZ38" s="89"/>
      <c r="BA38" s="89"/>
      <c r="BB38" s="89"/>
      <c r="BC38" s="88">
        <f t="shared" si="0"/>
        <v>0</v>
      </c>
      <c r="BD38" s="88"/>
      <c r="BE38" s="88"/>
      <c r="BF38" s="88"/>
      <c r="BG38" s="88"/>
      <c r="BH38" s="108">
        <v>36588</v>
      </c>
      <c r="BI38" s="108"/>
      <c r="BJ38" s="108"/>
      <c r="BK38" s="108"/>
      <c r="BL38" s="108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96">
        <f t="shared" si="1"/>
        <v>36588</v>
      </c>
      <c r="CH38" s="77"/>
      <c r="CI38" s="77"/>
      <c r="CJ38" s="77"/>
      <c r="CK38" s="142"/>
      <c r="CL38" s="146" t="e">
        <f>CG38/E44</f>
        <v>#DIV/0!</v>
      </c>
      <c r="CM38" s="147"/>
      <c r="CN38" s="147"/>
      <c r="CO38" s="147"/>
      <c r="CP38" s="148"/>
    </row>
    <row r="39" ht="16.2" spans="1:94">
      <c r="A39" s="18"/>
      <c r="B39" s="18"/>
      <c r="C39" s="18"/>
      <c r="D39" s="24" t="s">
        <v>38</v>
      </c>
      <c r="E39" s="24"/>
      <c r="F39" s="23">
        <f>F10*F37</f>
        <v>0</v>
      </c>
      <c r="G39" s="23"/>
      <c r="H39" s="23"/>
      <c r="I39" s="23"/>
      <c r="J39" s="23">
        <f>J10*J37</f>
        <v>0</v>
      </c>
      <c r="K39" s="23"/>
      <c r="L39" s="23"/>
      <c r="M39" s="23"/>
      <c r="N39" s="23">
        <f>N10*N37</f>
        <v>0</v>
      </c>
      <c r="O39" s="23"/>
      <c r="P39" s="23"/>
      <c r="Q39" s="23"/>
      <c r="R39" s="23">
        <f>R10*R37</f>
        <v>0</v>
      </c>
      <c r="S39" s="23"/>
      <c r="T39" s="23"/>
      <c r="U39" s="23"/>
      <c r="V39" s="23">
        <f>V10*V37</f>
        <v>0</v>
      </c>
      <c r="W39" s="23"/>
      <c r="X39" s="23"/>
      <c r="Y39" s="23"/>
      <c r="Z39" s="23">
        <f>Z10*Z37</f>
        <v>0</v>
      </c>
      <c r="AA39" s="23"/>
      <c r="AB39" s="23"/>
      <c r="AC39" s="23"/>
      <c r="AD39" s="23">
        <f>AD10*AD37</f>
        <v>0</v>
      </c>
      <c r="AE39" s="23"/>
      <c r="AF39" s="23"/>
      <c r="AG39" s="23"/>
      <c r="AH39" s="56">
        <f>SUM(F39:AG40)</f>
        <v>0</v>
      </c>
      <c r="AI39" s="57"/>
      <c r="AJ39" s="57"/>
      <c r="AK39" s="57"/>
      <c r="AL39" s="57"/>
      <c r="AM39" s="58"/>
      <c r="AO39" s="71"/>
      <c r="AP39" s="13"/>
      <c r="AQ39" s="13"/>
      <c r="AR39" s="13"/>
      <c r="AS39" s="13"/>
      <c r="AT39" s="13"/>
      <c r="AU39" s="13"/>
      <c r="AV39" s="13"/>
      <c r="AW39" s="13"/>
      <c r="AX39" s="89"/>
      <c r="AY39" s="89"/>
      <c r="AZ39" s="89"/>
      <c r="BA39" s="89"/>
      <c r="BB39" s="89"/>
      <c r="BC39" s="88">
        <f t="shared" si="0"/>
        <v>0</v>
      </c>
      <c r="BD39" s="88"/>
      <c r="BE39" s="88"/>
      <c r="BF39" s="88"/>
      <c r="BG39" s="88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96">
        <f t="shared" si="1"/>
        <v>0</v>
      </c>
      <c r="CH39" s="77"/>
      <c r="CI39" s="77"/>
      <c r="CJ39" s="77"/>
      <c r="CK39" s="142"/>
      <c r="CL39" s="146" t="e">
        <f>CG39/E44</f>
        <v>#DIV/0!</v>
      </c>
      <c r="CM39" s="147"/>
      <c r="CN39" s="147"/>
      <c r="CO39" s="147"/>
      <c r="CP39" s="148"/>
    </row>
    <row r="40" ht="16.2" spans="1:94">
      <c r="A40" s="18"/>
      <c r="B40" s="18"/>
      <c r="C40" s="18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61"/>
      <c r="AI40" s="62"/>
      <c r="AJ40" s="62"/>
      <c r="AK40" s="62"/>
      <c r="AL40" s="62"/>
      <c r="AM40" s="63"/>
      <c r="AO40" s="71"/>
      <c r="AP40" s="13"/>
      <c r="AQ40" s="13"/>
      <c r="AR40" s="13"/>
      <c r="AS40" s="13"/>
      <c r="AT40" s="13"/>
      <c r="AU40" s="13"/>
      <c r="AV40" s="13"/>
      <c r="AW40" s="13"/>
      <c r="AX40" s="89"/>
      <c r="AY40" s="89"/>
      <c r="AZ40" s="89"/>
      <c r="BA40" s="89"/>
      <c r="BB40" s="89"/>
      <c r="BC40" s="88">
        <f t="shared" si="0"/>
        <v>0</v>
      </c>
      <c r="BD40" s="88"/>
      <c r="BE40" s="88"/>
      <c r="BF40" s="88"/>
      <c r="BG40" s="88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96">
        <f t="shared" si="1"/>
        <v>0</v>
      </c>
      <c r="CH40" s="77"/>
      <c r="CI40" s="77"/>
      <c r="CJ40" s="77"/>
      <c r="CK40" s="142"/>
      <c r="CL40" s="146" t="e">
        <f>CG40/E44</f>
        <v>#DIV/0!</v>
      </c>
      <c r="CM40" s="147"/>
      <c r="CN40" s="147"/>
      <c r="CO40" s="147"/>
      <c r="CP40" s="148"/>
    </row>
    <row r="41" ht="17.25" customHeight="1" spans="14:94">
      <c r="N41" s="17"/>
      <c r="O41" s="17"/>
      <c r="P41" s="17"/>
      <c r="Q41" s="17"/>
      <c r="R41" s="17"/>
      <c r="S41" s="17"/>
      <c r="AO41" s="71"/>
      <c r="AP41" s="13"/>
      <c r="AQ41" s="13"/>
      <c r="AR41" s="13"/>
      <c r="AS41" s="13"/>
      <c r="AT41" s="13"/>
      <c r="AU41" s="13"/>
      <c r="AV41" s="13"/>
      <c r="AW41" s="13"/>
      <c r="AX41" s="89"/>
      <c r="AY41" s="89"/>
      <c r="AZ41" s="89"/>
      <c r="BA41" s="89"/>
      <c r="BB41" s="89"/>
      <c r="BC41" s="88">
        <f t="shared" si="0"/>
        <v>0</v>
      </c>
      <c r="BD41" s="88"/>
      <c r="BE41" s="88"/>
      <c r="BF41" s="88"/>
      <c r="BG41" s="88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96">
        <f t="shared" si="1"/>
        <v>0</v>
      </c>
      <c r="CH41" s="77"/>
      <c r="CI41" s="77"/>
      <c r="CJ41" s="77"/>
      <c r="CK41" s="142"/>
      <c r="CL41" s="146" t="e">
        <f>CG41/E44</f>
        <v>#DIV/0!</v>
      </c>
      <c r="CM41" s="147"/>
      <c r="CN41" s="147"/>
      <c r="CO41" s="147"/>
      <c r="CP41" s="148"/>
    </row>
    <row r="42" ht="16.2" spans="1:94">
      <c r="A42" s="25" t="s">
        <v>44</v>
      </c>
      <c r="B42" s="25"/>
      <c r="C42" s="25"/>
      <c r="D42" s="25"/>
      <c r="E42" s="26" t="s">
        <v>45</v>
      </c>
      <c r="F42" s="26"/>
      <c r="G42" s="26"/>
      <c r="H42" s="26"/>
      <c r="I42" s="26"/>
      <c r="J42" s="26" t="s">
        <v>46</v>
      </c>
      <c r="K42" s="26"/>
      <c r="L42" s="26"/>
      <c r="M42" s="26"/>
      <c r="N42" s="26"/>
      <c r="O42" s="26" t="s">
        <v>47</v>
      </c>
      <c r="P42" s="26"/>
      <c r="Q42" s="26"/>
      <c r="R42" s="26"/>
      <c r="S42" s="26"/>
      <c r="T42" s="26" t="s">
        <v>48</v>
      </c>
      <c r="U42" s="26"/>
      <c r="V42" s="26"/>
      <c r="W42" s="26"/>
      <c r="X42" s="26"/>
      <c r="Y42" s="26" t="s">
        <v>49</v>
      </c>
      <c r="Z42" s="26"/>
      <c r="AA42" s="26"/>
      <c r="AB42" s="26"/>
      <c r="AC42" s="26"/>
      <c r="AD42" s="26" t="s">
        <v>50</v>
      </c>
      <c r="AE42" s="26"/>
      <c r="AF42" s="26"/>
      <c r="AG42" s="26"/>
      <c r="AH42" s="26"/>
      <c r="AI42" s="26" t="s">
        <v>51</v>
      </c>
      <c r="AJ42" s="26"/>
      <c r="AK42" s="26"/>
      <c r="AL42" s="26"/>
      <c r="AM42" s="26"/>
      <c r="AO42" s="71"/>
      <c r="AP42" s="13"/>
      <c r="AQ42" s="13"/>
      <c r="AR42" s="13"/>
      <c r="AS42" s="13"/>
      <c r="AT42" s="13"/>
      <c r="AU42" s="13"/>
      <c r="AV42" s="13"/>
      <c r="AW42" s="13"/>
      <c r="AX42" s="89"/>
      <c r="AY42" s="89"/>
      <c r="AZ42" s="89"/>
      <c r="BA42" s="89"/>
      <c r="BB42" s="89"/>
      <c r="BC42" s="88">
        <f t="shared" si="0"/>
        <v>0</v>
      </c>
      <c r="BD42" s="88"/>
      <c r="BE42" s="88"/>
      <c r="BF42" s="88"/>
      <c r="BG42" s="88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96">
        <f t="shared" si="1"/>
        <v>0</v>
      </c>
      <c r="CH42" s="77"/>
      <c r="CI42" s="77"/>
      <c r="CJ42" s="77"/>
      <c r="CK42" s="142"/>
      <c r="CL42" s="146" t="e">
        <f>CG42/E44</f>
        <v>#DIV/0!</v>
      </c>
      <c r="CM42" s="147"/>
      <c r="CN42" s="147"/>
      <c r="CO42" s="147"/>
      <c r="CP42" s="148"/>
    </row>
    <row r="43" ht="16.2" spans="1:94">
      <c r="A43" s="25"/>
      <c r="B43" s="25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O43" s="71"/>
      <c r="AP43" s="13"/>
      <c r="AQ43" s="13"/>
      <c r="AR43" s="13"/>
      <c r="AS43" s="13"/>
      <c r="AT43" s="13"/>
      <c r="AU43" s="13"/>
      <c r="AV43" s="13"/>
      <c r="AW43" s="13"/>
      <c r="AX43" s="89"/>
      <c r="AY43" s="89"/>
      <c r="AZ43" s="89"/>
      <c r="BA43" s="89"/>
      <c r="BB43" s="89"/>
      <c r="BC43" s="88">
        <f t="shared" si="0"/>
        <v>0</v>
      </c>
      <c r="BD43" s="88"/>
      <c r="BE43" s="88"/>
      <c r="BF43" s="88"/>
      <c r="BG43" s="88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96">
        <f t="shared" si="1"/>
        <v>0</v>
      </c>
      <c r="CH43" s="77"/>
      <c r="CI43" s="77"/>
      <c r="CJ43" s="77"/>
      <c r="CK43" s="142"/>
      <c r="CL43" s="146" t="e">
        <f>CG43/E44</f>
        <v>#DIV/0!</v>
      </c>
      <c r="CM43" s="147"/>
      <c r="CN43" s="147"/>
      <c r="CO43" s="147"/>
      <c r="CP43" s="148"/>
    </row>
    <row r="44" ht="16.2" spans="1:94">
      <c r="A44" s="22" t="s">
        <v>52</v>
      </c>
      <c r="B44" s="22"/>
      <c r="C44" s="22"/>
      <c r="D44" s="22"/>
      <c r="E44" s="27">
        <f>BG7</f>
        <v>0</v>
      </c>
      <c r="F44" s="18"/>
      <c r="G44" s="18"/>
      <c r="H44" s="18"/>
      <c r="I44" s="18"/>
      <c r="J44" s="27">
        <f>CG46</f>
        <v>5590165</v>
      </c>
      <c r="K44" s="18"/>
      <c r="L44" s="18"/>
      <c r="M44" s="18"/>
      <c r="N44" s="18"/>
      <c r="O44" s="31">
        <f>E44-J44</f>
        <v>-5590165</v>
      </c>
      <c r="P44" s="32"/>
      <c r="Q44" s="32"/>
      <c r="R44" s="32"/>
      <c r="S44" s="32"/>
      <c r="T44" s="27">
        <f>CG48</f>
        <v>330125</v>
      </c>
      <c r="U44" s="18"/>
      <c r="V44" s="18"/>
      <c r="W44" s="18"/>
      <c r="X44" s="18"/>
      <c r="Y44" s="27">
        <f>CG49</f>
        <v>0</v>
      </c>
      <c r="Z44" s="18"/>
      <c r="AA44" s="18"/>
      <c r="AB44" s="18"/>
      <c r="AC44" s="18"/>
      <c r="AD44" s="27">
        <f>CG52</f>
        <v>0</v>
      </c>
      <c r="AE44" s="18"/>
      <c r="AF44" s="18"/>
      <c r="AG44" s="18"/>
      <c r="AH44" s="18"/>
      <c r="AI44" s="64">
        <f>O44-T44-AD44-Y44</f>
        <v>-5920290</v>
      </c>
      <c r="AJ44" s="65"/>
      <c r="AK44" s="65"/>
      <c r="AL44" s="65"/>
      <c r="AM44" s="65"/>
      <c r="AO44" s="71"/>
      <c r="AP44" s="13"/>
      <c r="AQ44" s="13"/>
      <c r="AR44" s="13"/>
      <c r="AS44" s="13"/>
      <c r="AT44" s="13"/>
      <c r="AU44" s="13"/>
      <c r="AV44" s="13"/>
      <c r="AW44" s="13"/>
      <c r="AX44" s="89"/>
      <c r="AY44" s="89"/>
      <c r="AZ44" s="89"/>
      <c r="BA44" s="89"/>
      <c r="BB44" s="89"/>
      <c r="BC44" s="88">
        <f t="shared" si="0"/>
        <v>0</v>
      </c>
      <c r="BD44" s="88"/>
      <c r="BE44" s="88"/>
      <c r="BF44" s="88"/>
      <c r="BG44" s="88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96">
        <f t="shared" si="1"/>
        <v>0</v>
      </c>
      <c r="CH44" s="77"/>
      <c r="CI44" s="77"/>
      <c r="CJ44" s="77"/>
      <c r="CK44" s="142"/>
      <c r="CL44" s="146" t="e">
        <f>CG44/E44</f>
        <v>#DIV/0!</v>
      </c>
      <c r="CM44" s="147"/>
      <c r="CN44" s="147"/>
      <c r="CO44" s="147"/>
      <c r="CP44" s="148"/>
    </row>
    <row r="45" ht="15" customHeight="1" spans="1:94">
      <c r="A45" s="22"/>
      <c r="B45" s="22"/>
      <c r="C45" s="22"/>
      <c r="D45" s="2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2"/>
      <c r="P45" s="32"/>
      <c r="Q45" s="32"/>
      <c r="R45" s="32"/>
      <c r="S45" s="32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65"/>
      <c r="AJ45" s="65"/>
      <c r="AK45" s="65"/>
      <c r="AL45" s="65"/>
      <c r="AM45" s="65"/>
      <c r="AN45" s="17"/>
      <c r="AO45" s="71"/>
      <c r="AP45" s="13"/>
      <c r="AQ45" s="13"/>
      <c r="AR45" s="13"/>
      <c r="AS45" s="13"/>
      <c r="AT45" s="13"/>
      <c r="AU45" s="13"/>
      <c r="AV45" s="13"/>
      <c r="AW45" s="13"/>
      <c r="AX45" s="89"/>
      <c r="AY45" s="89"/>
      <c r="AZ45" s="89"/>
      <c r="BA45" s="89"/>
      <c r="BB45" s="89"/>
      <c r="BC45" s="88">
        <f t="shared" si="0"/>
        <v>0</v>
      </c>
      <c r="BD45" s="88"/>
      <c r="BE45" s="88"/>
      <c r="BF45" s="88"/>
      <c r="BG45" s="88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96">
        <f t="shared" si="1"/>
        <v>0</v>
      </c>
      <c r="CH45" s="77"/>
      <c r="CI45" s="77"/>
      <c r="CJ45" s="77"/>
      <c r="CK45" s="142"/>
      <c r="CL45" s="146" t="e">
        <f>CG45/E44</f>
        <v>#DIV/0!</v>
      </c>
      <c r="CM45" s="147"/>
      <c r="CN45" s="147"/>
      <c r="CO45" s="147"/>
      <c r="CP45" s="148"/>
    </row>
    <row r="46" ht="15" customHeight="1" spans="1:94">
      <c r="A46" s="22" t="s">
        <v>53</v>
      </c>
      <c r="B46" s="22"/>
      <c r="C46" s="22"/>
      <c r="D46" s="2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3" t="e">
        <f>O44/E44</f>
        <v>#DIV/0!</v>
      </c>
      <c r="P46" s="33"/>
      <c r="Q46" s="33"/>
      <c r="R46" s="33"/>
      <c r="S46" s="33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33" t="e">
        <f>AD44/E44</f>
        <v>#DIV/0!</v>
      </c>
      <c r="AE46" s="33"/>
      <c r="AF46" s="33"/>
      <c r="AG46" s="33"/>
      <c r="AH46" s="33"/>
      <c r="AI46" s="33" t="e">
        <f>AI44/E44</f>
        <v>#DIV/0!</v>
      </c>
      <c r="AJ46" s="33"/>
      <c r="AK46" s="33"/>
      <c r="AL46" s="33"/>
      <c r="AM46" s="33"/>
      <c r="AN46" s="17"/>
      <c r="AO46" s="72" t="s">
        <v>24</v>
      </c>
      <c r="AP46" s="73"/>
      <c r="AQ46" s="73"/>
      <c r="AR46" s="73"/>
      <c r="AS46" s="73"/>
      <c r="AT46" s="73"/>
      <c r="AU46" s="73"/>
      <c r="AV46" s="73"/>
      <c r="AW46" s="73"/>
      <c r="AX46" s="92">
        <f>SUM(AX10:BB45)</f>
        <v>11840000</v>
      </c>
      <c r="AY46" s="92"/>
      <c r="AZ46" s="92"/>
      <c r="BA46" s="92"/>
      <c r="BB46" s="92"/>
      <c r="BC46" s="92">
        <f>SUM(BC10:BG45)</f>
        <v>13024000</v>
      </c>
      <c r="BD46" s="92"/>
      <c r="BE46" s="92"/>
      <c r="BF46" s="92"/>
      <c r="BG46" s="92"/>
      <c r="BH46" s="92">
        <f>SUM(BH10:BL45)</f>
        <v>5006333</v>
      </c>
      <c r="BI46" s="92"/>
      <c r="BJ46" s="92"/>
      <c r="BK46" s="92"/>
      <c r="BL46" s="92"/>
      <c r="BM46" s="92">
        <f>SUM(BM10:BQ45)</f>
        <v>583832</v>
      </c>
      <c r="BN46" s="92"/>
      <c r="BO46" s="92"/>
      <c r="BP46" s="92"/>
      <c r="BQ46" s="92"/>
      <c r="BR46" s="92">
        <f>SUM(BR10:BV45)</f>
        <v>0</v>
      </c>
      <c r="BS46" s="92"/>
      <c r="BT46" s="92"/>
      <c r="BU46" s="92"/>
      <c r="BV46" s="92"/>
      <c r="BW46" s="92">
        <f>SUM(BW10:CA45)</f>
        <v>0</v>
      </c>
      <c r="BX46" s="92"/>
      <c r="BY46" s="92"/>
      <c r="BZ46" s="92"/>
      <c r="CA46" s="92"/>
      <c r="CB46" s="92">
        <f>SUM(CB10:CF45)</f>
        <v>0</v>
      </c>
      <c r="CC46" s="92"/>
      <c r="CD46" s="92"/>
      <c r="CE46" s="92"/>
      <c r="CF46" s="92"/>
      <c r="CG46" s="96">
        <f t="shared" si="1"/>
        <v>5590165</v>
      </c>
      <c r="CH46" s="77"/>
      <c r="CI46" s="77"/>
      <c r="CJ46" s="77"/>
      <c r="CK46" s="142"/>
      <c r="CL46" s="150"/>
      <c r="CM46" s="151"/>
      <c r="CN46" s="151"/>
      <c r="CO46" s="151"/>
      <c r="CP46" s="152"/>
    </row>
    <row r="47" ht="17.7" spans="1:94">
      <c r="A47" s="22"/>
      <c r="B47" s="22"/>
      <c r="C47" s="22"/>
      <c r="D47" s="22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3"/>
      <c r="P47" s="33"/>
      <c r="Q47" s="33"/>
      <c r="R47" s="33"/>
      <c r="S47" s="33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O47" s="74"/>
      <c r="AP47" s="75"/>
      <c r="AQ47" s="75"/>
      <c r="AR47" s="75"/>
      <c r="AS47" s="75"/>
      <c r="AT47" s="75"/>
      <c r="AU47" s="75"/>
      <c r="AV47" s="75"/>
      <c r="AW47" s="93"/>
      <c r="AX47" s="94" t="s">
        <v>54</v>
      </c>
      <c r="AY47" s="75"/>
      <c r="AZ47" s="75"/>
      <c r="BA47" s="75"/>
      <c r="BB47" s="93"/>
      <c r="BC47" s="94" t="s">
        <v>54</v>
      </c>
      <c r="BD47" s="75"/>
      <c r="BE47" s="75"/>
      <c r="BF47" s="75"/>
      <c r="BG47" s="93"/>
      <c r="BH47" s="110">
        <f>BH9</f>
        <v>11</v>
      </c>
      <c r="BI47" s="75" t="s">
        <v>29</v>
      </c>
      <c r="BJ47" s="75"/>
      <c r="BK47" s="75"/>
      <c r="BL47" s="93"/>
      <c r="BM47" s="110">
        <f>BM9</f>
        <v>12</v>
      </c>
      <c r="BN47" s="75" t="s">
        <v>29</v>
      </c>
      <c r="BO47" s="75"/>
      <c r="BP47" s="75"/>
      <c r="BQ47" s="93"/>
      <c r="BR47" s="110">
        <f>BR9</f>
        <v>0</v>
      </c>
      <c r="BS47" s="75" t="s">
        <v>29</v>
      </c>
      <c r="BT47" s="75"/>
      <c r="BU47" s="75"/>
      <c r="BV47" s="93"/>
      <c r="BW47" s="110">
        <f>BW9</f>
        <v>0</v>
      </c>
      <c r="BX47" s="75" t="s">
        <v>29</v>
      </c>
      <c r="BY47" s="75"/>
      <c r="BZ47" s="75"/>
      <c r="CA47" s="93"/>
      <c r="CB47" s="110">
        <f>CB9</f>
        <v>0</v>
      </c>
      <c r="CC47" s="75" t="s">
        <v>29</v>
      </c>
      <c r="CD47" s="75"/>
      <c r="CE47" s="75"/>
      <c r="CF47" s="93"/>
      <c r="CG47" s="94" t="s">
        <v>30</v>
      </c>
      <c r="CH47" s="75"/>
      <c r="CI47" s="75"/>
      <c r="CJ47" s="75"/>
      <c r="CK47" s="93"/>
      <c r="CL47" s="153" t="s">
        <v>55</v>
      </c>
      <c r="CM47" s="154"/>
      <c r="CN47" s="154"/>
      <c r="CO47" s="154"/>
      <c r="CP47" s="155"/>
    </row>
    <row r="48" ht="16.95" spans="14:94">
      <c r="N48" s="17"/>
      <c r="O48" s="17"/>
      <c r="Q48" s="17"/>
      <c r="R48" s="17"/>
      <c r="AO48" s="76" t="s">
        <v>48</v>
      </c>
      <c r="AP48" s="77"/>
      <c r="AQ48" s="77"/>
      <c r="AR48" s="77"/>
      <c r="AS48" s="77"/>
      <c r="AT48" s="77"/>
      <c r="AU48" s="77"/>
      <c r="AV48" s="77"/>
      <c r="AW48" s="77"/>
      <c r="AX48" s="95">
        <v>400000</v>
      </c>
      <c r="AY48" s="95"/>
      <c r="AZ48" s="95"/>
      <c r="BA48" s="95"/>
      <c r="BB48" s="95"/>
      <c r="BC48" s="96">
        <f>AX48*110%</f>
        <v>440000</v>
      </c>
      <c r="BD48" s="96"/>
      <c r="BE48" s="96"/>
      <c r="BF48" s="96"/>
      <c r="BG48" s="96"/>
      <c r="BH48" s="96">
        <f>AH13</f>
        <v>330125</v>
      </c>
      <c r="BI48" s="96"/>
      <c r="BJ48" s="96"/>
      <c r="BK48" s="96"/>
      <c r="BL48" s="96"/>
      <c r="BM48" s="96">
        <f>AH15</f>
        <v>0</v>
      </c>
      <c r="BN48" s="96"/>
      <c r="BO48" s="96"/>
      <c r="BP48" s="96"/>
      <c r="BQ48" s="96"/>
      <c r="BR48" s="96">
        <f>AH17</f>
        <v>0</v>
      </c>
      <c r="BS48" s="96"/>
      <c r="BT48" s="96"/>
      <c r="BU48" s="96"/>
      <c r="BV48" s="96"/>
      <c r="BW48" s="96">
        <f>AH19</f>
        <v>0</v>
      </c>
      <c r="BX48" s="96"/>
      <c r="BY48" s="96"/>
      <c r="BZ48" s="96"/>
      <c r="CA48" s="96"/>
      <c r="CB48" s="96">
        <f>AH21</f>
        <v>0</v>
      </c>
      <c r="CC48" s="96"/>
      <c r="CD48" s="96"/>
      <c r="CE48" s="96"/>
      <c r="CF48" s="96"/>
      <c r="CG48" s="111">
        <f>SUM(BH48:CF48)</f>
        <v>330125</v>
      </c>
      <c r="CH48" s="79"/>
      <c r="CI48" s="79"/>
      <c r="CJ48" s="79"/>
      <c r="CK48" s="156"/>
      <c r="CL48" s="157"/>
      <c r="CM48" s="118"/>
      <c r="CN48" s="118"/>
      <c r="CO48" s="118"/>
      <c r="CP48" s="158"/>
    </row>
    <row r="49" ht="16.2" spans="1:94">
      <c r="A49" s="25" t="s">
        <v>56</v>
      </c>
      <c r="B49" s="25"/>
      <c r="C49" s="25"/>
      <c r="D49" s="25"/>
      <c r="E49" s="26" t="s">
        <v>57</v>
      </c>
      <c r="F49" s="26"/>
      <c r="G49" s="26"/>
      <c r="H49" s="26"/>
      <c r="I49" s="26"/>
      <c r="J49" s="26" t="s">
        <v>46</v>
      </c>
      <c r="K49" s="26"/>
      <c r="L49" s="26"/>
      <c r="M49" s="26"/>
      <c r="N49" s="26"/>
      <c r="O49" s="26" t="s">
        <v>47</v>
      </c>
      <c r="P49" s="26"/>
      <c r="Q49" s="26"/>
      <c r="R49" s="26"/>
      <c r="S49" s="26"/>
      <c r="T49" s="26" t="s">
        <v>48</v>
      </c>
      <c r="U49" s="26"/>
      <c r="V49" s="26"/>
      <c r="W49" s="26"/>
      <c r="X49" s="26"/>
      <c r="Y49" s="26" t="s">
        <v>49</v>
      </c>
      <c r="Z49" s="26"/>
      <c r="AA49" s="26"/>
      <c r="AB49" s="26"/>
      <c r="AC49" s="26"/>
      <c r="AD49" s="26" t="s">
        <v>50</v>
      </c>
      <c r="AE49" s="26"/>
      <c r="AF49" s="26"/>
      <c r="AG49" s="26"/>
      <c r="AH49" s="26"/>
      <c r="AI49" s="26" t="s">
        <v>51</v>
      </c>
      <c r="AJ49" s="26"/>
      <c r="AK49" s="26"/>
      <c r="AL49" s="26"/>
      <c r="AM49" s="26"/>
      <c r="AO49" s="78" t="s">
        <v>49</v>
      </c>
      <c r="AP49" s="79"/>
      <c r="AQ49" s="79"/>
      <c r="AR49" s="79"/>
      <c r="AS49" s="79"/>
      <c r="AT49" s="79"/>
      <c r="AU49" s="79"/>
      <c r="AV49" s="79"/>
      <c r="AW49" s="79"/>
      <c r="AX49" s="89"/>
      <c r="AY49" s="89"/>
      <c r="AZ49" s="89"/>
      <c r="BA49" s="89"/>
      <c r="BB49" s="89"/>
      <c r="BC49" s="96">
        <f>AX49*110%</f>
        <v>0</v>
      </c>
      <c r="BD49" s="96"/>
      <c r="BE49" s="96"/>
      <c r="BF49" s="96"/>
      <c r="BG49" s="96"/>
      <c r="BH49" s="111">
        <f>AJ27</f>
        <v>0</v>
      </c>
      <c r="BI49" s="111"/>
      <c r="BJ49" s="111"/>
      <c r="BK49" s="111"/>
      <c r="BL49" s="111"/>
      <c r="BM49" s="111">
        <f>AJ29</f>
        <v>0</v>
      </c>
      <c r="BN49" s="111"/>
      <c r="BO49" s="111"/>
      <c r="BP49" s="111"/>
      <c r="BQ49" s="111"/>
      <c r="BR49" s="111">
        <f>AJ31</f>
        <v>0</v>
      </c>
      <c r="BS49" s="111"/>
      <c r="BT49" s="111"/>
      <c r="BU49" s="111"/>
      <c r="BV49" s="111"/>
      <c r="BW49" s="111">
        <f>AJ33</f>
        <v>0</v>
      </c>
      <c r="BX49" s="111"/>
      <c r="BY49" s="111"/>
      <c r="BZ49" s="111"/>
      <c r="CA49" s="111"/>
      <c r="CB49" s="111">
        <f>AJ35</f>
        <v>0</v>
      </c>
      <c r="CC49" s="111"/>
      <c r="CD49" s="111"/>
      <c r="CE49" s="111"/>
      <c r="CF49" s="111"/>
      <c r="CG49" s="111">
        <f>SUM(BH49:CF49)</f>
        <v>0</v>
      </c>
      <c r="CH49" s="79"/>
      <c r="CI49" s="79"/>
      <c r="CJ49" s="79"/>
      <c r="CK49" s="156"/>
      <c r="CL49" s="18"/>
      <c r="CM49" s="18"/>
      <c r="CN49" s="159"/>
      <c r="CO49" s="159"/>
      <c r="CP49" s="160"/>
    </row>
    <row r="50" ht="16.95" spans="1:94">
      <c r="A50" s="25"/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O50" s="72" t="s">
        <v>24</v>
      </c>
      <c r="AP50" s="73"/>
      <c r="AQ50" s="73"/>
      <c r="AR50" s="73"/>
      <c r="AS50" s="73"/>
      <c r="AT50" s="73"/>
      <c r="AU50" s="73"/>
      <c r="AV50" s="73"/>
      <c r="AW50" s="73"/>
      <c r="AX50" s="92">
        <f>SUM(AX48:BB49)</f>
        <v>400000</v>
      </c>
      <c r="AY50" s="92"/>
      <c r="AZ50" s="92"/>
      <c r="BA50" s="92"/>
      <c r="BB50" s="92"/>
      <c r="BC50" s="92">
        <f>SUM(BC48:BG49)</f>
        <v>440000</v>
      </c>
      <c r="BD50" s="92"/>
      <c r="BE50" s="92"/>
      <c r="BF50" s="92"/>
      <c r="BG50" s="92"/>
      <c r="BH50" s="92">
        <f>SUM(BH48:BL49)</f>
        <v>330125</v>
      </c>
      <c r="BI50" s="92"/>
      <c r="BJ50" s="92"/>
      <c r="BK50" s="92"/>
      <c r="BL50" s="92"/>
      <c r="BM50" s="92">
        <f>SUM(BM48:BQ49)</f>
        <v>0</v>
      </c>
      <c r="BN50" s="92"/>
      <c r="BO50" s="92"/>
      <c r="BP50" s="92"/>
      <c r="BQ50" s="92"/>
      <c r="BR50" s="92">
        <f>SUM(BR48:BV49)</f>
        <v>0</v>
      </c>
      <c r="BS50" s="92"/>
      <c r="BT50" s="92"/>
      <c r="BU50" s="92"/>
      <c r="BV50" s="92"/>
      <c r="BW50" s="92">
        <f>SUM(BW48:CA49)</f>
        <v>0</v>
      </c>
      <c r="BX50" s="92"/>
      <c r="BY50" s="92"/>
      <c r="BZ50" s="92"/>
      <c r="CA50" s="92"/>
      <c r="CB50" s="92">
        <f>SUM(CB48:CF49)</f>
        <v>0</v>
      </c>
      <c r="CC50" s="92"/>
      <c r="CD50" s="92"/>
      <c r="CE50" s="92"/>
      <c r="CF50" s="92"/>
      <c r="CG50" s="111">
        <f>SUM(BH50:CF50)</f>
        <v>330125</v>
      </c>
      <c r="CH50" s="79"/>
      <c r="CI50" s="79"/>
      <c r="CJ50" s="79"/>
      <c r="CK50" s="156"/>
      <c r="CL50" s="161"/>
      <c r="CM50" s="162"/>
      <c r="CN50" s="162"/>
      <c r="CO50" s="162"/>
      <c r="CP50" s="163"/>
    </row>
    <row r="51" ht="17.7" spans="1:94">
      <c r="A51" s="22" t="s">
        <v>52</v>
      </c>
      <c r="B51" s="22"/>
      <c r="C51" s="22"/>
      <c r="D51" s="22"/>
      <c r="E51" s="27">
        <f>F7</f>
        <v>15600000</v>
      </c>
      <c r="F51" s="18"/>
      <c r="G51" s="18"/>
      <c r="H51" s="18"/>
      <c r="I51" s="18"/>
      <c r="J51" s="27">
        <f>AX46</f>
        <v>11840000</v>
      </c>
      <c r="K51" s="18"/>
      <c r="L51" s="18"/>
      <c r="M51" s="18"/>
      <c r="N51" s="18"/>
      <c r="O51" s="31">
        <f>E51-J51</f>
        <v>3760000</v>
      </c>
      <c r="P51" s="32"/>
      <c r="Q51" s="32"/>
      <c r="R51" s="32"/>
      <c r="S51" s="32"/>
      <c r="T51" s="27">
        <f>AX48</f>
        <v>400000</v>
      </c>
      <c r="U51" s="18"/>
      <c r="V51" s="18"/>
      <c r="W51" s="18"/>
      <c r="X51" s="18"/>
      <c r="Y51" s="27">
        <f>AX49</f>
        <v>0</v>
      </c>
      <c r="Z51" s="18"/>
      <c r="AA51" s="18"/>
      <c r="AB51" s="18"/>
      <c r="AC51" s="18"/>
      <c r="AD51" s="27">
        <f>AX52</f>
        <v>0</v>
      </c>
      <c r="AE51" s="18"/>
      <c r="AF51" s="18"/>
      <c r="AG51" s="18"/>
      <c r="AH51" s="18"/>
      <c r="AI51" s="64">
        <f>O51-T51-AD51-Y51</f>
        <v>3360000</v>
      </c>
      <c r="AJ51" s="65"/>
      <c r="AK51" s="65"/>
      <c r="AL51" s="65"/>
      <c r="AM51" s="65"/>
      <c r="AO51" s="74"/>
      <c r="AP51" s="75"/>
      <c r="AQ51" s="75"/>
      <c r="AR51" s="75"/>
      <c r="AS51" s="75"/>
      <c r="AT51" s="75"/>
      <c r="AU51" s="75"/>
      <c r="AV51" s="75"/>
      <c r="AW51" s="93"/>
      <c r="AX51" s="94" t="s">
        <v>54</v>
      </c>
      <c r="AY51" s="75"/>
      <c r="AZ51" s="75"/>
      <c r="BA51" s="75"/>
      <c r="BB51" s="93"/>
      <c r="BC51" s="94" t="s">
        <v>54</v>
      </c>
      <c r="BD51" s="75"/>
      <c r="BE51" s="75"/>
      <c r="BF51" s="75"/>
      <c r="BG51" s="93"/>
      <c r="BH51" s="112"/>
      <c r="BI51" s="75" t="s">
        <v>29</v>
      </c>
      <c r="BJ51" s="75"/>
      <c r="BK51" s="75"/>
      <c r="BL51" s="93"/>
      <c r="BM51" s="112"/>
      <c r="BN51" s="75" t="s">
        <v>29</v>
      </c>
      <c r="BO51" s="75"/>
      <c r="BP51" s="75"/>
      <c r="BQ51" s="93"/>
      <c r="BR51" s="112"/>
      <c r="BS51" s="75" t="s">
        <v>29</v>
      </c>
      <c r="BT51" s="75"/>
      <c r="BU51" s="75"/>
      <c r="BV51" s="93"/>
      <c r="BW51" s="112"/>
      <c r="BX51" s="75" t="s">
        <v>29</v>
      </c>
      <c r="BY51" s="75"/>
      <c r="BZ51" s="75"/>
      <c r="CA51" s="93"/>
      <c r="CB51" s="112"/>
      <c r="CC51" s="75" t="s">
        <v>29</v>
      </c>
      <c r="CD51" s="75"/>
      <c r="CE51" s="75"/>
      <c r="CF51" s="93"/>
      <c r="CG51" s="94" t="s">
        <v>30</v>
      </c>
      <c r="CH51" s="75"/>
      <c r="CI51" s="75"/>
      <c r="CJ51" s="75"/>
      <c r="CK51" s="93"/>
      <c r="CL51" s="153" t="s">
        <v>55</v>
      </c>
      <c r="CM51" s="154"/>
      <c r="CN51" s="154"/>
      <c r="CO51" s="154"/>
      <c r="CP51" s="155"/>
    </row>
    <row r="52" ht="17.7" spans="1:94">
      <c r="A52" s="22"/>
      <c r="B52" s="22"/>
      <c r="C52" s="22"/>
      <c r="D52" s="2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2"/>
      <c r="P52" s="32"/>
      <c r="Q52" s="32"/>
      <c r="R52" s="32"/>
      <c r="S52" s="32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65"/>
      <c r="AJ52" s="65"/>
      <c r="AK52" s="65"/>
      <c r="AL52" s="65"/>
      <c r="AM52" s="65"/>
      <c r="AO52" s="78" t="s">
        <v>50</v>
      </c>
      <c r="AP52" s="79"/>
      <c r="AQ52" s="79"/>
      <c r="AR52" s="79"/>
      <c r="AS52" s="79"/>
      <c r="AT52" s="79"/>
      <c r="AU52" s="79"/>
      <c r="AV52" s="79"/>
      <c r="AW52" s="7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27">
        <f>CG52+BH52+BM52+BR52+BW52+CB52</f>
        <v>0</v>
      </c>
      <c r="CM52" s="18"/>
      <c r="CN52" s="159"/>
      <c r="CO52" s="159"/>
      <c r="CP52" s="160"/>
    </row>
    <row r="53" ht="17.7" spans="1:94">
      <c r="A53" s="22" t="s">
        <v>53</v>
      </c>
      <c r="B53" s="22"/>
      <c r="C53" s="22"/>
      <c r="D53" s="22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3">
        <f>O51/E51</f>
        <v>0.241025641025641</v>
      </c>
      <c r="P53" s="33"/>
      <c r="Q53" s="33"/>
      <c r="R53" s="33"/>
      <c r="S53" s="33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33">
        <f>AD51/E51</f>
        <v>0</v>
      </c>
      <c r="AE53" s="33"/>
      <c r="AF53" s="33"/>
      <c r="AG53" s="33"/>
      <c r="AH53" s="33"/>
      <c r="AI53" s="33">
        <f>AI51/E51</f>
        <v>0.215384615384615</v>
      </c>
      <c r="AJ53" s="33"/>
      <c r="AK53" s="33"/>
      <c r="AL53" s="33"/>
      <c r="AM53" s="33"/>
      <c r="AO53" s="74"/>
      <c r="AP53" s="75"/>
      <c r="AQ53" s="75"/>
      <c r="AR53" s="75"/>
      <c r="AS53" s="75"/>
      <c r="AT53" s="75"/>
      <c r="AU53" s="75"/>
      <c r="AV53" s="75"/>
      <c r="AW53" s="93"/>
      <c r="AX53" s="94" t="s">
        <v>54</v>
      </c>
      <c r="AY53" s="75"/>
      <c r="AZ53" s="75"/>
      <c r="BA53" s="75"/>
      <c r="BB53" s="93"/>
      <c r="BC53" s="94" t="s">
        <v>54</v>
      </c>
      <c r="BD53" s="75"/>
      <c r="BE53" s="75"/>
      <c r="BF53" s="75"/>
      <c r="BG53" s="93"/>
      <c r="BH53" s="110">
        <f>BH47</f>
        <v>11</v>
      </c>
      <c r="BI53" s="75" t="s">
        <v>29</v>
      </c>
      <c r="BJ53" s="75"/>
      <c r="BK53" s="75"/>
      <c r="BL53" s="93"/>
      <c r="BM53" s="110">
        <f>BM47</f>
        <v>12</v>
      </c>
      <c r="BN53" s="75" t="s">
        <v>29</v>
      </c>
      <c r="BO53" s="75"/>
      <c r="BP53" s="75"/>
      <c r="BQ53" s="93"/>
      <c r="BR53" s="110">
        <f>BR47</f>
        <v>0</v>
      </c>
      <c r="BS53" s="75" t="s">
        <v>29</v>
      </c>
      <c r="BT53" s="75"/>
      <c r="BU53" s="75"/>
      <c r="BV53" s="93"/>
      <c r="BW53" s="110">
        <f>BW47</f>
        <v>0</v>
      </c>
      <c r="BX53" s="75" t="s">
        <v>29</v>
      </c>
      <c r="BY53" s="75"/>
      <c r="BZ53" s="75"/>
      <c r="CA53" s="93"/>
      <c r="CB53" s="110">
        <f>CB47</f>
        <v>0</v>
      </c>
      <c r="CC53" s="75" t="s">
        <v>29</v>
      </c>
      <c r="CD53" s="75"/>
      <c r="CE53" s="75"/>
      <c r="CF53" s="93"/>
      <c r="CG53" s="135" t="s">
        <v>30</v>
      </c>
      <c r="CH53" s="135"/>
      <c r="CI53" s="135"/>
      <c r="CJ53" s="135"/>
      <c r="CK53" s="94"/>
      <c r="CL53" s="153"/>
      <c r="CM53" s="154"/>
      <c r="CN53" s="154"/>
      <c r="CO53" s="154"/>
      <c r="CP53" s="155"/>
    </row>
    <row r="54" ht="13.95" spans="1:94">
      <c r="A54" s="22"/>
      <c r="B54" s="22"/>
      <c r="C54" s="22"/>
      <c r="D54" s="22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33"/>
      <c r="P54" s="33"/>
      <c r="Q54" s="33"/>
      <c r="R54" s="33"/>
      <c r="S54" s="33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O54" s="80" t="s">
        <v>58</v>
      </c>
      <c r="AP54" s="81"/>
      <c r="AQ54" s="81"/>
      <c r="AR54" s="81"/>
      <c r="AS54" s="81"/>
      <c r="AT54" s="81"/>
      <c r="AU54" s="81"/>
      <c r="AV54" s="81"/>
      <c r="AW54" s="97"/>
      <c r="AX54" s="98">
        <f>AX46+AX50</f>
        <v>12240000</v>
      </c>
      <c r="AY54" s="99"/>
      <c r="AZ54" s="99"/>
      <c r="BA54" s="99"/>
      <c r="BB54" s="100"/>
      <c r="BC54" s="98">
        <f>BC46+BC50</f>
        <v>13464000</v>
      </c>
      <c r="BD54" s="99"/>
      <c r="BE54" s="99"/>
      <c r="BF54" s="99"/>
      <c r="BG54" s="100"/>
      <c r="BH54" s="98">
        <f>BH46+BH50</f>
        <v>5336458</v>
      </c>
      <c r="BI54" s="99"/>
      <c r="BJ54" s="99"/>
      <c r="BK54" s="99"/>
      <c r="BL54" s="100"/>
      <c r="BM54" s="98">
        <f>BM46+BM50</f>
        <v>583832</v>
      </c>
      <c r="BN54" s="99"/>
      <c r="BO54" s="99"/>
      <c r="BP54" s="99"/>
      <c r="BQ54" s="100"/>
      <c r="BR54" s="98">
        <f>BR46+BR50</f>
        <v>0</v>
      </c>
      <c r="BS54" s="99"/>
      <c r="BT54" s="99"/>
      <c r="BU54" s="99"/>
      <c r="BV54" s="100"/>
      <c r="BW54" s="98">
        <f>BW46+BW50</f>
        <v>0</v>
      </c>
      <c r="BX54" s="99"/>
      <c r="BY54" s="99"/>
      <c r="BZ54" s="99"/>
      <c r="CA54" s="100"/>
      <c r="CB54" s="98">
        <f>CB46+CB50</f>
        <v>0</v>
      </c>
      <c r="CC54" s="99"/>
      <c r="CD54" s="99"/>
      <c r="CE54" s="99"/>
      <c r="CF54" s="100"/>
      <c r="CG54" s="98">
        <f>CG46+CG50</f>
        <v>5920290</v>
      </c>
      <c r="CH54" s="99"/>
      <c r="CI54" s="99"/>
      <c r="CJ54" s="99"/>
      <c r="CK54" s="99"/>
      <c r="CL54" s="157"/>
      <c r="CM54" s="118"/>
      <c r="CN54" s="118"/>
      <c r="CO54" s="118"/>
      <c r="CP54" s="158"/>
    </row>
    <row r="55" ht="13.95" spans="41:94">
      <c r="AO55" s="82"/>
      <c r="AP55" s="83"/>
      <c r="AQ55" s="83"/>
      <c r="AR55" s="83"/>
      <c r="AS55" s="83"/>
      <c r="AT55" s="83"/>
      <c r="AU55" s="83"/>
      <c r="AV55" s="83"/>
      <c r="AW55" s="101"/>
      <c r="AX55" s="102"/>
      <c r="AY55" s="103"/>
      <c r="AZ55" s="103"/>
      <c r="BA55" s="103"/>
      <c r="BB55" s="104"/>
      <c r="BC55" s="102"/>
      <c r="BD55" s="103"/>
      <c r="BE55" s="103"/>
      <c r="BF55" s="103"/>
      <c r="BG55" s="104"/>
      <c r="BH55" s="102"/>
      <c r="BI55" s="103"/>
      <c r="BJ55" s="103"/>
      <c r="BK55" s="103"/>
      <c r="BL55" s="104"/>
      <c r="BM55" s="102"/>
      <c r="BN55" s="103"/>
      <c r="BO55" s="103"/>
      <c r="BP55" s="103"/>
      <c r="BQ55" s="104"/>
      <c r="BR55" s="102"/>
      <c r="BS55" s="103"/>
      <c r="BT55" s="103"/>
      <c r="BU55" s="103"/>
      <c r="BV55" s="104"/>
      <c r="BW55" s="102"/>
      <c r="BX55" s="103"/>
      <c r="BY55" s="103"/>
      <c r="BZ55" s="103"/>
      <c r="CA55" s="104"/>
      <c r="CB55" s="102"/>
      <c r="CC55" s="103"/>
      <c r="CD55" s="103"/>
      <c r="CE55" s="103"/>
      <c r="CF55" s="104"/>
      <c r="CG55" s="102"/>
      <c r="CH55" s="103"/>
      <c r="CI55" s="103"/>
      <c r="CJ55" s="103"/>
      <c r="CK55" s="103"/>
      <c r="CL55" s="164"/>
      <c r="CM55" s="165"/>
      <c r="CN55" s="165"/>
      <c r="CO55" s="165"/>
      <c r="CP55" s="166"/>
    </row>
    <row r="56" ht="16.2" spans="41:66"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13"/>
      <c r="BK56" s="114"/>
      <c r="BL56" s="114"/>
      <c r="BM56" s="114"/>
      <c r="BN56" s="114"/>
    </row>
    <row r="57" ht="16.2" spans="41:66"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14"/>
      <c r="BK57" s="114"/>
      <c r="BL57" s="114"/>
      <c r="BM57" s="114"/>
      <c r="BN57" s="114"/>
    </row>
  </sheetData>
  <mergeCells count="764">
    <mergeCell ref="A4:E4"/>
    <mergeCell ref="F4:M4"/>
    <mergeCell ref="N4:P4"/>
    <mergeCell ref="Q4:S4"/>
    <mergeCell ref="T4:W4"/>
    <mergeCell ref="X4:AC4"/>
    <mergeCell ref="AD4:AG4"/>
    <mergeCell ref="AH4:AK4"/>
    <mergeCell ref="AL4:AQ4"/>
    <mergeCell ref="AR4:AU4"/>
    <mergeCell ref="AV4:BA4"/>
    <mergeCell ref="CF4:CP4"/>
    <mergeCell ref="A5:E5"/>
    <mergeCell ref="F5:S5"/>
    <mergeCell ref="T5:W5"/>
    <mergeCell ref="X5:AC5"/>
    <mergeCell ref="AD5:AG5"/>
    <mergeCell ref="AH5:AK5"/>
    <mergeCell ref="AL5:AQ5"/>
    <mergeCell ref="AR5:AU5"/>
    <mergeCell ref="AV5:BA5"/>
    <mergeCell ref="F6:L6"/>
    <mergeCell ref="M6:O6"/>
    <mergeCell ref="P6:V6"/>
    <mergeCell ref="W6:Y6"/>
    <mergeCell ref="Z6:AF6"/>
    <mergeCell ref="AG6:AI6"/>
    <mergeCell ref="AJ6:AP6"/>
    <mergeCell ref="AQ6:AS6"/>
    <mergeCell ref="AT6:AZ6"/>
    <mergeCell ref="BA6:BF6"/>
    <mergeCell ref="BG6:BM6"/>
    <mergeCell ref="BN6:BR6"/>
    <mergeCell ref="BS6:BT6"/>
    <mergeCell ref="BU6:BY6"/>
    <mergeCell ref="BZ6:CD6"/>
    <mergeCell ref="F7:L7"/>
    <mergeCell ref="M7:O7"/>
    <mergeCell ref="P7:V7"/>
    <mergeCell ref="W7:Y7"/>
    <mergeCell ref="Z7:AF7"/>
    <mergeCell ref="AG7:AI7"/>
    <mergeCell ref="AJ7:AP7"/>
    <mergeCell ref="AQ7:AS7"/>
    <mergeCell ref="AT7:AZ7"/>
    <mergeCell ref="BA7:BF7"/>
    <mergeCell ref="BG7:BM7"/>
    <mergeCell ref="BN7:BR7"/>
    <mergeCell ref="BS7:BT7"/>
    <mergeCell ref="BU7:BY7"/>
    <mergeCell ref="BZ7:CD7"/>
    <mergeCell ref="D9:E9"/>
    <mergeCell ref="F9:I9"/>
    <mergeCell ref="J9:M9"/>
    <mergeCell ref="N9:Q9"/>
    <mergeCell ref="R9:U9"/>
    <mergeCell ref="V9:Y9"/>
    <mergeCell ref="Z9:AC9"/>
    <mergeCell ref="AD9:AG9"/>
    <mergeCell ref="AO9:AT9"/>
    <mergeCell ref="AU9:AW9"/>
    <mergeCell ref="AX9:BB9"/>
    <mergeCell ref="BC9:BG9"/>
    <mergeCell ref="BI9:BL9"/>
    <mergeCell ref="BN9:BQ9"/>
    <mergeCell ref="BS9:BV9"/>
    <mergeCell ref="BX9:CA9"/>
    <mergeCell ref="CC9:CF9"/>
    <mergeCell ref="CG9:CK9"/>
    <mergeCell ref="CL9:CP9"/>
    <mergeCell ref="D10:E10"/>
    <mergeCell ref="F10:I10"/>
    <mergeCell ref="J10:M10"/>
    <mergeCell ref="N10:Q10"/>
    <mergeCell ref="R10:U10"/>
    <mergeCell ref="V10:Y10"/>
    <mergeCell ref="Z10:AC10"/>
    <mergeCell ref="AD10:AG10"/>
    <mergeCell ref="AO10:AT10"/>
    <mergeCell ref="AU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CL10:CP10"/>
    <mergeCell ref="AO11:AT11"/>
    <mergeCell ref="AU11:AW11"/>
    <mergeCell ref="AX11:BB11"/>
    <mergeCell ref="BC11:BG11"/>
    <mergeCell ref="BH11:BL11"/>
    <mergeCell ref="BM11:BQ11"/>
    <mergeCell ref="BR11:BV11"/>
    <mergeCell ref="BW11:CA11"/>
    <mergeCell ref="CB11:CF11"/>
    <mergeCell ref="CG11:CK11"/>
    <mergeCell ref="CL11:CP11"/>
    <mergeCell ref="AO12:AT12"/>
    <mergeCell ref="AU12:AW12"/>
    <mergeCell ref="AX12:BB12"/>
    <mergeCell ref="BC12:BG12"/>
    <mergeCell ref="BH12:BL12"/>
    <mergeCell ref="BM12:BQ12"/>
    <mergeCell ref="BR12:BV12"/>
    <mergeCell ref="BW12:CA12"/>
    <mergeCell ref="CB12:CF12"/>
    <mergeCell ref="CG12:CK12"/>
    <mergeCell ref="CL12:CP12"/>
    <mergeCell ref="AO13:AT13"/>
    <mergeCell ref="AU13:AW13"/>
    <mergeCell ref="AX13:BB13"/>
    <mergeCell ref="BC13:BG13"/>
    <mergeCell ref="BH13:BL13"/>
    <mergeCell ref="BM13:BQ13"/>
    <mergeCell ref="BR13:BV13"/>
    <mergeCell ref="BW13:CA13"/>
    <mergeCell ref="CB13:CF13"/>
    <mergeCell ref="CG13:CK13"/>
    <mergeCell ref="CL13:CP13"/>
    <mergeCell ref="AO14:AT14"/>
    <mergeCell ref="AU14:AW14"/>
    <mergeCell ref="AX14:BB14"/>
    <mergeCell ref="BC14:BG14"/>
    <mergeCell ref="BH14:BL14"/>
    <mergeCell ref="BM14:BQ14"/>
    <mergeCell ref="BR14:BV14"/>
    <mergeCell ref="BW14:CA14"/>
    <mergeCell ref="CB14:CF14"/>
    <mergeCell ref="CG14:CK14"/>
    <mergeCell ref="CL14:CP14"/>
    <mergeCell ref="AO15:AT15"/>
    <mergeCell ref="AU15:AW15"/>
    <mergeCell ref="AX15:BB15"/>
    <mergeCell ref="BC15:BG15"/>
    <mergeCell ref="BH15:BL15"/>
    <mergeCell ref="BM15:BQ15"/>
    <mergeCell ref="BR15:BV15"/>
    <mergeCell ref="BW15:CA15"/>
    <mergeCell ref="CB15:CF15"/>
    <mergeCell ref="CG15:CK15"/>
    <mergeCell ref="CL15:CP15"/>
    <mergeCell ref="AO16:AT16"/>
    <mergeCell ref="AU16:AW16"/>
    <mergeCell ref="AX16:BB16"/>
    <mergeCell ref="BC16:BG16"/>
    <mergeCell ref="BH16:BL16"/>
    <mergeCell ref="BM16:BQ16"/>
    <mergeCell ref="BR16:BV16"/>
    <mergeCell ref="BW16:CA16"/>
    <mergeCell ref="CB16:CF16"/>
    <mergeCell ref="CG16:CK16"/>
    <mergeCell ref="CL16:CP16"/>
    <mergeCell ref="AO17:AT17"/>
    <mergeCell ref="AU17:AW17"/>
    <mergeCell ref="AX17:BB17"/>
    <mergeCell ref="BC17:BG17"/>
    <mergeCell ref="BH17:BL17"/>
    <mergeCell ref="BM17:BQ17"/>
    <mergeCell ref="BR17:BV17"/>
    <mergeCell ref="BW17:CA17"/>
    <mergeCell ref="CB17:CF17"/>
    <mergeCell ref="CG17:CK17"/>
    <mergeCell ref="CL17:CP17"/>
    <mergeCell ref="AO18:AT18"/>
    <mergeCell ref="AU18:AW18"/>
    <mergeCell ref="AX18:BB18"/>
    <mergeCell ref="BC18:BG18"/>
    <mergeCell ref="BH18:BL18"/>
    <mergeCell ref="BM18:BQ18"/>
    <mergeCell ref="BR18:BV18"/>
    <mergeCell ref="BW18:CA18"/>
    <mergeCell ref="CB18:CF18"/>
    <mergeCell ref="CG18:CK18"/>
    <mergeCell ref="CL18:CP18"/>
    <mergeCell ref="AO19:AT19"/>
    <mergeCell ref="AU19:AW19"/>
    <mergeCell ref="AX19:BB19"/>
    <mergeCell ref="BC19:BG19"/>
    <mergeCell ref="BH19:BL19"/>
    <mergeCell ref="BM19:BQ19"/>
    <mergeCell ref="BR19:BV19"/>
    <mergeCell ref="BW19:CA19"/>
    <mergeCell ref="CB19:CF19"/>
    <mergeCell ref="CG19:CK19"/>
    <mergeCell ref="CL19:CP19"/>
    <mergeCell ref="AO20:AT20"/>
    <mergeCell ref="AU20:AW20"/>
    <mergeCell ref="AX20:BB20"/>
    <mergeCell ref="BC20:BG20"/>
    <mergeCell ref="BH20:BL20"/>
    <mergeCell ref="BM20:BQ20"/>
    <mergeCell ref="BR20:BV20"/>
    <mergeCell ref="BW20:CA20"/>
    <mergeCell ref="CB20:CF20"/>
    <mergeCell ref="CG20:CK20"/>
    <mergeCell ref="CL20:CP20"/>
    <mergeCell ref="AO21:AT21"/>
    <mergeCell ref="AU21:AW21"/>
    <mergeCell ref="AX21:BB21"/>
    <mergeCell ref="BC21:BG21"/>
    <mergeCell ref="BH21:BL21"/>
    <mergeCell ref="BM21:BQ21"/>
    <mergeCell ref="BR21:BV21"/>
    <mergeCell ref="BW21:CA21"/>
    <mergeCell ref="CB21:CF21"/>
    <mergeCell ref="CG21:CK21"/>
    <mergeCell ref="CL21:CP21"/>
    <mergeCell ref="AO22:AT22"/>
    <mergeCell ref="AU22:AW22"/>
    <mergeCell ref="AX22:BB22"/>
    <mergeCell ref="BC22:BG22"/>
    <mergeCell ref="BH22:BL22"/>
    <mergeCell ref="BM22:BQ22"/>
    <mergeCell ref="BR22:BV22"/>
    <mergeCell ref="BW22:CA22"/>
    <mergeCell ref="CB22:CF22"/>
    <mergeCell ref="CG22:CK22"/>
    <mergeCell ref="CL22:CP22"/>
    <mergeCell ref="AO23:AT23"/>
    <mergeCell ref="AU23:AW23"/>
    <mergeCell ref="AX23:BB23"/>
    <mergeCell ref="BC23:BG23"/>
    <mergeCell ref="BH23:BL23"/>
    <mergeCell ref="BM23:BQ23"/>
    <mergeCell ref="BR23:BV23"/>
    <mergeCell ref="BW23:CA23"/>
    <mergeCell ref="CB23:CF23"/>
    <mergeCell ref="CG23:CK23"/>
    <mergeCell ref="CL23:CP23"/>
    <mergeCell ref="AO24:AT24"/>
    <mergeCell ref="AU24:AW24"/>
    <mergeCell ref="AX24:BB24"/>
    <mergeCell ref="BC24:BG24"/>
    <mergeCell ref="BH24:BL24"/>
    <mergeCell ref="BM24:BQ24"/>
    <mergeCell ref="BR24:BV24"/>
    <mergeCell ref="BW24:CA24"/>
    <mergeCell ref="CB24:CF24"/>
    <mergeCell ref="CG24:CK24"/>
    <mergeCell ref="CL24:CP24"/>
    <mergeCell ref="AO25:AT25"/>
    <mergeCell ref="AU25:AW25"/>
    <mergeCell ref="AX25:BB25"/>
    <mergeCell ref="BC25:BG25"/>
    <mergeCell ref="BH25:BL25"/>
    <mergeCell ref="BM25:BQ25"/>
    <mergeCell ref="BR25:BV25"/>
    <mergeCell ref="BW25:CA25"/>
    <mergeCell ref="CB25:CF25"/>
    <mergeCell ref="CG25:CK25"/>
    <mergeCell ref="CL25:CP25"/>
    <mergeCell ref="AO26:AT26"/>
    <mergeCell ref="AU26:AW26"/>
    <mergeCell ref="AX26:BB26"/>
    <mergeCell ref="BC26:BG26"/>
    <mergeCell ref="BH26:BL26"/>
    <mergeCell ref="BM26:BQ26"/>
    <mergeCell ref="BR26:BV26"/>
    <mergeCell ref="BW26:CA26"/>
    <mergeCell ref="CB26:CF26"/>
    <mergeCell ref="CG26:CK26"/>
    <mergeCell ref="CL26:CP26"/>
    <mergeCell ref="AO27:AT27"/>
    <mergeCell ref="AU27:AW27"/>
    <mergeCell ref="AX27:BB27"/>
    <mergeCell ref="BC27:BG27"/>
    <mergeCell ref="BH27:BL27"/>
    <mergeCell ref="BM27:BQ27"/>
    <mergeCell ref="BR27:BV27"/>
    <mergeCell ref="BW27:CA27"/>
    <mergeCell ref="CB27:CF27"/>
    <mergeCell ref="CG27:CK27"/>
    <mergeCell ref="CL27:CP27"/>
    <mergeCell ref="AO28:AT28"/>
    <mergeCell ref="AU28:AW28"/>
    <mergeCell ref="AX28:BB28"/>
    <mergeCell ref="BC28:BG28"/>
    <mergeCell ref="BH28:BL28"/>
    <mergeCell ref="BM28:BQ28"/>
    <mergeCell ref="BR28:BV28"/>
    <mergeCell ref="BW28:CA28"/>
    <mergeCell ref="CB28:CF28"/>
    <mergeCell ref="CG28:CK28"/>
    <mergeCell ref="CL28:CP28"/>
    <mergeCell ref="AO29:AT29"/>
    <mergeCell ref="AU29:AW29"/>
    <mergeCell ref="AX29:BB29"/>
    <mergeCell ref="BC29:BG29"/>
    <mergeCell ref="BH29:BL29"/>
    <mergeCell ref="BM29:BQ29"/>
    <mergeCell ref="BR29:BV29"/>
    <mergeCell ref="BW29:CA29"/>
    <mergeCell ref="CB29:CF29"/>
    <mergeCell ref="CG29:CK29"/>
    <mergeCell ref="CL29:CP29"/>
    <mergeCell ref="AO30:AT30"/>
    <mergeCell ref="AU30:AW30"/>
    <mergeCell ref="AX30:BB30"/>
    <mergeCell ref="BC30:BG30"/>
    <mergeCell ref="BH30:BL30"/>
    <mergeCell ref="BM30:BQ30"/>
    <mergeCell ref="BR30:BV30"/>
    <mergeCell ref="BW30:CA30"/>
    <mergeCell ref="CB30:CF30"/>
    <mergeCell ref="CG30:CK30"/>
    <mergeCell ref="CL30:CP30"/>
    <mergeCell ref="AO31:AT31"/>
    <mergeCell ref="AU31:AW31"/>
    <mergeCell ref="AX31:BB31"/>
    <mergeCell ref="BC31:BG31"/>
    <mergeCell ref="BH31:BL31"/>
    <mergeCell ref="BM31:BQ31"/>
    <mergeCell ref="BR31:BV31"/>
    <mergeCell ref="BW31:CA31"/>
    <mergeCell ref="CB31:CF31"/>
    <mergeCell ref="CG31:CK31"/>
    <mergeCell ref="CL31:CP31"/>
    <mergeCell ref="AO32:AT32"/>
    <mergeCell ref="AU32:AW32"/>
    <mergeCell ref="AX32:BB32"/>
    <mergeCell ref="BC32:BG32"/>
    <mergeCell ref="BH32:BL32"/>
    <mergeCell ref="BM32:BQ32"/>
    <mergeCell ref="BR32:BV32"/>
    <mergeCell ref="BW32:CA32"/>
    <mergeCell ref="CB32:CF32"/>
    <mergeCell ref="CG32:CK32"/>
    <mergeCell ref="CL32:CP32"/>
    <mergeCell ref="AO33:AT33"/>
    <mergeCell ref="AU33:AW33"/>
    <mergeCell ref="AX33:BB33"/>
    <mergeCell ref="BC33:BG33"/>
    <mergeCell ref="BH33:BL33"/>
    <mergeCell ref="BM33:BQ33"/>
    <mergeCell ref="BR33:BV33"/>
    <mergeCell ref="BW33:CA33"/>
    <mergeCell ref="CB33:CF33"/>
    <mergeCell ref="CG33:CK33"/>
    <mergeCell ref="CL33:CP33"/>
    <mergeCell ref="AO34:AT34"/>
    <mergeCell ref="AU34:AW34"/>
    <mergeCell ref="AX34:BB34"/>
    <mergeCell ref="BC34:BG34"/>
    <mergeCell ref="BH34:BL34"/>
    <mergeCell ref="BM34:BQ34"/>
    <mergeCell ref="BR34:BV34"/>
    <mergeCell ref="BW34:CA34"/>
    <mergeCell ref="CB34:CF34"/>
    <mergeCell ref="CG34:CK34"/>
    <mergeCell ref="CL34:CP34"/>
    <mergeCell ref="AO35:AT35"/>
    <mergeCell ref="AU35:AW35"/>
    <mergeCell ref="AX35:BB35"/>
    <mergeCell ref="BC35:BG35"/>
    <mergeCell ref="BH35:BL35"/>
    <mergeCell ref="BM35:BQ35"/>
    <mergeCell ref="BR35:BV35"/>
    <mergeCell ref="BW35:CA35"/>
    <mergeCell ref="CB35:CF35"/>
    <mergeCell ref="CG35:CK35"/>
    <mergeCell ref="CL35:CP35"/>
    <mergeCell ref="AO36:AT36"/>
    <mergeCell ref="AU36:AW36"/>
    <mergeCell ref="AX36:BB36"/>
    <mergeCell ref="BC36:BG36"/>
    <mergeCell ref="BH36:BL36"/>
    <mergeCell ref="BM36:BQ36"/>
    <mergeCell ref="BR36:BV36"/>
    <mergeCell ref="BW36:CA36"/>
    <mergeCell ref="CB36:CF36"/>
    <mergeCell ref="CG36:CK36"/>
    <mergeCell ref="CL36:CP36"/>
    <mergeCell ref="AO37:AT37"/>
    <mergeCell ref="AU37:AW37"/>
    <mergeCell ref="AX37:BB37"/>
    <mergeCell ref="BC37:BG37"/>
    <mergeCell ref="BH37:BL37"/>
    <mergeCell ref="BM37:BQ37"/>
    <mergeCell ref="BR37:BV37"/>
    <mergeCell ref="BW37:CA37"/>
    <mergeCell ref="CB37:CF37"/>
    <mergeCell ref="CG37:CK37"/>
    <mergeCell ref="CL37:CP37"/>
    <mergeCell ref="AO38:AT38"/>
    <mergeCell ref="AU38:AW38"/>
    <mergeCell ref="AX38:BB38"/>
    <mergeCell ref="BC38:BG38"/>
    <mergeCell ref="BH38:BL38"/>
    <mergeCell ref="BM38:BQ38"/>
    <mergeCell ref="BR38:BV38"/>
    <mergeCell ref="BW38:CA38"/>
    <mergeCell ref="CB38:CF38"/>
    <mergeCell ref="CG38:CK38"/>
    <mergeCell ref="CL38:CP38"/>
    <mergeCell ref="AO39:AT39"/>
    <mergeCell ref="AU39:AW39"/>
    <mergeCell ref="AX39:BB39"/>
    <mergeCell ref="BC39:BG39"/>
    <mergeCell ref="BH39:BL39"/>
    <mergeCell ref="BM39:BQ39"/>
    <mergeCell ref="BR39:BV39"/>
    <mergeCell ref="BW39:CA39"/>
    <mergeCell ref="CB39:CF39"/>
    <mergeCell ref="CG39:CK39"/>
    <mergeCell ref="CL39:CP39"/>
    <mergeCell ref="AO40:AT40"/>
    <mergeCell ref="AU40:AW40"/>
    <mergeCell ref="AX40:BB40"/>
    <mergeCell ref="BC40:BG40"/>
    <mergeCell ref="BH40:BL40"/>
    <mergeCell ref="BM40:BQ40"/>
    <mergeCell ref="BR40:BV40"/>
    <mergeCell ref="BW40:CA40"/>
    <mergeCell ref="CB40:CF40"/>
    <mergeCell ref="CG40:CK40"/>
    <mergeCell ref="CL40:CP40"/>
    <mergeCell ref="AO41:AT41"/>
    <mergeCell ref="AU41:AW41"/>
    <mergeCell ref="AX41:BB41"/>
    <mergeCell ref="BC41:BG41"/>
    <mergeCell ref="BH41:BL41"/>
    <mergeCell ref="BM41:BQ41"/>
    <mergeCell ref="BR41:BV41"/>
    <mergeCell ref="BW41:CA41"/>
    <mergeCell ref="CB41:CF41"/>
    <mergeCell ref="CG41:CK41"/>
    <mergeCell ref="CL41:CP41"/>
    <mergeCell ref="AO42:AT42"/>
    <mergeCell ref="AU42:AW42"/>
    <mergeCell ref="AX42:BB42"/>
    <mergeCell ref="BC42:BG42"/>
    <mergeCell ref="BH42:BL42"/>
    <mergeCell ref="BM42:BQ42"/>
    <mergeCell ref="BR42:BV42"/>
    <mergeCell ref="BW42:CA42"/>
    <mergeCell ref="CB42:CF42"/>
    <mergeCell ref="CG42:CK42"/>
    <mergeCell ref="CL42:CP42"/>
    <mergeCell ref="AO43:AT43"/>
    <mergeCell ref="AU43:AW43"/>
    <mergeCell ref="AX43:BB43"/>
    <mergeCell ref="BC43:BG43"/>
    <mergeCell ref="BH43:BL43"/>
    <mergeCell ref="BM43:BQ43"/>
    <mergeCell ref="BR43:BV43"/>
    <mergeCell ref="BW43:CA43"/>
    <mergeCell ref="CB43:CF43"/>
    <mergeCell ref="CG43:CK43"/>
    <mergeCell ref="CL43:CP43"/>
    <mergeCell ref="AO44:AT44"/>
    <mergeCell ref="AU44:AW44"/>
    <mergeCell ref="AX44:BB44"/>
    <mergeCell ref="BC44:BG44"/>
    <mergeCell ref="BH44:BL44"/>
    <mergeCell ref="BM44:BQ44"/>
    <mergeCell ref="BR44:BV44"/>
    <mergeCell ref="BW44:CA44"/>
    <mergeCell ref="CB44:CF44"/>
    <mergeCell ref="CG44:CK44"/>
    <mergeCell ref="CL44:CP44"/>
    <mergeCell ref="AO45:AT45"/>
    <mergeCell ref="AU45:AW45"/>
    <mergeCell ref="AX45:BB45"/>
    <mergeCell ref="BC45:BG45"/>
    <mergeCell ref="BH45:BL45"/>
    <mergeCell ref="BM45:BQ45"/>
    <mergeCell ref="BR45:BV45"/>
    <mergeCell ref="BW45:CA45"/>
    <mergeCell ref="CB45:CF45"/>
    <mergeCell ref="CG45:CK45"/>
    <mergeCell ref="CL45:CP45"/>
    <mergeCell ref="AO46:AW46"/>
    <mergeCell ref="AX46:BB46"/>
    <mergeCell ref="BC46:BG46"/>
    <mergeCell ref="BH46:BL46"/>
    <mergeCell ref="BM46:BQ46"/>
    <mergeCell ref="BR46:BV46"/>
    <mergeCell ref="BW46:CA46"/>
    <mergeCell ref="CB46:CF46"/>
    <mergeCell ref="CG46:CK46"/>
    <mergeCell ref="CL46:CP46"/>
    <mergeCell ref="AO47:AW47"/>
    <mergeCell ref="AX47:BB47"/>
    <mergeCell ref="BC47:BG47"/>
    <mergeCell ref="BI47:BL47"/>
    <mergeCell ref="BN47:BQ47"/>
    <mergeCell ref="BS47:BV47"/>
    <mergeCell ref="BX47:CA47"/>
    <mergeCell ref="CC47:CF47"/>
    <mergeCell ref="CG47:CK47"/>
    <mergeCell ref="CL47:CP47"/>
    <mergeCell ref="AO48:AW48"/>
    <mergeCell ref="AX48:BB48"/>
    <mergeCell ref="BC48:BG48"/>
    <mergeCell ref="BH48:BL48"/>
    <mergeCell ref="BM48:BQ48"/>
    <mergeCell ref="BR48:BV48"/>
    <mergeCell ref="BW48:CA48"/>
    <mergeCell ref="CB48:CF48"/>
    <mergeCell ref="CG48:CK48"/>
    <mergeCell ref="CL48:CP48"/>
    <mergeCell ref="AO49:AW49"/>
    <mergeCell ref="AX49:BB49"/>
    <mergeCell ref="BC49:BG49"/>
    <mergeCell ref="BH49:BL49"/>
    <mergeCell ref="BM49:BQ49"/>
    <mergeCell ref="BR49:BV49"/>
    <mergeCell ref="BW49:CA49"/>
    <mergeCell ref="CB49:CF49"/>
    <mergeCell ref="CG49:CK49"/>
    <mergeCell ref="CL49:CP49"/>
    <mergeCell ref="AO50:AW50"/>
    <mergeCell ref="AX50:BB50"/>
    <mergeCell ref="BC50:BG50"/>
    <mergeCell ref="BH50:BL50"/>
    <mergeCell ref="BM50:BQ50"/>
    <mergeCell ref="BR50:BV50"/>
    <mergeCell ref="BW50:CA50"/>
    <mergeCell ref="CB50:CF50"/>
    <mergeCell ref="CG50:CK50"/>
    <mergeCell ref="CL50:CP50"/>
    <mergeCell ref="AO51:AW51"/>
    <mergeCell ref="AX51:BB51"/>
    <mergeCell ref="BC51:BG51"/>
    <mergeCell ref="BI51:BL51"/>
    <mergeCell ref="BN51:BQ51"/>
    <mergeCell ref="BS51:BV51"/>
    <mergeCell ref="BX51:CA51"/>
    <mergeCell ref="CC51:CF51"/>
    <mergeCell ref="CG51:CK51"/>
    <mergeCell ref="CL51:CP51"/>
    <mergeCell ref="AO52:AW52"/>
    <mergeCell ref="AX52:BB52"/>
    <mergeCell ref="BC52:BG52"/>
    <mergeCell ref="BH52:BL52"/>
    <mergeCell ref="BM52:BQ52"/>
    <mergeCell ref="BR52:BV52"/>
    <mergeCell ref="BW52:CA52"/>
    <mergeCell ref="CB52:CF52"/>
    <mergeCell ref="CG52:CK52"/>
    <mergeCell ref="CL52:CP52"/>
    <mergeCell ref="AO53:AW53"/>
    <mergeCell ref="AX53:BB53"/>
    <mergeCell ref="BC53:BG53"/>
    <mergeCell ref="BI53:BL53"/>
    <mergeCell ref="BN53:BQ53"/>
    <mergeCell ref="BS53:BV53"/>
    <mergeCell ref="BX53:CA53"/>
    <mergeCell ref="CC53:CF53"/>
    <mergeCell ref="CG53:CK53"/>
    <mergeCell ref="CL53:CP53"/>
    <mergeCell ref="BJ56:BN57"/>
    <mergeCell ref="AX54:BB55"/>
    <mergeCell ref="BC54:BG55"/>
    <mergeCell ref="BH54:BL55"/>
    <mergeCell ref="BM54:BQ55"/>
    <mergeCell ref="BR54:BV55"/>
    <mergeCell ref="BW54:CA55"/>
    <mergeCell ref="CB54:CF55"/>
    <mergeCell ref="CG54:CK55"/>
    <mergeCell ref="CL54:CP55"/>
    <mergeCell ref="E53:I54"/>
    <mergeCell ref="J53:N54"/>
    <mergeCell ref="O53:S54"/>
    <mergeCell ref="T53:X54"/>
    <mergeCell ref="Y53:AC54"/>
    <mergeCell ref="AD53:AH54"/>
    <mergeCell ref="AI53:AM54"/>
    <mergeCell ref="AO54:AW55"/>
    <mergeCell ref="A53:D54"/>
    <mergeCell ref="E51:I52"/>
    <mergeCell ref="J51:N52"/>
    <mergeCell ref="O51:S52"/>
    <mergeCell ref="T51:X52"/>
    <mergeCell ref="Y51:AC52"/>
    <mergeCell ref="AD51:AH52"/>
    <mergeCell ref="AI51:AM52"/>
    <mergeCell ref="A51:D52"/>
    <mergeCell ref="E49:I50"/>
    <mergeCell ref="J49:N50"/>
    <mergeCell ref="O49:S50"/>
    <mergeCell ref="T49:X50"/>
    <mergeCell ref="Y49:AC50"/>
    <mergeCell ref="AD49:AH50"/>
    <mergeCell ref="AI49:AM50"/>
    <mergeCell ref="A49:D50"/>
    <mergeCell ref="E46:I47"/>
    <mergeCell ref="J46:N47"/>
    <mergeCell ref="O46:S47"/>
    <mergeCell ref="T46:X47"/>
    <mergeCell ref="Y46:AC47"/>
    <mergeCell ref="AD46:AH47"/>
    <mergeCell ref="AI46:AM47"/>
    <mergeCell ref="A46:D47"/>
    <mergeCell ref="A44:D45"/>
    <mergeCell ref="E44:I45"/>
    <mergeCell ref="J44:N45"/>
    <mergeCell ref="O44:S45"/>
    <mergeCell ref="T44:X45"/>
    <mergeCell ref="Y44:AC45"/>
    <mergeCell ref="AD44:AH45"/>
    <mergeCell ref="AI44:AM45"/>
    <mergeCell ref="E42:I43"/>
    <mergeCell ref="J42:N43"/>
    <mergeCell ref="O42:S43"/>
    <mergeCell ref="T42:X43"/>
    <mergeCell ref="Y42:AC43"/>
    <mergeCell ref="AD42:AH43"/>
    <mergeCell ref="AI42:AM43"/>
    <mergeCell ref="A42:D43"/>
    <mergeCell ref="F39:I40"/>
    <mergeCell ref="J39:M40"/>
    <mergeCell ref="N39:Q40"/>
    <mergeCell ref="R39:U40"/>
    <mergeCell ref="V39:Y40"/>
    <mergeCell ref="Z39:AC40"/>
    <mergeCell ref="AD39:AG40"/>
    <mergeCell ref="AH39:AM40"/>
    <mergeCell ref="A39:C40"/>
    <mergeCell ref="D39:E40"/>
    <mergeCell ref="F37:I38"/>
    <mergeCell ref="J37:M38"/>
    <mergeCell ref="N37:Q38"/>
    <mergeCell ref="R37:U38"/>
    <mergeCell ref="V37:Y38"/>
    <mergeCell ref="Z37:AC38"/>
    <mergeCell ref="AD37:AG38"/>
    <mergeCell ref="D37:E38"/>
    <mergeCell ref="AH37:AI38"/>
    <mergeCell ref="AJ37:AM38"/>
    <mergeCell ref="F35:I36"/>
    <mergeCell ref="J35:M36"/>
    <mergeCell ref="N35:Q36"/>
    <mergeCell ref="R35:U36"/>
    <mergeCell ref="V35:Y36"/>
    <mergeCell ref="Z35:AC36"/>
    <mergeCell ref="AD35:AG36"/>
    <mergeCell ref="D35:E36"/>
    <mergeCell ref="AH35:AI36"/>
    <mergeCell ref="AJ35:AM36"/>
    <mergeCell ref="F33:I34"/>
    <mergeCell ref="J33:M34"/>
    <mergeCell ref="N33:Q34"/>
    <mergeCell ref="R33:U34"/>
    <mergeCell ref="V33:Y34"/>
    <mergeCell ref="Z33:AC34"/>
    <mergeCell ref="AD33:AG34"/>
    <mergeCell ref="D33:E34"/>
    <mergeCell ref="AH33:AI34"/>
    <mergeCell ref="AJ33:AM34"/>
    <mergeCell ref="F31:I32"/>
    <mergeCell ref="J31:M32"/>
    <mergeCell ref="N31:Q32"/>
    <mergeCell ref="R31:U32"/>
    <mergeCell ref="V31:Y32"/>
    <mergeCell ref="Z31:AC32"/>
    <mergeCell ref="AD31:AG32"/>
    <mergeCell ref="D31:E32"/>
    <mergeCell ref="AH31:AI32"/>
    <mergeCell ref="AJ31:AM32"/>
    <mergeCell ref="F29:I30"/>
    <mergeCell ref="J29:M30"/>
    <mergeCell ref="N29:Q30"/>
    <mergeCell ref="R29:U30"/>
    <mergeCell ref="V29:Y30"/>
    <mergeCell ref="Z29:AC30"/>
    <mergeCell ref="AD29:AG30"/>
    <mergeCell ref="D29:E30"/>
    <mergeCell ref="AH29:AI30"/>
    <mergeCell ref="AJ29:AM30"/>
    <mergeCell ref="F27:I28"/>
    <mergeCell ref="J27:M28"/>
    <mergeCell ref="N27:Q28"/>
    <mergeCell ref="R27:U28"/>
    <mergeCell ref="V27:Y28"/>
    <mergeCell ref="Z27:AC28"/>
    <mergeCell ref="AD27:AG28"/>
    <mergeCell ref="D27:E28"/>
    <mergeCell ref="AH27:AI28"/>
    <mergeCell ref="AJ27:AM28"/>
    <mergeCell ref="F25:I26"/>
    <mergeCell ref="J25:M26"/>
    <mergeCell ref="N25:Q26"/>
    <mergeCell ref="R25:U26"/>
    <mergeCell ref="V25:Y26"/>
    <mergeCell ref="Z25:AC26"/>
    <mergeCell ref="AD25:AG26"/>
    <mergeCell ref="D25:E26"/>
    <mergeCell ref="AH25:AI26"/>
    <mergeCell ref="AJ25:AM26"/>
    <mergeCell ref="A25:C38"/>
    <mergeCell ref="D23:E24"/>
    <mergeCell ref="F23:I24"/>
    <mergeCell ref="J23:M24"/>
    <mergeCell ref="N23:Q24"/>
    <mergeCell ref="R23:U24"/>
    <mergeCell ref="V23:Y24"/>
    <mergeCell ref="Z23:AC24"/>
    <mergeCell ref="AD23:AG24"/>
    <mergeCell ref="AH23:AM24"/>
    <mergeCell ref="AH21:AM22"/>
    <mergeCell ref="D21:E22"/>
    <mergeCell ref="F21:I22"/>
    <mergeCell ref="J21:M22"/>
    <mergeCell ref="N21:Q22"/>
    <mergeCell ref="R21:U22"/>
    <mergeCell ref="V21:Y22"/>
    <mergeCell ref="Z21:AC22"/>
    <mergeCell ref="AD21:AG22"/>
    <mergeCell ref="F19:I20"/>
    <mergeCell ref="J19:M20"/>
    <mergeCell ref="N19:Q20"/>
    <mergeCell ref="R19:U20"/>
    <mergeCell ref="V19:Y20"/>
    <mergeCell ref="Z19:AC20"/>
    <mergeCell ref="AD19:AG20"/>
    <mergeCell ref="AH19:AM20"/>
    <mergeCell ref="D19:E20"/>
    <mergeCell ref="F17:I18"/>
    <mergeCell ref="J17:M18"/>
    <mergeCell ref="N17:Q18"/>
    <mergeCell ref="R17:U18"/>
    <mergeCell ref="V17:Y18"/>
    <mergeCell ref="Z17:AC18"/>
    <mergeCell ref="AD17:AG18"/>
    <mergeCell ref="AH17:AM18"/>
    <mergeCell ref="D17:E18"/>
    <mergeCell ref="D15:E16"/>
    <mergeCell ref="F15:I16"/>
    <mergeCell ref="J15:M16"/>
    <mergeCell ref="N15:Q16"/>
    <mergeCell ref="R15:U16"/>
    <mergeCell ref="V15:Y16"/>
    <mergeCell ref="Z15:AC16"/>
    <mergeCell ref="AD15:AG16"/>
    <mergeCell ref="AH15:AM16"/>
    <mergeCell ref="AH13:AM14"/>
    <mergeCell ref="D13:E14"/>
    <mergeCell ref="F13:I14"/>
    <mergeCell ref="J13:M14"/>
    <mergeCell ref="N13:Q14"/>
    <mergeCell ref="R13:U14"/>
    <mergeCell ref="V13:Y14"/>
    <mergeCell ref="Z13:AC14"/>
    <mergeCell ref="AD13:AG14"/>
    <mergeCell ref="F11:I12"/>
    <mergeCell ref="J11:M12"/>
    <mergeCell ref="N11:Q12"/>
    <mergeCell ref="R11:U12"/>
    <mergeCell ref="V11:Y12"/>
    <mergeCell ref="Z11:AC12"/>
    <mergeCell ref="AD11:AG12"/>
    <mergeCell ref="AH11:AM12"/>
    <mergeCell ref="A11:C24"/>
    <mergeCell ref="D11:E12"/>
    <mergeCell ref="AH9:AM10"/>
    <mergeCell ref="A9:C10"/>
    <mergeCell ref="CF5:CP7"/>
    <mergeCell ref="A6:E7"/>
    <mergeCell ref="BB4:CD5"/>
    <mergeCell ref="A1:CP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57"/>
  <sheetViews>
    <sheetView zoomScale="75" zoomScaleNormal="75" topLeftCell="A15" workbookViewId="0">
      <selection activeCell="N15" sqref="$A1:$XFD1048576"/>
    </sheetView>
  </sheetViews>
  <sheetFormatPr defaultColWidth="13" defaultRowHeight="13.2"/>
  <cols>
    <col min="1" max="66" width="2.58333333333333" style="1" customWidth="1"/>
    <col min="67" max="84" width="3" style="1" customWidth="1"/>
    <col min="85" max="94" width="2.83333333333333" style="1" customWidth="1"/>
    <col min="95" max="16384" width="13" style="1"/>
  </cols>
  <sheetData>
    <row r="1" ht="18" customHeight="1" spans="1:9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136"/>
    </row>
    <row r="2" ht="18" customHeight="1" spans="1:9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137"/>
    </row>
    <row r="3" ht="18" customHeight="1" spans="1:8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</row>
    <row r="4" ht="20.15" customHeight="1" spans="1:94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2</v>
      </c>
      <c r="O4" s="8"/>
      <c r="P4" s="8"/>
      <c r="Q4" s="8"/>
      <c r="R4" s="8"/>
      <c r="S4" s="8"/>
      <c r="T4" s="8" t="s">
        <v>3</v>
      </c>
      <c r="U4" s="8"/>
      <c r="V4" s="8"/>
      <c r="W4" s="8"/>
      <c r="X4" s="34"/>
      <c r="Y4" s="8"/>
      <c r="Z4" s="8"/>
      <c r="AA4" s="8"/>
      <c r="AB4" s="8"/>
      <c r="AC4" s="8"/>
      <c r="AD4" s="8" t="s">
        <v>4</v>
      </c>
      <c r="AE4" s="8"/>
      <c r="AF4" s="8"/>
      <c r="AG4" s="8"/>
      <c r="AH4" s="45" t="s">
        <v>5</v>
      </c>
      <c r="AI4" s="45"/>
      <c r="AJ4" s="45"/>
      <c r="AK4" s="45"/>
      <c r="AL4" s="45"/>
      <c r="AM4" s="45"/>
      <c r="AN4" s="45"/>
      <c r="AO4" s="45"/>
      <c r="AP4" s="45"/>
      <c r="AQ4" s="45"/>
      <c r="AR4" s="45" t="s">
        <v>2</v>
      </c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124"/>
      <c r="CE4" s="125"/>
      <c r="CF4" s="126" t="s">
        <v>6</v>
      </c>
      <c r="CG4" s="127"/>
      <c r="CH4" s="127"/>
      <c r="CI4" s="127"/>
      <c r="CJ4" s="127"/>
      <c r="CK4" s="127"/>
      <c r="CL4" s="127"/>
      <c r="CM4" s="127"/>
      <c r="CN4" s="127"/>
      <c r="CO4" s="127"/>
      <c r="CP4" s="127"/>
    </row>
    <row r="5" ht="20.15" customHeight="1" spans="1:94">
      <c r="A5" s="9" t="s">
        <v>7</v>
      </c>
      <c r="B5" s="10"/>
      <c r="C5" s="10"/>
      <c r="D5" s="10"/>
      <c r="E5" s="10"/>
      <c r="F5" s="10" t="s">
        <v>59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9</v>
      </c>
      <c r="U5" s="10"/>
      <c r="V5" s="10"/>
      <c r="W5" s="10"/>
      <c r="X5" s="35"/>
      <c r="Y5" s="10"/>
      <c r="Z5" s="10"/>
      <c r="AA5" s="10"/>
      <c r="AB5" s="10"/>
      <c r="AC5" s="10"/>
      <c r="AD5" s="10"/>
      <c r="AE5" s="10"/>
      <c r="AF5" s="10"/>
      <c r="AG5" s="10"/>
      <c r="AH5" s="13" t="s">
        <v>10</v>
      </c>
      <c r="AI5" s="13"/>
      <c r="AJ5" s="13"/>
      <c r="AK5" s="13"/>
      <c r="AL5" s="46"/>
      <c r="AM5" s="46"/>
      <c r="AN5" s="46"/>
      <c r="AO5" s="46"/>
      <c r="AP5" s="46"/>
      <c r="AQ5" s="46"/>
      <c r="AR5" s="13" t="s">
        <v>11</v>
      </c>
      <c r="AS5" s="13"/>
      <c r="AT5" s="13"/>
      <c r="AU5" s="13"/>
      <c r="AV5" s="46"/>
      <c r="AW5" s="46"/>
      <c r="AX5" s="46"/>
      <c r="AY5" s="46"/>
      <c r="AZ5" s="46"/>
      <c r="BA5" s="46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28"/>
      <c r="CE5" s="125"/>
      <c r="CF5" s="129"/>
      <c r="CG5" s="130"/>
      <c r="CH5" s="130"/>
      <c r="CI5" s="130"/>
      <c r="CJ5" s="130"/>
      <c r="CK5" s="130"/>
      <c r="CL5" s="130"/>
      <c r="CM5" s="130"/>
      <c r="CN5" s="130"/>
      <c r="CO5" s="130"/>
      <c r="CP5" s="130"/>
    </row>
    <row r="6" ht="20.15" customHeight="1" spans="1:94">
      <c r="A6" s="11" t="s">
        <v>12</v>
      </c>
      <c r="B6" s="12"/>
      <c r="C6" s="12"/>
      <c r="D6" s="12"/>
      <c r="E6" s="12"/>
      <c r="F6" s="13" t="s">
        <v>13</v>
      </c>
      <c r="G6" s="13"/>
      <c r="H6" s="13"/>
      <c r="I6" s="13"/>
      <c r="J6" s="13"/>
      <c r="K6" s="13"/>
      <c r="L6" s="13"/>
      <c r="M6" s="13" t="s">
        <v>14</v>
      </c>
      <c r="N6" s="13"/>
      <c r="O6" s="13"/>
      <c r="P6" s="13" t="s">
        <v>15</v>
      </c>
      <c r="Q6" s="13"/>
      <c r="R6" s="13"/>
      <c r="S6" s="13"/>
      <c r="T6" s="13"/>
      <c r="U6" s="13"/>
      <c r="V6" s="13"/>
      <c r="W6" s="13" t="s">
        <v>14</v>
      </c>
      <c r="X6" s="13"/>
      <c r="Y6" s="13"/>
      <c r="Z6" s="13" t="s">
        <v>15</v>
      </c>
      <c r="AA6" s="13"/>
      <c r="AB6" s="13"/>
      <c r="AC6" s="13"/>
      <c r="AD6" s="13"/>
      <c r="AE6" s="13"/>
      <c r="AF6" s="13"/>
      <c r="AG6" s="13" t="s">
        <v>14</v>
      </c>
      <c r="AH6" s="13"/>
      <c r="AI6" s="13"/>
      <c r="AJ6" s="13" t="s">
        <v>15</v>
      </c>
      <c r="AK6" s="13"/>
      <c r="AL6" s="13"/>
      <c r="AM6" s="13"/>
      <c r="AN6" s="13"/>
      <c r="AO6" s="13"/>
      <c r="AP6" s="13"/>
      <c r="AQ6" s="13" t="s">
        <v>14</v>
      </c>
      <c r="AR6" s="13"/>
      <c r="AS6" s="13"/>
      <c r="AT6" s="66" t="s">
        <v>16</v>
      </c>
      <c r="AU6" s="66"/>
      <c r="AV6" s="66"/>
      <c r="AW6" s="66"/>
      <c r="AX6" s="66"/>
      <c r="AY6" s="66"/>
      <c r="AZ6" s="66"/>
      <c r="BA6" s="66" t="s">
        <v>7</v>
      </c>
      <c r="BB6" s="66"/>
      <c r="BC6" s="66"/>
      <c r="BD6" s="66"/>
      <c r="BE6" s="66"/>
      <c r="BF6" s="66"/>
      <c r="BG6" s="13" t="s">
        <v>17</v>
      </c>
      <c r="BH6" s="13"/>
      <c r="BI6" s="13"/>
      <c r="BJ6" s="13"/>
      <c r="BK6" s="13"/>
      <c r="BL6" s="13"/>
      <c r="BM6" s="13"/>
      <c r="BN6" s="13" t="s">
        <v>18</v>
      </c>
      <c r="BO6" s="13"/>
      <c r="BP6" s="13"/>
      <c r="BQ6" s="13"/>
      <c r="BR6" s="13"/>
      <c r="BS6" s="13" t="s">
        <v>19</v>
      </c>
      <c r="BT6" s="13"/>
      <c r="BU6" s="13" t="s">
        <v>20</v>
      </c>
      <c r="BV6" s="13"/>
      <c r="BW6" s="13"/>
      <c r="BX6" s="13"/>
      <c r="BY6" s="13"/>
      <c r="BZ6" s="13" t="s">
        <v>21</v>
      </c>
      <c r="CA6" s="13"/>
      <c r="CB6" s="13"/>
      <c r="CC6" s="13"/>
      <c r="CD6" s="128"/>
      <c r="CE6" s="125"/>
      <c r="CF6" s="129"/>
      <c r="CG6" s="130"/>
      <c r="CH6" s="130"/>
      <c r="CI6" s="130"/>
      <c r="CJ6" s="130"/>
      <c r="CK6" s="130"/>
      <c r="CL6" s="130"/>
      <c r="CM6" s="130"/>
      <c r="CN6" s="130"/>
      <c r="CO6" s="130"/>
      <c r="CP6" s="130"/>
    </row>
    <row r="7" ht="16.95" spans="1:94">
      <c r="A7" s="14"/>
      <c r="B7" s="15"/>
      <c r="C7" s="15"/>
      <c r="D7" s="15"/>
      <c r="E7" s="15"/>
      <c r="F7" s="16">
        <f>12400000+1700000</f>
        <v>14100000</v>
      </c>
      <c r="G7" s="16"/>
      <c r="H7" s="16"/>
      <c r="I7" s="16"/>
      <c r="J7" s="16"/>
      <c r="K7" s="16"/>
      <c r="L7" s="16"/>
      <c r="M7" s="29"/>
      <c r="N7" s="29"/>
      <c r="O7" s="29"/>
      <c r="P7" s="16"/>
      <c r="Q7" s="16"/>
      <c r="R7" s="16"/>
      <c r="S7" s="16"/>
      <c r="T7" s="16"/>
      <c r="U7" s="16"/>
      <c r="V7" s="16"/>
      <c r="W7" s="29"/>
      <c r="X7" s="29"/>
      <c r="Y7" s="29"/>
      <c r="Z7" s="47"/>
      <c r="AA7" s="47"/>
      <c r="AB7" s="47"/>
      <c r="AC7" s="47"/>
      <c r="AD7" s="47"/>
      <c r="AE7" s="47"/>
      <c r="AF7" s="47"/>
      <c r="AG7" s="29"/>
      <c r="AH7" s="29"/>
      <c r="AI7" s="29"/>
      <c r="AJ7" s="47"/>
      <c r="AK7" s="47"/>
      <c r="AL7" s="47"/>
      <c r="AM7" s="47"/>
      <c r="AN7" s="47"/>
      <c r="AO7" s="47"/>
      <c r="AP7" s="47"/>
      <c r="AQ7" s="29"/>
      <c r="AR7" s="29"/>
      <c r="AS7" s="29"/>
      <c r="AT7" s="47"/>
      <c r="AU7" s="47"/>
      <c r="AV7" s="47"/>
      <c r="AW7" s="47"/>
      <c r="AX7" s="47"/>
      <c r="AY7" s="47"/>
      <c r="AZ7" s="47"/>
      <c r="BA7" s="29"/>
      <c r="BB7" s="29"/>
      <c r="BC7" s="29"/>
      <c r="BD7" s="29"/>
      <c r="BE7" s="29"/>
      <c r="BF7" s="29"/>
      <c r="BG7" s="105">
        <v>0</v>
      </c>
      <c r="BH7" s="106"/>
      <c r="BI7" s="106"/>
      <c r="BJ7" s="106"/>
      <c r="BK7" s="106"/>
      <c r="BL7" s="106"/>
      <c r="BM7" s="106"/>
      <c r="BN7" s="116"/>
      <c r="BO7" s="116"/>
      <c r="BP7" s="116"/>
      <c r="BQ7" s="116"/>
      <c r="BR7" s="116"/>
      <c r="BS7" s="117">
        <f>BN7*0.3025</f>
        <v>0</v>
      </c>
      <c r="BT7" s="117"/>
      <c r="BU7" s="121" t="e">
        <f>BN7/BG7</f>
        <v>#DIV/0!</v>
      </c>
      <c r="BV7" s="122"/>
      <c r="BW7" s="122"/>
      <c r="BX7" s="122"/>
      <c r="BY7" s="122"/>
      <c r="BZ7" s="121" t="e">
        <f>BG7/BS7</f>
        <v>#DIV/0!</v>
      </c>
      <c r="CA7" s="122"/>
      <c r="CB7" s="122"/>
      <c r="CC7" s="122"/>
      <c r="CD7" s="131"/>
      <c r="CE7" s="125"/>
      <c r="CF7" s="132"/>
      <c r="CG7" s="133"/>
      <c r="CH7" s="133"/>
      <c r="CI7" s="133"/>
      <c r="CJ7" s="133"/>
      <c r="CK7" s="133"/>
      <c r="CL7" s="133"/>
      <c r="CM7" s="133"/>
      <c r="CN7" s="133"/>
      <c r="CO7" s="133"/>
      <c r="CP7" s="133"/>
    </row>
    <row r="8" ht="16.95" spans="1:7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T8" s="118"/>
    </row>
    <row r="9" ht="18" customHeight="1" spans="1:94">
      <c r="A9" s="18"/>
      <c r="B9" s="18"/>
      <c r="C9" s="18"/>
      <c r="D9" s="18" t="s">
        <v>22</v>
      </c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6"/>
      <c r="S9" s="37"/>
      <c r="T9" s="37"/>
      <c r="U9" s="3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2" t="s">
        <v>24</v>
      </c>
      <c r="AI9" s="22"/>
      <c r="AJ9" s="22"/>
      <c r="AK9" s="22"/>
      <c r="AL9" s="22"/>
      <c r="AM9" s="22"/>
      <c r="AO9" s="67" t="s">
        <v>25</v>
      </c>
      <c r="AP9" s="68"/>
      <c r="AQ9" s="68"/>
      <c r="AR9" s="68"/>
      <c r="AS9" s="68"/>
      <c r="AT9" s="68"/>
      <c r="AU9" s="68" t="s">
        <v>26</v>
      </c>
      <c r="AV9" s="68"/>
      <c r="AW9" s="68"/>
      <c r="AX9" s="84" t="s">
        <v>27</v>
      </c>
      <c r="AY9" s="85"/>
      <c r="AZ9" s="85"/>
      <c r="BA9" s="85"/>
      <c r="BB9" s="86"/>
      <c r="BC9" s="84" t="s">
        <v>28</v>
      </c>
      <c r="BD9" s="85"/>
      <c r="BE9" s="85"/>
      <c r="BF9" s="85"/>
      <c r="BG9" s="86"/>
      <c r="BH9" s="107">
        <v>1</v>
      </c>
      <c r="BI9" s="85" t="s">
        <v>29</v>
      </c>
      <c r="BJ9" s="85"/>
      <c r="BK9" s="85"/>
      <c r="BL9" s="86"/>
      <c r="BM9" s="107"/>
      <c r="BN9" s="85" t="s">
        <v>29</v>
      </c>
      <c r="BO9" s="85"/>
      <c r="BP9" s="85"/>
      <c r="BQ9" s="86"/>
      <c r="BR9" s="107"/>
      <c r="BS9" s="85" t="s">
        <v>29</v>
      </c>
      <c r="BT9" s="85"/>
      <c r="BU9" s="85"/>
      <c r="BV9" s="86"/>
      <c r="BW9" s="107"/>
      <c r="BX9" s="85" t="s">
        <v>29</v>
      </c>
      <c r="BY9" s="85"/>
      <c r="BZ9" s="85"/>
      <c r="CA9" s="86"/>
      <c r="CB9" s="107"/>
      <c r="CC9" s="85" t="s">
        <v>29</v>
      </c>
      <c r="CD9" s="85"/>
      <c r="CE9" s="85"/>
      <c r="CF9" s="86"/>
      <c r="CG9" s="134" t="s">
        <v>30</v>
      </c>
      <c r="CH9" s="134"/>
      <c r="CI9" s="134"/>
      <c r="CJ9" s="134"/>
      <c r="CK9" s="138"/>
      <c r="CL9" s="139" t="s">
        <v>31</v>
      </c>
      <c r="CM9" s="140"/>
      <c r="CN9" s="140"/>
      <c r="CO9" s="140"/>
      <c r="CP9" s="141"/>
    </row>
    <row r="10" ht="16.95" spans="1:94">
      <c r="A10" s="18"/>
      <c r="B10" s="18"/>
      <c r="C10" s="18"/>
      <c r="D10" s="18" t="s">
        <v>32</v>
      </c>
      <c r="E10" s="18"/>
      <c r="F10" s="20">
        <v>18000</v>
      </c>
      <c r="G10" s="20"/>
      <c r="H10" s="20"/>
      <c r="I10" s="20"/>
      <c r="J10" s="20">
        <v>15000</v>
      </c>
      <c r="K10" s="20"/>
      <c r="L10" s="20"/>
      <c r="M10" s="20"/>
      <c r="N10" s="20">
        <v>15000</v>
      </c>
      <c r="O10" s="20"/>
      <c r="P10" s="20"/>
      <c r="Q10" s="20"/>
      <c r="R10" s="39"/>
      <c r="S10" s="40"/>
      <c r="T10" s="40"/>
      <c r="U10" s="41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2"/>
      <c r="AI10" s="22"/>
      <c r="AJ10" s="22"/>
      <c r="AK10" s="22"/>
      <c r="AL10" s="22"/>
      <c r="AM10" s="22"/>
      <c r="AO10" s="69"/>
      <c r="AP10" s="70"/>
      <c r="AQ10" s="70"/>
      <c r="AR10" s="70"/>
      <c r="AS10" s="70"/>
      <c r="AT10" s="70"/>
      <c r="AU10" s="70" t="s">
        <v>60</v>
      </c>
      <c r="AV10" s="70"/>
      <c r="AW10" s="70"/>
      <c r="AX10" s="87">
        <v>1400000</v>
      </c>
      <c r="AY10" s="87"/>
      <c r="AZ10" s="87"/>
      <c r="BA10" s="87"/>
      <c r="BB10" s="87"/>
      <c r="BC10" s="88">
        <f>AX10*110%</f>
        <v>1540000</v>
      </c>
      <c r="BD10" s="88"/>
      <c r="BE10" s="88"/>
      <c r="BF10" s="88"/>
      <c r="BG10" s="88"/>
      <c r="BH10" s="89"/>
      <c r="BI10" s="89"/>
      <c r="BJ10" s="89"/>
      <c r="BK10" s="89"/>
      <c r="BL10" s="89"/>
      <c r="BM10" s="119"/>
      <c r="BN10" s="119"/>
      <c r="BO10" s="119"/>
      <c r="BP10" s="119"/>
      <c r="BQ10" s="119"/>
      <c r="BR10" s="87"/>
      <c r="BS10" s="87"/>
      <c r="BT10" s="87"/>
      <c r="BU10" s="87"/>
      <c r="BV10" s="87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6">
        <f>SUM(BH10:CF10)</f>
        <v>0</v>
      </c>
      <c r="CH10" s="77"/>
      <c r="CI10" s="77"/>
      <c r="CJ10" s="77"/>
      <c r="CK10" s="142"/>
      <c r="CL10" s="143" t="e">
        <f>CG10/E44</f>
        <v>#DIV/0!</v>
      </c>
      <c r="CM10" s="144"/>
      <c r="CN10" s="144"/>
      <c r="CO10" s="144"/>
      <c r="CP10" s="145"/>
    </row>
    <row r="11" ht="16.2" spans="1:94">
      <c r="A11" s="21" t="s">
        <v>33</v>
      </c>
      <c r="B11" s="21"/>
      <c r="C11" s="21"/>
      <c r="D11" s="22" t="s">
        <v>34</v>
      </c>
      <c r="E11" s="22"/>
      <c r="F11" s="22" t="s">
        <v>12</v>
      </c>
      <c r="G11" s="22"/>
      <c r="H11" s="22"/>
      <c r="I11" s="22"/>
      <c r="J11" s="22" t="s">
        <v>12</v>
      </c>
      <c r="K11" s="22"/>
      <c r="L11" s="22"/>
      <c r="M11" s="22"/>
      <c r="N11" s="22" t="s">
        <v>12</v>
      </c>
      <c r="O11" s="22"/>
      <c r="P11" s="22"/>
      <c r="Q11" s="22"/>
      <c r="R11" s="22" t="s">
        <v>12</v>
      </c>
      <c r="S11" s="22"/>
      <c r="T11" s="22"/>
      <c r="U11" s="22"/>
      <c r="V11" s="22" t="s">
        <v>12</v>
      </c>
      <c r="W11" s="22"/>
      <c r="X11" s="22"/>
      <c r="Y11" s="22"/>
      <c r="Z11" s="22" t="s">
        <v>12</v>
      </c>
      <c r="AA11" s="22"/>
      <c r="AB11" s="22"/>
      <c r="AC11" s="22"/>
      <c r="AD11" s="22" t="s">
        <v>12</v>
      </c>
      <c r="AE11" s="22"/>
      <c r="AF11" s="22"/>
      <c r="AG11" s="22"/>
      <c r="AH11" s="22" t="s">
        <v>24</v>
      </c>
      <c r="AI11" s="22"/>
      <c r="AJ11" s="22"/>
      <c r="AK11" s="22"/>
      <c r="AL11" s="22"/>
      <c r="AM11" s="22"/>
      <c r="AO11" s="71"/>
      <c r="AP11" s="13"/>
      <c r="AQ11" s="13"/>
      <c r="AR11" s="13"/>
      <c r="AS11" s="13"/>
      <c r="AT11" s="13"/>
      <c r="AU11" s="13" t="s">
        <v>61</v>
      </c>
      <c r="AV11" s="13"/>
      <c r="AW11" s="13"/>
      <c r="AX11" s="89">
        <v>4700000</v>
      </c>
      <c r="AY11" s="89"/>
      <c r="AZ11" s="89"/>
      <c r="BA11" s="89"/>
      <c r="BB11" s="89"/>
      <c r="BC11" s="88">
        <f t="shared" ref="BC11:BC45" si="0">AX11*110%</f>
        <v>5170000</v>
      </c>
      <c r="BD11" s="88"/>
      <c r="BE11" s="88"/>
      <c r="BF11" s="88"/>
      <c r="BG11" s="88"/>
      <c r="BH11" s="89"/>
      <c r="BI11" s="89"/>
      <c r="BJ11" s="89"/>
      <c r="BK11" s="89"/>
      <c r="BL11" s="89"/>
      <c r="BM11" s="109"/>
      <c r="BN11" s="109"/>
      <c r="BO11" s="109"/>
      <c r="BP11" s="109"/>
      <c r="BQ11" s="10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96">
        <f t="shared" ref="CG11:CG46" si="1">SUM(BH11:CF11)</f>
        <v>0</v>
      </c>
      <c r="CH11" s="77"/>
      <c r="CI11" s="77"/>
      <c r="CJ11" s="77"/>
      <c r="CK11" s="142"/>
      <c r="CL11" s="146" t="e">
        <f>CG11/E44</f>
        <v>#DIV/0!</v>
      </c>
      <c r="CM11" s="147"/>
      <c r="CN11" s="147"/>
      <c r="CO11" s="147"/>
      <c r="CP11" s="148"/>
    </row>
    <row r="12" ht="16.2" spans="1:94">
      <c r="A12" s="21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O12" s="71"/>
      <c r="AP12" s="13"/>
      <c r="AQ12" s="13"/>
      <c r="AR12" s="13"/>
      <c r="AS12" s="13"/>
      <c r="AT12" s="13"/>
      <c r="AU12" s="13"/>
      <c r="AV12" s="13"/>
      <c r="AW12" s="13"/>
      <c r="AX12" s="89">
        <v>2800000</v>
      </c>
      <c r="AY12" s="89"/>
      <c r="AZ12" s="89"/>
      <c r="BA12" s="89"/>
      <c r="BB12" s="89"/>
      <c r="BC12" s="88">
        <f t="shared" si="0"/>
        <v>3080000</v>
      </c>
      <c r="BD12" s="88"/>
      <c r="BE12" s="88"/>
      <c r="BF12" s="88"/>
      <c r="BG12" s="88"/>
      <c r="BH12" s="89"/>
      <c r="BI12" s="89"/>
      <c r="BJ12" s="89"/>
      <c r="BK12" s="89"/>
      <c r="BL12" s="89"/>
      <c r="BM12" s="109"/>
      <c r="BN12" s="109"/>
      <c r="BO12" s="109"/>
      <c r="BP12" s="109"/>
      <c r="BQ12" s="10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96">
        <f t="shared" si="1"/>
        <v>0</v>
      </c>
      <c r="CH12" s="77"/>
      <c r="CI12" s="77"/>
      <c r="CJ12" s="77"/>
      <c r="CK12" s="142"/>
      <c r="CL12" s="146" t="e">
        <f>CG12/E44</f>
        <v>#DIV/0!</v>
      </c>
      <c r="CM12" s="147"/>
      <c r="CN12" s="147"/>
      <c r="CO12" s="147"/>
      <c r="CP12" s="148"/>
    </row>
    <row r="13" ht="16.2" spans="1:94">
      <c r="A13" s="21"/>
      <c r="B13" s="21"/>
      <c r="C13" s="21"/>
      <c r="D13" s="19"/>
      <c r="E13" s="19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f>SUM(F13:AG14)</f>
        <v>0</v>
      </c>
      <c r="AI13" s="23"/>
      <c r="AJ13" s="23"/>
      <c r="AK13" s="23"/>
      <c r="AL13" s="23"/>
      <c r="AM13" s="23"/>
      <c r="AO13" s="71"/>
      <c r="AP13" s="13"/>
      <c r="AQ13" s="13"/>
      <c r="AR13" s="13"/>
      <c r="AS13" s="13"/>
      <c r="AT13" s="13"/>
      <c r="AU13" s="13"/>
      <c r="AV13" s="13"/>
      <c r="AW13" s="13"/>
      <c r="AX13" s="89">
        <v>1100000</v>
      </c>
      <c r="AY13" s="89"/>
      <c r="AZ13" s="89"/>
      <c r="BA13" s="89"/>
      <c r="BB13" s="89"/>
      <c r="BC13" s="88">
        <f t="shared" si="0"/>
        <v>1210000</v>
      </c>
      <c r="BD13" s="88"/>
      <c r="BE13" s="88"/>
      <c r="BF13" s="88"/>
      <c r="BG13" s="88"/>
      <c r="BH13" s="89"/>
      <c r="BI13" s="89"/>
      <c r="BJ13" s="89"/>
      <c r="BK13" s="89"/>
      <c r="BL13" s="89"/>
      <c r="BM13" s="109"/>
      <c r="BN13" s="109"/>
      <c r="BO13" s="109"/>
      <c r="BP13" s="109"/>
      <c r="BQ13" s="10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96">
        <f t="shared" si="1"/>
        <v>0</v>
      </c>
      <c r="CH13" s="77"/>
      <c r="CI13" s="77"/>
      <c r="CJ13" s="77"/>
      <c r="CK13" s="142"/>
      <c r="CL13" s="146" t="e">
        <f>CG13/E44</f>
        <v>#DIV/0!</v>
      </c>
      <c r="CM13" s="147"/>
      <c r="CN13" s="147"/>
      <c r="CO13" s="147"/>
      <c r="CP13" s="148"/>
    </row>
    <row r="14" ht="16.2" spans="1:94">
      <c r="A14" s="21"/>
      <c r="B14" s="21"/>
      <c r="C14" s="21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/>
      <c r="AI14" s="23"/>
      <c r="AJ14" s="23"/>
      <c r="AK14" s="23"/>
      <c r="AL14" s="23"/>
      <c r="AM14" s="23"/>
      <c r="AO14" s="71"/>
      <c r="AP14" s="13"/>
      <c r="AQ14" s="13"/>
      <c r="AR14" s="13"/>
      <c r="AS14" s="13"/>
      <c r="AT14" s="13"/>
      <c r="AU14" s="13"/>
      <c r="AV14" s="13"/>
      <c r="AW14" s="13"/>
      <c r="AX14" s="89">
        <v>50000</v>
      </c>
      <c r="AY14" s="89"/>
      <c r="AZ14" s="89"/>
      <c r="BA14" s="89"/>
      <c r="BB14" s="89"/>
      <c r="BC14" s="88">
        <f t="shared" si="0"/>
        <v>55000</v>
      </c>
      <c r="BD14" s="88"/>
      <c r="BE14" s="88"/>
      <c r="BF14" s="88"/>
      <c r="BG14" s="88"/>
      <c r="BH14" s="89"/>
      <c r="BI14" s="89"/>
      <c r="BJ14" s="89"/>
      <c r="BK14" s="89"/>
      <c r="BL14" s="89"/>
      <c r="BM14" s="109"/>
      <c r="BN14" s="109"/>
      <c r="BO14" s="109"/>
      <c r="BP14" s="109"/>
      <c r="BQ14" s="10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96">
        <f t="shared" si="1"/>
        <v>0</v>
      </c>
      <c r="CH14" s="77"/>
      <c r="CI14" s="77"/>
      <c r="CJ14" s="77"/>
      <c r="CK14" s="142"/>
      <c r="CL14" s="146" t="e">
        <f>CG14/E44</f>
        <v>#DIV/0!</v>
      </c>
      <c r="CM14" s="147"/>
      <c r="CN14" s="147"/>
      <c r="CO14" s="147"/>
      <c r="CP14" s="148"/>
    </row>
    <row r="15" ht="16.2" spans="1:94">
      <c r="A15" s="21"/>
      <c r="B15" s="21"/>
      <c r="C15" s="21"/>
      <c r="D15" s="19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SUM(F15:AG16)</f>
        <v>0</v>
      </c>
      <c r="AI15" s="23"/>
      <c r="AJ15" s="23"/>
      <c r="AK15" s="23"/>
      <c r="AL15" s="23"/>
      <c r="AM15" s="23"/>
      <c r="AO15" s="71"/>
      <c r="AP15" s="13"/>
      <c r="AQ15" s="13"/>
      <c r="AR15" s="13"/>
      <c r="AS15" s="13"/>
      <c r="AT15" s="13"/>
      <c r="AU15" s="13"/>
      <c r="AV15" s="13"/>
      <c r="AW15" s="13"/>
      <c r="AX15" s="89">
        <v>550000</v>
      </c>
      <c r="AY15" s="89"/>
      <c r="AZ15" s="89"/>
      <c r="BA15" s="89"/>
      <c r="BB15" s="89"/>
      <c r="BC15" s="88">
        <f t="shared" si="0"/>
        <v>605000</v>
      </c>
      <c r="BD15" s="88"/>
      <c r="BE15" s="88"/>
      <c r="BF15" s="88"/>
      <c r="BG15" s="88"/>
      <c r="BH15" s="89"/>
      <c r="BI15" s="89"/>
      <c r="BJ15" s="89"/>
      <c r="BK15" s="89"/>
      <c r="BL15" s="89"/>
      <c r="BM15" s="109"/>
      <c r="BN15" s="109"/>
      <c r="BO15" s="109"/>
      <c r="BP15" s="109"/>
      <c r="BQ15" s="10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96">
        <f t="shared" si="1"/>
        <v>0</v>
      </c>
      <c r="CH15" s="77"/>
      <c r="CI15" s="77"/>
      <c r="CJ15" s="77"/>
      <c r="CK15" s="142"/>
      <c r="CL15" s="146" t="e">
        <f>CG15/E44</f>
        <v>#DIV/0!</v>
      </c>
      <c r="CM15" s="147"/>
      <c r="CN15" s="147"/>
      <c r="CO15" s="147"/>
      <c r="CP15" s="148"/>
    </row>
    <row r="16" ht="16.2" spans="1:94">
      <c r="A16" s="21"/>
      <c r="B16" s="21"/>
      <c r="C16" s="21"/>
      <c r="D16" s="19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/>
      <c r="AI16" s="23"/>
      <c r="AJ16" s="23"/>
      <c r="AK16" s="23"/>
      <c r="AL16" s="23"/>
      <c r="AM16" s="23"/>
      <c r="AO16" s="71"/>
      <c r="AP16" s="13"/>
      <c r="AQ16" s="13"/>
      <c r="AR16" s="13"/>
      <c r="AS16" s="13"/>
      <c r="AT16" s="13"/>
      <c r="AU16" s="13"/>
      <c r="AV16" s="13"/>
      <c r="AW16" s="13"/>
      <c r="AX16" s="89">
        <v>150000</v>
      </c>
      <c r="AY16" s="89"/>
      <c r="AZ16" s="89"/>
      <c r="BA16" s="89"/>
      <c r="BB16" s="89"/>
      <c r="BC16" s="88">
        <f t="shared" si="0"/>
        <v>165000</v>
      </c>
      <c r="BD16" s="88"/>
      <c r="BE16" s="88"/>
      <c r="BF16" s="88"/>
      <c r="BG16" s="88"/>
      <c r="BH16" s="89"/>
      <c r="BI16" s="89"/>
      <c r="BJ16" s="89"/>
      <c r="BK16" s="89"/>
      <c r="BL16" s="89"/>
      <c r="BM16" s="109"/>
      <c r="BN16" s="109"/>
      <c r="BO16" s="109"/>
      <c r="BP16" s="109"/>
      <c r="BQ16" s="109"/>
      <c r="BR16" s="89"/>
      <c r="BS16" s="89"/>
      <c r="BT16" s="89"/>
      <c r="BU16" s="89"/>
      <c r="BV16" s="89"/>
      <c r="BW16" s="89"/>
      <c r="BX16" s="89"/>
      <c r="BY16" s="89"/>
      <c r="BZ16" s="89"/>
      <c r="CA16" s="89"/>
      <c r="CB16" s="89"/>
      <c r="CC16" s="89"/>
      <c r="CD16" s="89"/>
      <c r="CE16" s="89"/>
      <c r="CF16" s="89"/>
      <c r="CG16" s="96">
        <f t="shared" si="1"/>
        <v>0</v>
      </c>
      <c r="CH16" s="77"/>
      <c r="CI16" s="77"/>
      <c r="CJ16" s="77"/>
      <c r="CK16" s="142"/>
      <c r="CL16" s="146" t="e">
        <f>CG16/E44</f>
        <v>#DIV/0!</v>
      </c>
      <c r="CM16" s="147"/>
      <c r="CN16" s="147"/>
      <c r="CO16" s="147"/>
      <c r="CP16" s="148"/>
    </row>
    <row r="17" ht="16.2" spans="1:94">
      <c r="A17" s="21"/>
      <c r="B17" s="21"/>
      <c r="C17" s="21"/>
      <c r="D17" s="19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SUM(F17:AG18)</f>
        <v>0</v>
      </c>
      <c r="AI17" s="23"/>
      <c r="AJ17" s="23"/>
      <c r="AK17" s="23"/>
      <c r="AL17" s="23"/>
      <c r="AM17" s="23"/>
      <c r="AO17" s="71"/>
      <c r="AP17" s="13"/>
      <c r="AQ17" s="13"/>
      <c r="AR17" s="13"/>
      <c r="AS17" s="13"/>
      <c r="AT17" s="13"/>
      <c r="AU17" s="13"/>
      <c r="AV17" s="13"/>
      <c r="AW17" s="13"/>
      <c r="AX17" s="89">
        <v>200000</v>
      </c>
      <c r="AY17" s="89"/>
      <c r="AZ17" s="89"/>
      <c r="BA17" s="89"/>
      <c r="BB17" s="89"/>
      <c r="BC17" s="88">
        <f t="shared" si="0"/>
        <v>220000</v>
      </c>
      <c r="BD17" s="88"/>
      <c r="BE17" s="88"/>
      <c r="BF17" s="88"/>
      <c r="BG17" s="88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96">
        <f t="shared" si="1"/>
        <v>0</v>
      </c>
      <c r="CH17" s="77"/>
      <c r="CI17" s="77"/>
      <c r="CJ17" s="77"/>
      <c r="CK17" s="142"/>
      <c r="CL17" s="146" t="e">
        <f>CG17/E44</f>
        <v>#DIV/0!</v>
      </c>
      <c r="CM17" s="147"/>
      <c r="CN17" s="147"/>
      <c r="CO17" s="147"/>
      <c r="CP17" s="148"/>
    </row>
    <row r="18" ht="16.2" spans="1:94">
      <c r="A18" s="21"/>
      <c r="B18" s="21"/>
      <c r="C18" s="21"/>
      <c r="D18" s="19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/>
      <c r="AI18" s="23"/>
      <c r="AJ18" s="23"/>
      <c r="AK18" s="23"/>
      <c r="AL18" s="23"/>
      <c r="AM18" s="23"/>
      <c r="AO18" s="71"/>
      <c r="AP18" s="13"/>
      <c r="AQ18" s="13"/>
      <c r="AR18" s="13"/>
      <c r="AS18" s="13"/>
      <c r="AT18" s="13"/>
      <c r="AU18" s="13"/>
      <c r="AV18" s="13"/>
      <c r="AW18" s="13"/>
      <c r="AX18" s="89">
        <v>200000</v>
      </c>
      <c r="AY18" s="89"/>
      <c r="AZ18" s="89"/>
      <c r="BA18" s="89"/>
      <c r="BB18" s="89"/>
      <c r="BC18" s="88">
        <f t="shared" si="0"/>
        <v>220000</v>
      </c>
      <c r="BD18" s="88"/>
      <c r="BE18" s="88"/>
      <c r="BF18" s="88"/>
      <c r="BG18" s="88"/>
      <c r="BH18" s="89"/>
      <c r="BI18" s="89"/>
      <c r="BJ18" s="89"/>
      <c r="BK18" s="89"/>
      <c r="BL18" s="8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96">
        <f t="shared" si="1"/>
        <v>0</v>
      </c>
      <c r="CH18" s="77"/>
      <c r="CI18" s="77"/>
      <c r="CJ18" s="77"/>
      <c r="CK18" s="142"/>
      <c r="CL18" s="146" t="e">
        <f>CG19/E44</f>
        <v>#DIV/0!</v>
      </c>
      <c r="CM18" s="147"/>
      <c r="CN18" s="147"/>
      <c r="CO18" s="147"/>
      <c r="CP18" s="148"/>
    </row>
    <row r="19" ht="16.2" spans="1:94">
      <c r="A19" s="21"/>
      <c r="B19" s="21"/>
      <c r="C19" s="21"/>
      <c r="D19" s="19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SUM(F19:AG20)</f>
        <v>0</v>
      </c>
      <c r="AI19" s="23"/>
      <c r="AJ19" s="23"/>
      <c r="AK19" s="23"/>
      <c r="AL19" s="23"/>
      <c r="AM19" s="23"/>
      <c r="AO19" s="71"/>
      <c r="AP19" s="13"/>
      <c r="AQ19" s="13"/>
      <c r="AR19" s="13"/>
      <c r="AS19" s="13"/>
      <c r="AT19" s="13"/>
      <c r="AU19" s="13"/>
      <c r="AV19" s="13"/>
      <c r="AW19" s="13"/>
      <c r="AX19" s="89"/>
      <c r="AY19" s="89"/>
      <c r="AZ19" s="89"/>
      <c r="BA19" s="89"/>
      <c r="BB19" s="89"/>
      <c r="BC19" s="88">
        <f t="shared" si="0"/>
        <v>0</v>
      </c>
      <c r="BD19" s="88"/>
      <c r="BE19" s="88"/>
      <c r="BF19" s="88"/>
      <c r="BG19" s="88"/>
      <c r="BH19" s="89"/>
      <c r="BI19" s="89"/>
      <c r="BJ19" s="89"/>
      <c r="BK19" s="89"/>
      <c r="BL19" s="89"/>
      <c r="BM19" s="109"/>
      <c r="BN19" s="109"/>
      <c r="BO19" s="109"/>
      <c r="BP19" s="109"/>
      <c r="BQ19" s="109"/>
      <c r="BR19" s="89"/>
      <c r="BS19" s="89"/>
      <c r="BT19" s="89"/>
      <c r="BU19" s="89"/>
      <c r="BV19" s="89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96">
        <f t="shared" si="1"/>
        <v>0</v>
      </c>
      <c r="CH19" s="77"/>
      <c r="CI19" s="77"/>
      <c r="CJ19" s="77"/>
      <c r="CK19" s="142"/>
      <c r="CL19" s="146" t="e">
        <f>CG19/E44</f>
        <v>#DIV/0!</v>
      </c>
      <c r="CM19" s="147"/>
      <c r="CN19" s="147"/>
      <c r="CO19" s="147"/>
      <c r="CP19" s="148"/>
    </row>
    <row r="20" ht="16.2" spans="1:94">
      <c r="A20" s="21"/>
      <c r="B20" s="21"/>
      <c r="C20" s="21"/>
      <c r="D20" s="19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/>
      <c r="AI20" s="23"/>
      <c r="AJ20" s="23"/>
      <c r="AK20" s="23"/>
      <c r="AL20" s="23"/>
      <c r="AM20" s="23"/>
      <c r="AO20" s="71"/>
      <c r="AP20" s="13"/>
      <c r="AQ20" s="13"/>
      <c r="AR20" s="13"/>
      <c r="AS20" s="13"/>
      <c r="AT20" s="13"/>
      <c r="AU20" s="13"/>
      <c r="AV20" s="13"/>
      <c r="AW20" s="13"/>
      <c r="AX20" s="89"/>
      <c r="AY20" s="89"/>
      <c r="AZ20" s="89"/>
      <c r="BA20" s="89"/>
      <c r="BB20" s="89"/>
      <c r="BC20" s="88">
        <f t="shared" si="0"/>
        <v>0</v>
      </c>
      <c r="BD20" s="88"/>
      <c r="BE20" s="88"/>
      <c r="BF20" s="88"/>
      <c r="BG20" s="88"/>
      <c r="BH20" s="89"/>
      <c r="BI20" s="89"/>
      <c r="BJ20" s="89"/>
      <c r="BK20" s="89"/>
      <c r="BL20" s="89"/>
      <c r="BM20" s="109"/>
      <c r="BN20" s="109"/>
      <c r="BO20" s="109"/>
      <c r="BP20" s="109"/>
      <c r="BQ20" s="10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96">
        <f t="shared" si="1"/>
        <v>0</v>
      </c>
      <c r="CH20" s="77"/>
      <c r="CI20" s="77"/>
      <c r="CJ20" s="77"/>
      <c r="CK20" s="142"/>
      <c r="CL20" s="146" t="e">
        <f>CG20/E44</f>
        <v>#DIV/0!</v>
      </c>
      <c r="CM20" s="147"/>
      <c r="CN20" s="147"/>
      <c r="CO20" s="147"/>
      <c r="CP20" s="148"/>
    </row>
    <row r="21" ht="16.2" spans="1:94">
      <c r="A21" s="21"/>
      <c r="B21" s="21"/>
      <c r="C21" s="21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SUM(F21:AG22)</f>
        <v>0</v>
      </c>
      <c r="AI21" s="23"/>
      <c r="AJ21" s="23"/>
      <c r="AK21" s="23"/>
      <c r="AL21" s="23"/>
      <c r="AM21" s="23"/>
      <c r="AO21" s="71"/>
      <c r="AP21" s="13"/>
      <c r="AQ21" s="13"/>
      <c r="AR21" s="13"/>
      <c r="AS21" s="13"/>
      <c r="AT21" s="13"/>
      <c r="AU21" s="13"/>
      <c r="AV21" s="13"/>
      <c r="AW21" s="13"/>
      <c r="AX21" s="89"/>
      <c r="AY21" s="89"/>
      <c r="AZ21" s="89"/>
      <c r="BA21" s="89"/>
      <c r="BB21" s="89"/>
      <c r="BC21" s="88">
        <f t="shared" si="0"/>
        <v>0</v>
      </c>
      <c r="BD21" s="88"/>
      <c r="BE21" s="88"/>
      <c r="BF21" s="88"/>
      <c r="BG21" s="88"/>
      <c r="BH21" s="89"/>
      <c r="BI21" s="89"/>
      <c r="BJ21" s="89"/>
      <c r="BK21" s="89"/>
      <c r="BL21" s="89"/>
      <c r="BM21" s="109"/>
      <c r="BN21" s="109"/>
      <c r="BO21" s="109"/>
      <c r="BP21" s="109"/>
      <c r="BQ21" s="10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96">
        <f t="shared" si="1"/>
        <v>0</v>
      </c>
      <c r="CH21" s="77"/>
      <c r="CI21" s="77"/>
      <c r="CJ21" s="77"/>
      <c r="CK21" s="142"/>
      <c r="CL21" s="33" t="e">
        <f>CG21/E44</f>
        <v>#DIV/0!</v>
      </c>
      <c r="CM21" s="33"/>
      <c r="CN21" s="146"/>
      <c r="CO21" s="146"/>
      <c r="CP21" s="149"/>
    </row>
    <row r="22" ht="16.2" spans="1:94">
      <c r="A22" s="21"/>
      <c r="B22" s="21"/>
      <c r="C22" s="21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/>
      <c r="AI22" s="23"/>
      <c r="AJ22" s="23"/>
      <c r="AK22" s="23"/>
      <c r="AL22" s="23"/>
      <c r="AM22" s="23"/>
      <c r="AO22" s="71"/>
      <c r="AP22" s="13"/>
      <c r="AQ22" s="13"/>
      <c r="AR22" s="13"/>
      <c r="AS22" s="13"/>
      <c r="AT22" s="13"/>
      <c r="AU22" s="13"/>
      <c r="AV22" s="13"/>
      <c r="AW22" s="13"/>
      <c r="AX22" s="89"/>
      <c r="AY22" s="89"/>
      <c r="AZ22" s="89"/>
      <c r="BA22" s="89"/>
      <c r="BB22" s="89"/>
      <c r="BC22" s="88">
        <f t="shared" si="0"/>
        <v>0</v>
      </c>
      <c r="BD22" s="88"/>
      <c r="BE22" s="88"/>
      <c r="BF22" s="88"/>
      <c r="BG22" s="88"/>
      <c r="BH22" s="89"/>
      <c r="BI22" s="89"/>
      <c r="BJ22" s="89"/>
      <c r="BK22" s="89"/>
      <c r="BL22" s="89"/>
      <c r="BM22" s="109"/>
      <c r="BN22" s="109"/>
      <c r="BO22" s="109"/>
      <c r="BP22" s="109"/>
      <c r="BQ22" s="10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96">
        <f t="shared" si="1"/>
        <v>0</v>
      </c>
      <c r="CH22" s="77"/>
      <c r="CI22" s="77"/>
      <c r="CJ22" s="77"/>
      <c r="CK22" s="142"/>
      <c r="CL22" s="33" t="e">
        <f>CG22/E44</f>
        <v>#DIV/0!</v>
      </c>
      <c r="CM22" s="33"/>
      <c r="CN22" s="146"/>
      <c r="CO22" s="146"/>
      <c r="CP22" s="149"/>
    </row>
    <row r="23" ht="16.2" spans="1:94">
      <c r="A23" s="21"/>
      <c r="B23" s="21"/>
      <c r="C23" s="21"/>
      <c r="D23" s="18" t="s">
        <v>24</v>
      </c>
      <c r="E23" s="18"/>
      <c r="F23" s="23">
        <f>SUM(F13:I22)</f>
        <v>0</v>
      </c>
      <c r="G23" s="23"/>
      <c r="H23" s="23"/>
      <c r="I23" s="23"/>
      <c r="J23" s="23">
        <f>SUM(J13:M22)</f>
        <v>0</v>
      </c>
      <c r="K23" s="23"/>
      <c r="L23" s="23"/>
      <c r="M23" s="23"/>
      <c r="N23" s="23">
        <f>SUM(N13:Q22)</f>
        <v>0</v>
      </c>
      <c r="O23" s="23"/>
      <c r="P23" s="23"/>
      <c r="Q23" s="23"/>
      <c r="R23" s="23">
        <f>SUM(R13:U22)</f>
        <v>0</v>
      </c>
      <c r="S23" s="23"/>
      <c r="T23" s="23"/>
      <c r="U23" s="23"/>
      <c r="V23" s="23">
        <f>SUM(V13:Y22)</f>
        <v>0</v>
      </c>
      <c r="W23" s="23"/>
      <c r="X23" s="23"/>
      <c r="Y23" s="23"/>
      <c r="Z23" s="23">
        <f>SUM(Z13:AC22)</f>
        <v>0</v>
      </c>
      <c r="AA23" s="23"/>
      <c r="AB23" s="23"/>
      <c r="AC23" s="23"/>
      <c r="AD23" s="23">
        <f>SUM(AD13:AG22)</f>
        <v>0</v>
      </c>
      <c r="AE23" s="23"/>
      <c r="AF23" s="23"/>
      <c r="AG23" s="23"/>
      <c r="AH23" s="23">
        <f>SUM(F23:AG24)</f>
        <v>0</v>
      </c>
      <c r="AI23" s="23"/>
      <c r="AJ23" s="23"/>
      <c r="AK23" s="23"/>
      <c r="AL23" s="23"/>
      <c r="AM23" s="23"/>
      <c r="AO23" s="71"/>
      <c r="AP23" s="13"/>
      <c r="AQ23" s="13"/>
      <c r="AR23" s="13"/>
      <c r="AS23" s="13"/>
      <c r="AT23" s="13"/>
      <c r="AU23" s="13"/>
      <c r="AV23" s="13"/>
      <c r="AW23" s="13"/>
      <c r="AX23" s="89"/>
      <c r="AY23" s="89"/>
      <c r="AZ23" s="89"/>
      <c r="BA23" s="89"/>
      <c r="BB23" s="89"/>
      <c r="BC23" s="88">
        <f t="shared" si="0"/>
        <v>0</v>
      </c>
      <c r="BD23" s="88"/>
      <c r="BE23" s="88"/>
      <c r="BF23" s="88"/>
      <c r="BG23" s="88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89"/>
      <c r="BZ23" s="89"/>
      <c r="CA23" s="89"/>
      <c r="CB23" s="89"/>
      <c r="CC23" s="89"/>
      <c r="CD23" s="89"/>
      <c r="CE23" s="89"/>
      <c r="CF23" s="89"/>
      <c r="CG23" s="96">
        <f t="shared" si="1"/>
        <v>0</v>
      </c>
      <c r="CH23" s="77"/>
      <c r="CI23" s="77"/>
      <c r="CJ23" s="77"/>
      <c r="CK23" s="142"/>
      <c r="CL23" s="33" t="e">
        <f>CG23/E44</f>
        <v>#DIV/0!</v>
      </c>
      <c r="CM23" s="33"/>
      <c r="CN23" s="146"/>
      <c r="CO23" s="146"/>
      <c r="CP23" s="149"/>
    </row>
    <row r="24" ht="16.2" spans="1:94">
      <c r="A24" s="21"/>
      <c r="B24" s="21"/>
      <c r="C24" s="21"/>
      <c r="D24" s="18"/>
      <c r="E24" s="18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O24" s="71"/>
      <c r="AP24" s="13"/>
      <c r="AQ24" s="13"/>
      <c r="AR24" s="13"/>
      <c r="AS24" s="13"/>
      <c r="AT24" s="13"/>
      <c r="AU24" s="13"/>
      <c r="AV24" s="13"/>
      <c r="AW24" s="13"/>
      <c r="AX24" s="89"/>
      <c r="AY24" s="89"/>
      <c r="AZ24" s="89"/>
      <c r="BA24" s="89"/>
      <c r="BB24" s="89"/>
      <c r="BC24" s="88">
        <f t="shared" si="0"/>
        <v>0</v>
      </c>
      <c r="BD24" s="88"/>
      <c r="BE24" s="88"/>
      <c r="BF24" s="88"/>
      <c r="BG24" s="88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96">
        <f t="shared" si="1"/>
        <v>0</v>
      </c>
      <c r="CH24" s="77"/>
      <c r="CI24" s="77"/>
      <c r="CJ24" s="77"/>
      <c r="CK24" s="142"/>
      <c r="CL24" s="33" t="e">
        <f>CG24/E44</f>
        <v>#DIV/0!</v>
      </c>
      <c r="CM24" s="33"/>
      <c r="CN24" s="146"/>
      <c r="CO24" s="146"/>
      <c r="CP24" s="149"/>
    </row>
    <row r="25" ht="16.2" spans="1:94">
      <c r="A25" s="21" t="s">
        <v>32</v>
      </c>
      <c r="B25" s="21"/>
      <c r="C25" s="21"/>
      <c r="D25" s="22" t="s">
        <v>34</v>
      </c>
      <c r="E25" s="22"/>
      <c r="F25" s="22" t="s">
        <v>32</v>
      </c>
      <c r="G25" s="22"/>
      <c r="H25" s="22"/>
      <c r="I25" s="22"/>
      <c r="J25" s="22" t="s">
        <v>32</v>
      </c>
      <c r="K25" s="22"/>
      <c r="L25" s="22"/>
      <c r="M25" s="22"/>
      <c r="N25" s="22" t="s">
        <v>32</v>
      </c>
      <c r="O25" s="22"/>
      <c r="P25" s="22"/>
      <c r="Q25" s="22"/>
      <c r="R25" s="22" t="s">
        <v>32</v>
      </c>
      <c r="S25" s="22"/>
      <c r="T25" s="22"/>
      <c r="U25" s="22"/>
      <c r="V25" s="22" t="s">
        <v>32</v>
      </c>
      <c r="W25" s="22"/>
      <c r="X25" s="22"/>
      <c r="Y25" s="22"/>
      <c r="Z25" s="22" t="s">
        <v>32</v>
      </c>
      <c r="AA25" s="22"/>
      <c r="AB25" s="22"/>
      <c r="AC25" s="22"/>
      <c r="AD25" s="22" t="s">
        <v>32</v>
      </c>
      <c r="AE25" s="22"/>
      <c r="AF25" s="22"/>
      <c r="AG25" s="22"/>
      <c r="AH25" s="48" t="s">
        <v>24</v>
      </c>
      <c r="AI25" s="49"/>
      <c r="AJ25" s="48" t="s">
        <v>38</v>
      </c>
      <c r="AK25" s="50"/>
      <c r="AL25" s="50"/>
      <c r="AM25" s="49"/>
      <c r="AO25" s="71"/>
      <c r="AP25" s="13"/>
      <c r="AQ25" s="13"/>
      <c r="AR25" s="13"/>
      <c r="AS25" s="13"/>
      <c r="AT25" s="13"/>
      <c r="AU25" s="13"/>
      <c r="AV25" s="13"/>
      <c r="AW25" s="13"/>
      <c r="AX25" s="89"/>
      <c r="AY25" s="89"/>
      <c r="AZ25" s="89"/>
      <c r="BA25" s="89"/>
      <c r="BB25" s="89"/>
      <c r="BC25" s="88">
        <f t="shared" si="0"/>
        <v>0</v>
      </c>
      <c r="BD25" s="88"/>
      <c r="BE25" s="88"/>
      <c r="BF25" s="88"/>
      <c r="BG25" s="88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96">
        <f t="shared" si="1"/>
        <v>0</v>
      </c>
      <c r="CH25" s="77"/>
      <c r="CI25" s="77"/>
      <c r="CJ25" s="77"/>
      <c r="CK25" s="142"/>
      <c r="CL25" s="143" t="e">
        <f>CG25/E44</f>
        <v>#DIV/0!</v>
      </c>
      <c r="CM25" s="144"/>
      <c r="CN25" s="144"/>
      <c r="CO25" s="144"/>
      <c r="CP25" s="145"/>
    </row>
    <row r="26" ht="16.2" spans="1:94">
      <c r="A26" s="21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51"/>
      <c r="AI26" s="52"/>
      <c r="AJ26" s="51"/>
      <c r="AK26" s="53"/>
      <c r="AL26" s="53"/>
      <c r="AM26" s="52"/>
      <c r="AO26" s="71"/>
      <c r="AP26" s="13"/>
      <c r="AQ26" s="13"/>
      <c r="AR26" s="13"/>
      <c r="AS26" s="13"/>
      <c r="AT26" s="13"/>
      <c r="AU26" s="13"/>
      <c r="AV26" s="13"/>
      <c r="AW26" s="13"/>
      <c r="AX26" s="89"/>
      <c r="AY26" s="89"/>
      <c r="AZ26" s="89"/>
      <c r="BA26" s="89"/>
      <c r="BB26" s="89"/>
      <c r="BC26" s="88">
        <f t="shared" si="0"/>
        <v>0</v>
      </c>
      <c r="BD26" s="88"/>
      <c r="BE26" s="88"/>
      <c r="BF26" s="88"/>
      <c r="BG26" s="88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96">
        <f t="shared" si="1"/>
        <v>0</v>
      </c>
      <c r="CH26" s="77"/>
      <c r="CI26" s="77"/>
      <c r="CJ26" s="77"/>
      <c r="CK26" s="142"/>
      <c r="CL26" s="146" t="e">
        <f>CG26/E44</f>
        <v>#DIV/0!</v>
      </c>
      <c r="CM26" s="147"/>
      <c r="CN26" s="147"/>
      <c r="CO26" s="147"/>
      <c r="CP26" s="148"/>
    </row>
    <row r="27" ht="16.2" spans="1:94">
      <c r="A27" s="21"/>
      <c r="B27" s="21"/>
      <c r="C27" s="21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44"/>
      <c r="AE27" s="44"/>
      <c r="AF27" s="44"/>
      <c r="AG27" s="44"/>
      <c r="AH27" s="54">
        <f>SUM(F27:AG28)</f>
        <v>0</v>
      </c>
      <c r="AI27" s="55"/>
      <c r="AJ27" s="56">
        <f>(F27*F10)+(J27*J10)+(N27*N10)+(R27*R10)+(V27*V10)+(Z27*Z10)+(AD27*AD10)</f>
        <v>0</v>
      </c>
      <c r="AK27" s="57"/>
      <c r="AL27" s="57"/>
      <c r="AM27" s="58"/>
      <c r="AO27" s="71"/>
      <c r="AP27" s="13"/>
      <c r="AQ27" s="13"/>
      <c r="AR27" s="13"/>
      <c r="AS27" s="13"/>
      <c r="AT27" s="13"/>
      <c r="AU27" s="13"/>
      <c r="AV27" s="13"/>
      <c r="AW27" s="13"/>
      <c r="AX27" s="89"/>
      <c r="AY27" s="89"/>
      <c r="AZ27" s="89"/>
      <c r="BA27" s="89"/>
      <c r="BB27" s="89"/>
      <c r="BC27" s="88">
        <f t="shared" si="0"/>
        <v>0</v>
      </c>
      <c r="BD27" s="88"/>
      <c r="BE27" s="88"/>
      <c r="BF27" s="88"/>
      <c r="BG27" s="88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96">
        <f t="shared" ref="CG27:CG28" si="2">SUM(BH27:CF27)</f>
        <v>0</v>
      </c>
      <c r="CH27" s="77"/>
      <c r="CI27" s="77"/>
      <c r="CJ27" s="77"/>
      <c r="CK27" s="142"/>
      <c r="CL27" s="143" t="e">
        <f>CG27/E44</f>
        <v>#DIV/0!</v>
      </c>
      <c r="CM27" s="144"/>
      <c r="CN27" s="144"/>
      <c r="CO27" s="144"/>
      <c r="CP27" s="145"/>
    </row>
    <row r="28" ht="16.2" spans="1:94">
      <c r="A28" s="21"/>
      <c r="B28" s="21"/>
      <c r="C28" s="2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44"/>
      <c r="AE28" s="44"/>
      <c r="AF28" s="44"/>
      <c r="AG28" s="44"/>
      <c r="AH28" s="59"/>
      <c r="AI28" s="60"/>
      <c r="AJ28" s="61"/>
      <c r="AK28" s="62"/>
      <c r="AL28" s="62"/>
      <c r="AM28" s="63"/>
      <c r="AO28" s="71"/>
      <c r="AP28" s="13"/>
      <c r="AQ28" s="13"/>
      <c r="AR28" s="13"/>
      <c r="AS28" s="13"/>
      <c r="AT28" s="13"/>
      <c r="AU28" s="13" t="s">
        <v>39</v>
      </c>
      <c r="AV28" s="13"/>
      <c r="AW28" s="13"/>
      <c r="AX28" s="89"/>
      <c r="AY28" s="89"/>
      <c r="AZ28" s="89"/>
      <c r="BA28" s="89"/>
      <c r="BB28" s="89"/>
      <c r="BC28" s="88">
        <f t="shared" si="0"/>
        <v>0</v>
      </c>
      <c r="BD28" s="88"/>
      <c r="BE28" s="88"/>
      <c r="BF28" s="88"/>
      <c r="BG28" s="88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96">
        <f t="shared" si="2"/>
        <v>0</v>
      </c>
      <c r="CH28" s="77"/>
      <c r="CI28" s="77"/>
      <c r="CJ28" s="77"/>
      <c r="CK28" s="142"/>
      <c r="CL28" s="143" t="e">
        <f>CG28/E44</f>
        <v>#DIV/0!</v>
      </c>
      <c r="CM28" s="144"/>
      <c r="CN28" s="144"/>
      <c r="CO28" s="144"/>
      <c r="CP28" s="145"/>
    </row>
    <row r="29" ht="16.2" spans="1:94">
      <c r="A29" s="21"/>
      <c r="B29" s="21"/>
      <c r="C29" s="2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44"/>
      <c r="AE29" s="44"/>
      <c r="AF29" s="44"/>
      <c r="AG29" s="44"/>
      <c r="AH29" s="54">
        <f t="shared" ref="AH29" si="3">SUM(F29:AG30)</f>
        <v>0</v>
      </c>
      <c r="AI29" s="55"/>
      <c r="AJ29" s="56">
        <f>(F29*F10)+(J29*J10)+(N29*N10)+(R29*R10)+(V29*V10)+(Z29*Z10)+(AD29*AD10)</f>
        <v>0</v>
      </c>
      <c r="AK29" s="57"/>
      <c r="AL29" s="57"/>
      <c r="AM29" s="58"/>
      <c r="AO29" s="71"/>
      <c r="AP29" s="13"/>
      <c r="AQ29" s="13"/>
      <c r="AR29" s="13"/>
      <c r="AS29" s="13"/>
      <c r="AT29" s="13"/>
      <c r="AU29" s="13"/>
      <c r="AV29" s="13"/>
      <c r="AW29" s="13"/>
      <c r="AX29" s="89"/>
      <c r="AY29" s="89"/>
      <c r="AZ29" s="89"/>
      <c r="BA29" s="89"/>
      <c r="BB29" s="89"/>
      <c r="BC29" s="88">
        <f t="shared" si="0"/>
        <v>0</v>
      </c>
      <c r="BD29" s="88"/>
      <c r="BE29" s="88"/>
      <c r="BF29" s="88"/>
      <c r="BG29" s="88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96">
        <f t="shared" ref="CG29:CG32" si="4">SUM(BH29:CF29)</f>
        <v>0</v>
      </c>
      <c r="CH29" s="77"/>
      <c r="CI29" s="77"/>
      <c r="CJ29" s="77"/>
      <c r="CK29" s="142"/>
      <c r="CL29" s="146" t="e">
        <f>CG29/E44</f>
        <v>#DIV/0!</v>
      </c>
      <c r="CM29" s="147"/>
      <c r="CN29" s="147"/>
      <c r="CO29" s="147"/>
      <c r="CP29" s="148"/>
    </row>
    <row r="30" ht="16.2" spans="1:94">
      <c r="A30" s="21"/>
      <c r="B30" s="21"/>
      <c r="C30" s="2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44"/>
      <c r="AE30" s="44"/>
      <c r="AF30" s="44"/>
      <c r="AG30" s="44"/>
      <c r="AH30" s="59"/>
      <c r="AI30" s="60"/>
      <c r="AJ30" s="61"/>
      <c r="AK30" s="62"/>
      <c r="AL30" s="62"/>
      <c r="AM30" s="63"/>
      <c r="AO30" s="71"/>
      <c r="AP30" s="13"/>
      <c r="AQ30" s="13"/>
      <c r="AR30" s="13"/>
      <c r="AS30" s="13"/>
      <c r="AT30" s="13"/>
      <c r="AU30" s="13"/>
      <c r="AV30" s="13"/>
      <c r="AW30" s="13"/>
      <c r="AX30" s="89"/>
      <c r="AY30" s="89"/>
      <c r="AZ30" s="89"/>
      <c r="BA30" s="89"/>
      <c r="BB30" s="89"/>
      <c r="BC30" s="88">
        <f t="shared" si="0"/>
        <v>0</v>
      </c>
      <c r="BD30" s="88"/>
      <c r="BE30" s="88"/>
      <c r="BF30" s="88"/>
      <c r="BG30" s="88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96">
        <f t="shared" si="4"/>
        <v>0</v>
      </c>
      <c r="CH30" s="77"/>
      <c r="CI30" s="77"/>
      <c r="CJ30" s="77"/>
      <c r="CK30" s="142"/>
      <c r="CL30" s="146" t="e">
        <f>CG30/E44</f>
        <v>#DIV/0!</v>
      </c>
      <c r="CM30" s="147"/>
      <c r="CN30" s="147"/>
      <c r="CO30" s="147"/>
      <c r="CP30" s="148"/>
    </row>
    <row r="31" ht="16.2" spans="1:94">
      <c r="A31" s="21"/>
      <c r="B31" s="21"/>
      <c r="C31" s="21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54">
        <f t="shared" ref="AH31" si="5">SUM(F31:AG32)</f>
        <v>0</v>
      </c>
      <c r="AI31" s="55"/>
      <c r="AJ31" s="56">
        <f>(F31*F10)+(J31*J10)+(N31*N10)+(R31*R10)+(V31*V10)+(Z31*Z10)+(AD31*AD10)</f>
        <v>0</v>
      </c>
      <c r="AK31" s="57"/>
      <c r="AL31" s="57"/>
      <c r="AM31" s="58"/>
      <c r="AO31" s="71"/>
      <c r="AP31" s="13"/>
      <c r="AQ31" s="13"/>
      <c r="AR31" s="13"/>
      <c r="AS31" s="13"/>
      <c r="AT31" s="13"/>
      <c r="AU31" s="13"/>
      <c r="AV31" s="13"/>
      <c r="AW31" s="13"/>
      <c r="AX31" s="89"/>
      <c r="AY31" s="89"/>
      <c r="AZ31" s="89"/>
      <c r="BA31" s="89"/>
      <c r="BB31" s="89"/>
      <c r="BC31" s="88">
        <f t="shared" si="0"/>
        <v>0</v>
      </c>
      <c r="BD31" s="88"/>
      <c r="BE31" s="88"/>
      <c r="BF31" s="88"/>
      <c r="BG31" s="88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96">
        <f t="shared" si="4"/>
        <v>0</v>
      </c>
      <c r="CH31" s="77"/>
      <c r="CI31" s="77"/>
      <c r="CJ31" s="77"/>
      <c r="CK31" s="142"/>
      <c r="CL31" s="146" t="e">
        <f>CG31/E44</f>
        <v>#DIV/0!</v>
      </c>
      <c r="CM31" s="147"/>
      <c r="CN31" s="147"/>
      <c r="CO31" s="147"/>
      <c r="CP31" s="148"/>
    </row>
    <row r="32" ht="16.2" spans="1:94">
      <c r="A32" s="21"/>
      <c r="B32" s="21"/>
      <c r="C32" s="2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59"/>
      <c r="AI32" s="60"/>
      <c r="AJ32" s="61"/>
      <c r="AK32" s="62"/>
      <c r="AL32" s="62"/>
      <c r="AM32" s="63"/>
      <c r="AO32" s="71"/>
      <c r="AP32" s="13"/>
      <c r="AQ32" s="13"/>
      <c r="AR32" s="13"/>
      <c r="AS32" s="13"/>
      <c r="AT32" s="13"/>
      <c r="AU32" s="13"/>
      <c r="AV32" s="13"/>
      <c r="AW32" s="13"/>
      <c r="AX32" s="89"/>
      <c r="AY32" s="89"/>
      <c r="AZ32" s="89"/>
      <c r="BA32" s="89"/>
      <c r="BB32" s="89"/>
      <c r="BC32" s="88">
        <f t="shared" si="0"/>
        <v>0</v>
      </c>
      <c r="BD32" s="88"/>
      <c r="BE32" s="88"/>
      <c r="BF32" s="88"/>
      <c r="BG32" s="88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96">
        <f t="shared" si="4"/>
        <v>0</v>
      </c>
      <c r="CH32" s="77"/>
      <c r="CI32" s="77"/>
      <c r="CJ32" s="77"/>
      <c r="CK32" s="142"/>
      <c r="CL32" s="146" t="e">
        <f>CG32/E44</f>
        <v>#DIV/0!</v>
      </c>
      <c r="CM32" s="147"/>
      <c r="CN32" s="147"/>
      <c r="CO32" s="147"/>
      <c r="CP32" s="148"/>
    </row>
    <row r="33" ht="16.2" spans="1:94">
      <c r="A33" s="21"/>
      <c r="B33" s="21"/>
      <c r="C33" s="2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54">
        <f t="shared" ref="AH33" si="6">SUM(F33:AG34)</f>
        <v>0</v>
      </c>
      <c r="AI33" s="55"/>
      <c r="AJ33" s="56">
        <f>(F33*F10)+(J33*J10)+(N33*N10)+(R33*R10)+(V33*V10)+(Z33*Z10)+(AD33*AD10)</f>
        <v>0</v>
      </c>
      <c r="AK33" s="57"/>
      <c r="AL33" s="57"/>
      <c r="AM33" s="58"/>
      <c r="AO33" s="71"/>
      <c r="AP33" s="13"/>
      <c r="AQ33" s="13"/>
      <c r="AR33" s="13"/>
      <c r="AS33" s="13"/>
      <c r="AT33" s="13"/>
      <c r="AU33" s="13"/>
      <c r="AV33" s="13"/>
      <c r="AW33" s="13"/>
      <c r="AX33" s="89"/>
      <c r="AY33" s="89"/>
      <c r="AZ33" s="89"/>
      <c r="BA33" s="89"/>
      <c r="BB33" s="89"/>
      <c r="BC33" s="88">
        <f t="shared" si="0"/>
        <v>0</v>
      </c>
      <c r="BD33" s="88"/>
      <c r="BE33" s="88"/>
      <c r="BF33" s="88"/>
      <c r="BG33" s="88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96">
        <f t="shared" ref="CG33:CG34" si="7">SUM(BH33:CF33)</f>
        <v>0</v>
      </c>
      <c r="CH33" s="77"/>
      <c r="CI33" s="77"/>
      <c r="CJ33" s="77"/>
      <c r="CK33" s="142"/>
      <c r="CL33" s="146" t="e">
        <f>CG33/E44</f>
        <v>#DIV/0!</v>
      </c>
      <c r="CM33" s="147"/>
      <c r="CN33" s="147"/>
      <c r="CO33" s="147"/>
      <c r="CP33" s="148"/>
    </row>
    <row r="34" ht="16.2" spans="1:94">
      <c r="A34" s="21"/>
      <c r="B34" s="21"/>
      <c r="C34" s="2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59"/>
      <c r="AI34" s="60"/>
      <c r="AJ34" s="61"/>
      <c r="AK34" s="62"/>
      <c r="AL34" s="62"/>
      <c r="AM34" s="63"/>
      <c r="AO34" s="71"/>
      <c r="AP34" s="13"/>
      <c r="AQ34" s="13"/>
      <c r="AR34" s="13"/>
      <c r="AS34" s="13"/>
      <c r="AT34" s="13"/>
      <c r="AU34" s="13"/>
      <c r="AV34" s="13"/>
      <c r="AW34" s="13"/>
      <c r="AX34" s="89"/>
      <c r="AY34" s="89"/>
      <c r="AZ34" s="89"/>
      <c r="BA34" s="89"/>
      <c r="BB34" s="89"/>
      <c r="BC34" s="88">
        <f t="shared" si="0"/>
        <v>0</v>
      </c>
      <c r="BD34" s="88"/>
      <c r="BE34" s="88"/>
      <c r="BF34" s="88"/>
      <c r="BG34" s="88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96">
        <f t="shared" si="7"/>
        <v>0</v>
      </c>
      <c r="CH34" s="77"/>
      <c r="CI34" s="77"/>
      <c r="CJ34" s="77"/>
      <c r="CK34" s="142"/>
      <c r="CL34" s="146" t="e">
        <f>CG34/E44</f>
        <v>#DIV/0!</v>
      </c>
      <c r="CM34" s="147"/>
      <c r="CN34" s="147"/>
      <c r="CO34" s="147"/>
      <c r="CP34" s="148"/>
    </row>
    <row r="35" ht="16.2" spans="1:94">
      <c r="A35" s="21"/>
      <c r="B35" s="21"/>
      <c r="C35" s="2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54">
        <f t="shared" ref="AH35" si="8">SUM(F35:AG36)</f>
        <v>0</v>
      </c>
      <c r="AI35" s="55"/>
      <c r="AJ35" s="56">
        <f>(F35*F10)+(J35*J10)+(N35*N10)+(R35*R10)+(V35*V10)+(Z35*Z10)+(AD35*AD10)</f>
        <v>0</v>
      </c>
      <c r="AK35" s="57"/>
      <c r="AL35" s="57"/>
      <c r="AM35" s="58"/>
      <c r="AO35" s="71"/>
      <c r="AP35" s="13"/>
      <c r="AQ35" s="13"/>
      <c r="AR35" s="13"/>
      <c r="AS35" s="13"/>
      <c r="AT35" s="13"/>
      <c r="AU35" s="13"/>
      <c r="AV35" s="13"/>
      <c r="AW35" s="13"/>
      <c r="AX35" s="89"/>
      <c r="AY35" s="89"/>
      <c r="AZ35" s="89"/>
      <c r="BA35" s="89"/>
      <c r="BB35" s="89"/>
      <c r="BC35" s="88">
        <f t="shared" si="0"/>
        <v>0</v>
      </c>
      <c r="BD35" s="88"/>
      <c r="BE35" s="88"/>
      <c r="BF35" s="88"/>
      <c r="BG35" s="88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96">
        <f t="shared" si="1"/>
        <v>0</v>
      </c>
      <c r="CH35" s="77"/>
      <c r="CI35" s="77"/>
      <c r="CJ35" s="77"/>
      <c r="CK35" s="142"/>
      <c r="CL35" s="146" t="e">
        <f>CG35/E44</f>
        <v>#DIV/0!</v>
      </c>
      <c r="CM35" s="147"/>
      <c r="CN35" s="147"/>
      <c r="CO35" s="147"/>
      <c r="CP35" s="148"/>
    </row>
    <row r="36" ht="16.2" spans="1:94">
      <c r="A36" s="21"/>
      <c r="B36" s="21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59"/>
      <c r="AI36" s="60"/>
      <c r="AJ36" s="61"/>
      <c r="AK36" s="62"/>
      <c r="AL36" s="62"/>
      <c r="AM36" s="63"/>
      <c r="AO36" s="71"/>
      <c r="AP36" s="13"/>
      <c r="AQ36" s="13"/>
      <c r="AR36" s="13"/>
      <c r="AS36" s="13"/>
      <c r="AT36" s="13"/>
      <c r="AU36" s="13"/>
      <c r="AV36" s="13"/>
      <c r="AW36" s="13"/>
      <c r="AX36" s="89"/>
      <c r="AY36" s="89"/>
      <c r="AZ36" s="89"/>
      <c r="BA36" s="89"/>
      <c r="BB36" s="89"/>
      <c r="BC36" s="88">
        <f t="shared" si="0"/>
        <v>0</v>
      </c>
      <c r="BD36" s="88"/>
      <c r="BE36" s="88"/>
      <c r="BF36" s="88"/>
      <c r="BG36" s="88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96">
        <f t="shared" si="1"/>
        <v>0</v>
      </c>
      <c r="CH36" s="77"/>
      <c r="CI36" s="77"/>
      <c r="CJ36" s="77"/>
      <c r="CK36" s="142"/>
      <c r="CL36" s="146" t="e">
        <f>CG36/E44</f>
        <v>#DIV/0!</v>
      </c>
      <c r="CM36" s="147"/>
      <c r="CN36" s="147"/>
      <c r="CO36" s="147"/>
      <c r="CP36" s="148"/>
    </row>
    <row r="37" ht="16.2" spans="1:94">
      <c r="A37" s="21"/>
      <c r="B37" s="21"/>
      <c r="C37" s="21"/>
      <c r="D37" s="18" t="s">
        <v>41</v>
      </c>
      <c r="E37" s="18"/>
      <c r="F37" s="18">
        <f>SUM(F27:I36)</f>
        <v>0</v>
      </c>
      <c r="G37" s="18"/>
      <c r="H37" s="18"/>
      <c r="I37" s="18"/>
      <c r="J37" s="18">
        <f>SUM(J27:M36)</f>
        <v>0</v>
      </c>
      <c r="K37" s="18"/>
      <c r="L37" s="18"/>
      <c r="M37" s="18"/>
      <c r="N37" s="18">
        <f>SUM(N27:Q36)</f>
        <v>0</v>
      </c>
      <c r="O37" s="18"/>
      <c r="P37" s="18"/>
      <c r="Q37" s="18"/>
      <c r="R37" s="18">
        <f t="shared" ref="R37" si="9">SUM(R27:U36)</f>
        <v>0</v>
      </c>
      <c r="S37" s="18"/>
      <c r="T37" s="18"/>
      <c r="U37" s="18"/>
      <c r="V37" s="43">
        <f>SUM(V27:Y36)</f>
        <v>0</v>
      </c>
      <c r="W37" s="43"/>
      <c r="X37" s="43"/>
      <c r="Y37" s="43"/>
      <c r="Z37" s="18">
        <f t="shared" ref="Z37" si="10">SUM(Z27:AC36)</f>
        <v>0</v>
      </c>
      <c r="AA37" s="18"/>
      <c r="AB37" s="18"/>
      <c r="AC37" s="18"/>
      <c r="AD37" s="18">
        <f t="shared" ref="AD37" si="11">SUM(AD27:AG36)</f>
        <v>0</v>
      </c>
      <c r="AE37" s="18"/>
      <c r="AF37" s="18"/>
      <c r="AG37" s="18"/>
      <c r="AH37" s="54">
        <f t="shared" ref="AH37" si="12">SUM(F37:AG38)</f>
        <v>0</v>
      </c>
      <c r="AI37" s="55"/>
      <c r="AJ37" s="56"/>
      <c r="AK37" s="57"/>
      <c r="AL37" s="57"/>
      <c r="AM37" s="58"/>
      <c r="AO37" s="71" t="s">
        <v>62</v>
      </c>
      <c r="AP37" s="13"/>
      <c r="AQ37" s="13"/>
      <c r="AR37" s="13"/>
      <c r="AS37" s="13"/>
      <c r="AT37" s="13"/>
      <c r="AU37" s="13"/>
      <c r="AV37" s="13"/>
      <c r="AW37" s="13"/>
      <c r="AX37" s="89"/>
      <c r="AY37" s="89"/>
      <c r="AZ37" s="89"/>
      <c r="BA37" s="89"/>
      <c r="BB37" s="89"/>
      <c r="BC37" s="88">
        <f t="shared" si="0"/>
        <v>0</v>
      </c>
      <c r="BD37" s="88"/>
      <c r="BE37" s="88"/>
      <c r="BF37" s="88"/>
      <c r="BG37" s="88"/>
      <c r="BH37" s="108">
        <f>14997+3160</f>
        <v>18157</v>
      </c>
      <c r="BI37" s="108"/>
      <c r="BJ37" s="108"/>
      <c r="BK37" s="108"/>
      <c r="BL37" s="108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96">
        <f t="shared" si="1"/>
        <v>18157</v>
      </c>
      <c r="CH37" s="77"/>
      <c r="CI37" s="77"/>
      <c r="CJ37" s="77"/>
      <c r="CK37" s="142"/>
      <c r="CL37" s="146" t="e">
        <f>CG37/E44</f>
        <v>#DIV/0!</v>
      </c>
      <c r="CM37" s="147"/>
      <c r="CN37" s="147"/>
      <c r="CO37" s="147"/>
      <c r="CP37" s="148"/>
    </row>
    <row r="38" ht="16.2" spans="1:94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3"/>
      <c r="X38" s="43"/>
      <c r="Y38" s="43"/>
      <c r="Z38" s="18"/>
      <c r="AA38" s="18"/>
      <c r="AB38" s="18"/>
      <c r="AC38" s="18"/>
      <c r="AD38" s="18"/>
      <c r="AE38" s="18"/>
      <c r="AF38" s="18"/>
      <c r="AG38" s="18"/>
      <c r="AH38" s="59"/>
      <c r="AI38" s="60"/>
      <c r="AJ38" s="61"/>
      <c r="AK38" s="62"/>
      <c r="AL38" s="62"/>
      <c r="AM38" s="63"/>
      <c r="AO38" s="71" t="s">
        <v>63</v>
      </c>
      <c r="AP38" s="13"/>
      <c r="AQ38" s="13"/>
      <c r="AR38" s="13"/>
      <c r="AS38" s="13"/>
      <c r="AT38" s="13"/>
      <c r="AU38" s="13"/>
      <c r="AV38" s="13"/>
      <c r="AW38" s="13"/>
      <c r="AX38" s="89"/>
      <c r="AY38" s="89"/>
      <c r="AZ38" s="89"/>
      <c r="BA38" s="89"/>
      <c r="BB38" s="89"/>
      <c r="BC38" s="88">
        <f t="shared" si="0"/>
        <v>0</v>
      </c>
      <c r="BD38" s="88"/>
      <c r="BE38" s="88"/>
      <c r="BF38" s="88"/>
      <c r="BG38" s="88"/>
      <c r="BH38" s="108">
        <v>8500</v>
      </c>
      <c r="BI38" s="108"/>
      <c r="BJ38" s="108"/>
      <c r="BK38" s="108"/>
      <c r="BL38" s="108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96">
        <f t="shared" si="1"/>
        <v>8500</v>
      </c>
      <c r="CH38" s="77"/>
      <c r="CI38" s="77"/>
      <c r="CJ38" s="77"/>
      <c r="CK38" s="142"/>
      <c r="CL38" s="146" t="e">
        <f>CG38/E44</f>
        <v>#DIV/0!</v>
      </c>
      <c r="CM38" s="147"/>
      <c r="CN38" s="147"/>
      <c r="CO38" s="147"/>
      <c r="CP38" s="148"/>
    </row>
    <row r="39" ht="16.2" spans="1:94">
      <c r="A39" s="18"/>
      <c r="B39" s="18"/>
      <c r="C39" s="18"/>
      <c r="D39" s="24" t="s">
        <v>38</v>
      </c>
      <c r="E39" s="24"/>
      <c r="F39" s="23">
        <f>F10*F37</f>
        <v>0</v>
      </c>
      <c r="G39" s="23"/>
      <c r="H39" s="23"/>
      <c r="I39" s="23"/>
      <c r="J39" s="23">
        <f>J10*J37</f>
        <v>0</v>
      </c>
      <c r="K39" s="23"/>
      <c r="L39" s="23"/>
      <c r="M39" s="23"/>
      <c r="N39" s="23">
        <f>N10*N37</f>
        <v>0</v>
      </c>
      <c r="O39" s="23"/>
      <c r="P39" s="23"/>
      <c r="Q39" s="23"/>
      <c r="R39" s="23">
        <f>R10*R37</f>
        <v>0</v>
      </c>
      <c r="S39" s="23"/>
      <c r="T39" s="23"/>
      <c r="U39" s="23"/>
      <c r="V39" s="23">
        <f>V10*V37</f>
        <v>0</v>
      </c>
      <c r="W39" s="23"/>
      <c r="X39" s="23"/>
      <c r="Y39" s="23"/>
      <c r="Z39" s="23">
        <f>Z10*Z37</f>
        <v>0</v>
      </c>
      <c r="AA39" s="23"/>
      <c r="AB39" s="23"/>
      <c r="AC39" s="23"/>
      <c r="AD39" s="23">
        <f>AD10*AD37</f>
        <v>0</v>
      </c>
      <c r="AE39" s="23"/>
      <c r="AF39" s="23"/>
      <c r="AG39" s="23"/>
      <c r="AH39" s="56">
        <f>SUM(F39:AG40)</f>
        <v>0</v>
      </c>
      <c r="AI39" s="57"/>
      <c r="AJ39" s="57"/>
      <c r="AK39" s="57"/>
      <c r="AL39" s="57"/>
      <c r="AM39" s="58"/>
      <c r="AO39" s="71" t="s">
        <v>64</v>
      </c>
      <c r="AP39" s="13"/>
      <c r="AQ39" s="13"/>
      <c r="AR39" s="13"/>
      <c r="AS39" s="13"/>
      <c r="AT39" s="13"/>
      <c r="AU39" s="13"/>
      <c r="AV39" s="13"/>
      <c r="AW39" s="13"/>
      <c r="AX39" s="89"/>
      <c r="AY39" s="89"/>
      <c r="AZ39" s="89"/>
      <c r="BA39" s="89"/>
      <c r="BB39" s="89"/>
      <c r="BC39" s="88">
        <f t="shared" si="0"/>
        <v>0</v>
      </c>
      <c r="BD39" s="88"/>
      <c r="BE39" s="88"/>
      <c r="BF39" s="88"/>
      <c r="BG39" s="88"/>
      <c r="BH39" s="108">
        <v>16478</v>
      </c>
      <c r="BI39" s="108"/>
      <c r="BJ39" s="108"/>
      <c r="BK39" s="108"/>
      <c r="BL39" s="108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96">
        <f t="shared" si="1"/>
        <v>16478</v>
      </c>
      <c r="CH39" s="77"/>
      <c r="CI39" s="77"/>
      <c r="CJ39" s="77"/>
      <c r="CK39" s="142"/>
      <c r="CL39" s="146" t="e">
        <f>CG39/E44</f>
        <v>#DIV/0!</v>
      </c>
      <c r="CM39" s="147"/>
      <c r="CN39" s="147"/>
      <c r="CO39" s="147"/>
      <c r="CP39" s="148"/>
    </row>
    <row r="40" ht="16.2" spans="1:94">
      <c r="A40" s="18"/>
      <c r="B40" s="18"/>
      <c r="C40" s="18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61"/>
      <c r="AI40" s="62"/>
      <c r="AJ40" s="62"/>
      <c r="AK40" s="62"/>
      <c r="AL40" s="62"/>
      <c r="AM40" s="63"/>
      <c r="AO40" s="71" t="s">
        <v>43</v>
      </c>
      <c r="AP40" s="13"/>
      <c r="AQ40" s="13"/>
      <c r="AR40" s="13"/>
      <c r="AS40" s="13"/>
      <c r="AT40" s="13"/>
      <c r="AU40" s="13"/>
      <c r="AV40" s="13"/>
      <c r="AW40" s="13"/>
      <c r="AX40" s="89"/>
      <c r="AY40" s="89"/>
      <c r="AZ40" s="89"/>
      <c r="BA40" s="89"/>
      <c r="BB40" s="89"/>
      <c r="BC40" s="88">
        <f t="shared" si="0"/>
        <v>0</v>
      </c>
      <c r="BD40" s="88"/>
      <c r="BE40" s="88"/>
      <c r="BF40" s="88"/>
      <c r="BG40" s="88"/>
      <c r="BH40" s="108">
        <v>132660</v>
      </c>
      <c r="BI40" s="108"/>
      <c r="BJ40" s="108"/>
      <c r="BK40" s="108"/>
      <c r="BL40" s="108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96">
        <f t="shared" si="1"/>
        <v>132660</v>
      </c>
      <c r="CH40" s="77"/>
      <c r="CI40" s="77"/>
      <c r="CJ40" s="77"/>
      <c r="CK40" s="142"/>
      <c r="CL40" s="146" t="e">
        <f>CG40/E44</f>
        <v>#DIV/0!</v>
      </c>
      <c r="CM40" s="147"/>
      <c r="CN40" s="147"/>
      <c r="CO40" s="147"/>
      <c r="CP40" s="148"/>
    </row>
    <row r="41" ht="17.25" customHeight="1" spans="14:94">
      <c r="N41" s="17"/>
      <c r="O41" s="17"/>
      <c r="P41" s="17"/>
      <c r="Q41" s="17"/>
      <c r="R41" s="17"/>
      <c r="S41" s="17"/>
      <c r="AO41" s="71"/>
      <c r="AP41" s="13"/>
      <c r="AQ41" s="13"/>
      <c r="AR41" s="13"/>
      <c r="AS41" s="13"/>
      <c r="AT41" s="13"/>
      <c r="AU41" s="13"/>
      <c r="AV41" s="13"/>
      <c r="AW41" s="13"/>
      <c r="AX41" s="89"/>
      <c r="AY41" s="89"/>
      <c r="AZ41" s="89"/>
      <c r="BA41" s="89"/>
      <c r="BB41" s="89"/>
      <c r="BC41" s="88">
        <f t="shared" si="0"/>
        <v>0</v>
      </c>
      <c r="BD41" s="88"/>
      <c r="BE41" s="88"/>
      <c r="BF41" s="88"/>
      <c r="BG41" s="88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96">
        <f t="shared" si="1"/>
        <v>0</v>
      </c>
      <c r="CH41" s="77"/>
      <c r="CI41" s="77"/>
      <c r="CJ41" s="77"/>
      <c r="CK41" s="142"/>
      <c r="CL41" s="146" t="e">
        <f>CG41/E44</f>
        <v>#DIV/0!</v>
      </c>
      <c r="CM41" s="147"/>
      <c r="CN41" s="147"/>
      <c r="CO41" s="147"/>
      <c r="CP41" s="148"/>
    </row>
    <row r="42" ht="16.2" spans="1:94">
      <c r="A42" s="25" t="s">
        <v>44</v>
      </c>
      <c r="B42" s="25"/>
      <c r="C42" s="25"/>
      <c r="D42" s="25"/>
      <c r="E42" s="26" t="s">
        <v>45</v>
      </c>
      <c r="F42" s="26"/>
      <c r="G42" s="26"/>
      <c r="H42" s="26"/>
      <c r="I42" s="26"/>
      <c r="J42" s="26" t="s">
        <v>46</v>
      </c>
      <c r="K42" s="26"/>
      <c r="L42" s="26"/>
      <c r="M42" s="26"/>
      <c r="N42" s="26"/>
      <c r="O42" s="26" t="s">
        <v>47</v>
      </c>
      <c r="P42" s="26"/>
      <c r="Q42" s="26"/>
      <c r="R42" s="26"/>
      <c r="S42" s="26"/>
      <c r="T42" s="26" t="s">
        <v>48</v>
      </c>
      <c r="U42" s="26"/>
      <c r="V42" s="26"/>
      <c r="W42" s="26"/>
      <c r="X42" s="26"/>
      <c r="Y42" s="26" t="s">
        <v>49</v>
      </c>
      <c r="Z42" s="26"/>
      <c r="AA42" s="26"/>
      <c r="AB42" s="26"/>
      <c r="AC42" s="26"/>
      <c r="AD42" s="26" t="s">
        <v>50</v>
      </c>
      <c r="AE42" s="26"/>
      <c r="AF42" s="26"/>
      <c r="AG42" s="26"/>
      <c r="AH42" s="26"/>
      <c r="AI42" s="26" t="s">
        <v>51</v>
      </c>
      <c r="AJ42" s="26"/>
      <c r="AK42" s="26"/>
      <c r="AL42" s="26"/>
      <c r="AM42" s="26"/>
      <c r="AO42" s="71"/>
      <c r="AP42" s="13"/>
      <c r="AQ42" s="13"/>
      <c r="AR42" s="13"/>
      <c r="AS42" s="13"/>
      <c r="AT42" s="13"/>
      <c r="AU42" s="13"/>
      <c r="AV42" s="13"/>
      <c r="AW42" s="13"/>
      <c r="AX42" s="89"/>
      <c r="AY42" s="89"/>
      <c r="AZ42" s="89"/>
      <c r="BA42" s="89"/>
      <c r="BB42" s="89"/>
      <c r="BC42" s="88">
        <f t="shared" si="0"/>
        <v>0</v>
      </c>
      <c r="BD42" s="88"/>
      <c r="BE42" s="88"/>
      <c r="BF42" s="88"/>
      <c r="BG42" s="88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96">
        <f t="shared" si="1"/>
        <v>0</v>
      </c>
      <c r="CH42" s="77"/>
      <c r="CI42" s="77"/>
      <c r="CJ42" s="77"/>
      <c r="CK42" s="142"/>
      <c r="CL42" s="146" t="e">
        <f>CG42/E44</f>
        <v>#DIV/0!</v>
      </c>
      <c r="CM42" s="147"/>
      <c r="CN42" s="147"/>
      <c r="CO42" s="147"/>
      <c r="CP42" s="148"/>
    </row>
    <row r="43" ht="16.2" spans="1:94">
      <c r="A43" s="25"/>
      <c r="B43" s="25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O43" s="71"/>
      <c r="AP43" s="13"/>
      <c r="AQ43" s="13"/>
      <c r="AR43" s="13"/>
      <c r="AS43" s="13"/>
      <c r="AT43" s="13"/>
      <c r="AU43" s="13"/>
      <c r="AV43" s="13"/>
      <c r="AW43" s="13"/>
      <c r="AX43" s="89"/>
      <c r="AY43" s="89"/>
      <c r="AZ43" s="89"/>
      <c r="BA43" s="89"/>
      <c r="BB43" s="89"/>
      <c r="BC43" s="88">
        <f t="shared" si="0"/>
        <v>0</v>
      </c>
      <c r="BD43" s="88"/>
      <c r="BE43" s="88"/>
      <c r="BF43" s="88"/>
      <c r="BG43" s="88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96">
        <f t="shared" si="1"/>
        <v>0</v>
      </c>
      <c r="CH43" s="77"/>
      <c r="CI43" s="77"/>
      <c r="CJ43" s="77"/>
      <c r="CK43" s="142"/>
      <c r="CL43" s="146" t="e">
        <f>CG43/E44</f>
        <v>#DIV/0!</v>
      </c>
      <c r="CM43" s="147"/>
      <c r="CN43" s="147"/>
      <c r="CO43" s="147"/>
      <c r="CP43" s="148"/>
    </row>
    <row r="44" ht="16.2" spans="1:94">
      <c r="A44" s="22" t="s">
        <v>52</v>
      </c>
      <c r="B44" s="22"/>
      <c r="C44" s="22"/>
      <c r="D44" s="22"/>
      <c r="E44" s="27">
        <f>BG7</f>
        <v>0</v>
      </c>
      <c r="F44" s="18"/>
      <c r="G44" s="18"/>
      <c r="H44" s="18"/>
      <c r="I44" s="18"/>
      <c r="J44" s="27">
        <f>CG46</f>
        <v>175795</v>
      </c>
      <c r="K44" s="18"/>
      <c r="L44" s="18"/>
      <c r="M44" s="18"/>
      <c r="N44" s="18"/>
      <c r="O44" s="31">
        <f>E44-J44</f>
        <v>-175795</v>
      </c>
      <c r="P44" s="32"/>
      <c r="Q44" s="32"/>
      <c r="R44" s="32"/>
      <c r="S44" s="32"/>
      <c r="T44" s="27">
        <f>CG48</f>
        <v>0</v>
      </c>
      <c r="U44" s="18"/>
      <c r="V44" s="18"/>
      <c r="W44" s="18"/>
      <c r="X44" s="18"/>
      <c r="Y44" s="27">
        <f>CG49</f>
        <v>0</v>
      </c>
      <c r="Z44" s="18"/>
      <c r="AA44" s="18"/>
      <c r="AB44" s="18"/>
      <c r="AC44" s="18"/>
      <c r="AD44" s="27">
        <f>CG52</f>
        <v>0</v>
      </c>
      <c r="AE44" s="18"/>
      <c r="AF44" s="18"/>
      <c r="AG44" s="18"/>
      <c r="AH44" s="18"/>
      <c r="AI44" s="64">
        <f>O44-T44-AD44-Y44</f>
        <v>-175795</v>
      </c>
      <c r="AJ44" s="65"/>
      <c r="AK44" s="65"/>
      <c r="AL44" s="65"/>
      <c r="AM44" s="65"/>
      <c r="AO44" s="71"/>
      <c r="AP44" s="13"/>
      <c r="AQ44" s="13"/>
      <c r="AR44" s="13"/>
      <c r="AS44" s="13"/>
      <c r="AT44" s="13"/>
      <c r="AU44" s="13"/>
      <c r="AV44" s="13"/>
      <c r="AW44" s="13"/>
      <c r="AX44" s="89"/>
      <c r="AY44" s="89"/>
      <c r="AZ44" s="89"/>
      <c r="BA44" s="89"/>
      <c r="BB44" s="89"/>
      <c r="BC44" s="88">
        <f t="shared" si="0"/>
        <v>0</v>
      </c>
      <c r="BD44" s="88"/>
      <c r="BE44" s="88"/>
      <c r="BF44" s="88"/>
      <c r="BG44" s="88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96">
        <f t="shared" si="1"/>
        <v>0</v>
      </c>
      <c r="CH44" s="77"/>
      <c r="CI44" s="77"/>
      <c r="CJ44" s="77"/>
      <c r="CK44" s="142"/>
      <c r="CL44" s="146" t="e">
        <f>CG44/E44</f>
        <v>#DIV/0!</v>
      </c>
      <c r="CM44" s="147"/>
      <c r="CN44" s="147"/>
      <c r="CO44" s="147"/>
      <c r="CP44" s="148"/>
    </row>
    <row r="45" ht="15" customHeight="1" spans="1:94">
      <c r="A45" s="22"/>
      <c r="B45" s="22"/>
      <c r="C45" s="22"/>
      <c r="D45" s="2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2"/>
      <c r="P45" s="32"/>
      <c r="Q45" s="32"/>
      <c r="R45" s="32"/>
      <c r="S45" s="32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65"/>
      <c r="AJ45" s="65"/>
      <c r="AK45" s="65"/>
      <c r="AL45" s="65"/>
      <c r="AM45" s="65"/>
      <c r="AN45" s="17"/>
      <c r="AO45" s="71"/>
      <c r="AP45" s="13"/>
      <c r="AQ45" s="13"/>
      <c r="AR45" s="13"/>
      <c r="AS45" s="13"/>
      <c r="AT45" s="13"/>
      <c r="AU45" s="13"/>
      <c r="AV45" s="13"/>
      <c r="AW45" s="13"/>
      <c r="AX45" s="89"/>
      <c r="AY45" s="89"/>
      <c r="AZ45" s="89"/>
      <c r="BA45" s="89"/>
      <c r="BB45" s="89"/>
      <c r="BC45" s="88">
        <f t="shared" si="0"/>
        <v>0</v>
      </c>
      <c r="BD45" s="88"/>
      <c r="BE45" s="88"/>
      <c r="BF45" s="88"/>
      <c r="BG45" s="88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96">
        <f t="shared" si="1"/>
        <v>0</v>
      </c>
      <c r="CH45" s="77"/>
      <c r="CI45" s="77"/>
      <c r="CJ45" s="77"/>
      <c r="CK45" s="142"/>
      <c r="CL45" s="146" t="e">
        <f>CG45/E44</f>
        <v>#DIV/0!</v>
      </c>
      <c r="CM45" s="147"/>
      <c r="CN45" s="147"/>
      <c r="CO45" s="147"/>
      <c r="CP45" s="148"/>
    </row>
    <row r="46" ht="15" customHeight="1" spans="1:94">
      <c r="A46" s="22" t="s">
        <v>53</v>
      </c>
      <c r="B46" s="22"/>
      <c r="C46" s="22"/>
      <c r="D46" s="2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3" t="e">
        <f>O44/E44</f>
        <v>#DIV/0!</v>
      </c>
      <c r="P46" s="33"/>
      <c r="Q46" s="33"/>
      <c r="R46" s="33"/>
      <c r="S46" s="33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33" t="e">
        <f>AD44/E44</f>
        <v>#DIV/0!</v>
      </c>
      <c r="AE46" s="33"/>
      <c r="AF46" s="33"/>
      <c r="AG46" s="33"/>
      <c r="AH46" s="33"/>
      <c r="AI46" s="33" t="e">
        <f>AI44/E44</f>
        <v>#DIV/0!</v>
      </c>
      <c r="AJ46" s="33"/>
      <c r="AK46" s="33"/>
      <c r="AL46" s="33"/>
      <c r="AM46" s="33"/>
      <c r="AN46" s="17"/>
      <c r="AO46" s="72" t="s">
        <v>24</v>
      </c>
      <c r="AP46" s="73"/>
      <c r="AQ46" s="73"/>
      <c r="AR46" s="73"/>
      <c r="AS46" s="73"/>
      <c r="AT46" s="73"/>
      <c r="AU46" s="73"/>
      <c r="AV46" s="73"/>
      <c r="AW46" s="73"/>
      <c r="AX46" s="92">
        <f>SUM(AX10:BB45)</f>
        <v>11150000</v>
      </c>
      <c r="AY46" s="92"/>
      <c r="AZ46" s="92"/>
      <c r="BA46" s="92"/>
      <c r="BB46" s="92"/>
      <c r="BC46" s="92">
        <f>SUM(BC10:BG45)</f>
        <v>12265000</v>
      </c>
      <c r="BD46" s="92"/>
      <c r="BE46" s="92"/>
      <c r="BF46" s="92"/>
      <c r="BG46" s="92"/>
      <c r="BH46" s="92">
        <f>SUM(BH10:BL45)</f>
        <v>175795</v>
      </c>
      <c r="BI46" s="92"/>
      <c r="BJ46" s="92"/>
      <c r="BK46" s="92"/>
      <c r="BL46" s="92"/>
      <c r="BM46" s="92">
        <f>SUM(BM10:BQ45)</f>
        <v>0</v>
      </c>
      <c r="BN46" s="92"/>
      <c r="BO46" s="92"/>
      <c r="BP46" s="92"/>
      <c r="BQ46" s="92"/>
      <c r="BR46" s="92">
        <f>SUM(BR10:BV45)</f>
        <v>0</v>
      </c>
      <c r="BS46" s="92"/>
      <c r="BT46" s="92"/>
      <c r="BU46" s="92"/>
      <c r="BV46" s="92"/>
      <c r="BW46" s="92">
        <f>SUM(BW10:CA45)</f>
        <v>0</v>
      </c>
      <c r="BX46" s="92"/>
      <c r="BY46" s="92"/>
      <c r="BZ46" s="92"/>
      <c r="CA46" s="92"/>
      <c r="CB46" s="92">
        <f>SUM(CB10:CF45)</f>
        <v>0</v>
      </c>
      <c r="CC46" s="92"/>
      <c r="CD46" s="92"/>
      <c r="CE46" s="92"/>
      <c r="CF46" s="92"/>
      <c r="CG46" s="96">
        <f t="shared" si="1"/>
        <v>175795</v>
      </c>
      <c r="CH46" s="77"/>
      <c r="CI46" s="77"/>
      <c r="CJ46" s="77"/>
      <c r="CK46" s="142"/>
      <c r="CL46" s="150"/>
      <c r="CM46" s="151"/>
      <c r="CN46" s="151"/>
      <c r="CO46" s="151"/>
      <c r="CP46" s="152"/>
    </row>
    <row r="47" ht="17.7" spans="1:94">
      <c r="A47" s="22"/>
      <c r="B47" s="22"/>
      <c r="C47" s="22"/>
      <c r="D47" s="22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3"/>
      <c r="P47" s="33"/>
      <c r="Q47" s="33"/>
      <c r="R47" s="33"/>
      <c r="S47" s="33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O47" s="74"/>
      <c r="AP47" s="75"/>
      <c r="AQ47" s="75"/>
      <c r="AR47" s="75"/>
      <c r="AS47" s="75"/>
      <c r="AT47" s="75"/>
      <c r="AU47" s="75"/>
      <c r="AV47" s="75"/>
      <c r="AW47" s="93"/>
      <c r="AX47" s="94" t="s">
        <v>54</v>
      </c>
      <c r="AY47" s="75"/>
      <c r="AZ47" s="75"/>
      <c r="BA47" s="75"/>
      <c r="BB47" s="93"/>
      <c r="BC47" s="94" t="s">
        <v>54</v>
      </c>
      <c r="BD47" s="75"/>
      <c r="BE47" s="75"/>
      <c r="BF47" s="75"/>
      <c r="BG47" s="93"/>
      <c r="BH47" s="110">
        <f>BH9</f>
        <v>1</v>
      </c>
      <c r="BI47" s="75" t="s">
        <v>29</v>
      </c>
      <c r="BJ47" s="75"/>
      <c r="BK47" s="75"/>
      <c r="BL47" s="93"/>
      <c r="BM47" s="110">
        <f>BM9</f>
        <v>0</v>
      </c>
      <c r="BN47" s="75" t="s">
        <v>29</v>
      </c>
      <c r="BO47" s="75"/>
      <c r="BP47" s="75"/>
      <c r="BQ47" s="93"/>
      <c r="BR47" s="110">
        <f>BR9</f>
        <v>0</v>
      </c>
      <c r="BS47" s="75" t="s">
        <v>29</v>
      </c>
      <c r="BT47" s="75"/>
      <c r="BU47" s="75"/>
      <c r="BV47" s="93"/>
      <c r="BW47" s="110">
        <f>BW9</f>
        <v>0</v>
      </c>
      <c r="BX47" s="75" t="s">
        <v>29</v>
      </c>
      <c r="BY47" s="75"/>
      <c r="BZ47" s="75"/>
      <c r="CA47" s="93"/>
      <c r="CB47" s="110">
        <f>CB9</f>
        <v>0</v>
      </c>
      <c r="CC47" s="75" t="s">
        <v>29</v>
      </c>
      <c r="CD47" s="75"/>
      <c r="CE47" s="75"/>
      <c r="CF47" s="93"/>
      <c r="CG47" s="94" t="s">
        <v>30</v>
      </c>
      <c r="CH47" s="75"/>
      <c r="CI47" s="75"/>
      <c r="CJ47" s="75"/>
      <c r="CK47" s="93"/>
      <c r="CL47" s="153" t="s">
        <v>55</v>
      </c>
      <c r="CM47" s="154"/>
      <c r="CN47" s="154"/>
      <c r="CO47" s="154"/>
      <c r="CP47" s="155"/>
    </row>
    <row r="48" ht="16.95" spans="14:94">
      <c r="N48" s="17"/>
      <c r="O48" s="17"/>
      <c r="Q48" s="17"/>
      <c r="R48" s="17"/>
      <c r="AO48" s="76" t="s">
        <v>48</v>
      </c>
      <c r="AP48" s="77"/>
      <c r="AQ48" s="77"/>
      <c r="AR48" s="77"/>
      <c r="AS48" s="77"/>
      <c r="AT48" s="77"/>
      <c r="AU48" s="77"/>
      <c r="AV48" s="77"/>
      <c r="AW48" s="77"/>
      <c r="AX48" s="95"/>
      <c r="AY48" s="95"/>
      <c r="AZ48" s="95"/>
      <c r="BA48" s="95"/>
      <c r="BB48" s="95"/>
      <c r="BC48" s="96">
        <f>AX48*110%</f>
        <v>0</v>
      </c>
      <c r="BD48" s="96"/>
      <c r="BE48" s="96"/>
      <c r="BF48" s="96"/>
      <c r="BG48" s="96"/>
      <c r="BH48" s="96">
        <f>AH13</f>
        <v>0</v>
      </c>
      <c r="BI48" s="96"/>
      <c r="BJ48" s="96"/>
      <c r="BK48" s="96"/>
      <c r="BL48" s="96"/>
      <c r="BM48" s="96">
        <f>AH15</f>
        <v>0</v>
      </c>
      <c r="BN48" s="96"/>
      <c r="BO48" s="96"/>
      <c r="BP48" s="96"/>
      <c r="BQ48" s="96"/>
      <c r="BR48" s="96">
        <f>AH17</f>
        <v>0</v>
      </c>
      <c r="BS48" s="96"/>
      <c r="BT48" s="96"/>
      <c r="BU48" s="96"/>
      <c r="BV48" s="96"/>
      <c r="BW48" s="96">
        <f>AH19</f>
        <v>0</v>
      </c>
      <c r="BX48" s="96"/>
      <c r="BY48" s="96"/>
      <c r="BZ48" s="96"/>
      <c r="CA48" s="96"/>
      <c r="CB48" s="96">
        <f>AH21</f>
        <v>0</v>
      </c>
      <c r="CC48" s="96"/>
      <c r="CD48" s="96"/>
      <c r="CE48" s="96"/>
      <c r="CF48" s="96"/>
      <c r="CG48" s="111">
        <f>SUM(BH48:CF48)</f>
        <v>0</v>
      </c>
      <c r="CH48" s="79"/>
      <c r="CI48" s="79"/>
      <c r="CJ48" s="79"/>
      <c r="CK48" s="156"/>
      <c r="CL48" s="157"/>
      <c r="CM48" s="118"/>
      <c r="CN48" s="118"/>
      <c r="CO48" s="118"/>
      <c r="CP48" s="158"/>
    </row>
    <row r="49" ht="16.2" spans="1:94">
      <c r="A49" s="25" t="s">
        <v>56</v>
      </c>
      <c r="B49" s="25"/>
      <c r="C49" s="25"/>
      <c r="D49" s="25"/>
      <c r="E49" s="26" t="s">
        <v>57</v>
      </c>
      <c r="F49" s="26"/>
      <c r="G49" s="26"/>
      <c r="H49" s="26"/>
      <c r="I49" s="26"/>
      <c r="J49" s="26" t="s">
        <v>46</v>
      </c>
      <c r="K49" s="26"/>
      <c r="L49" s="26"/>
      <c r="M49" s="26"/>
      <c r="N49" s="26"/>
      <c r="O49" s="26" t="s">
        <v>47</v>
      </c>
      <c r="P49" s="26"/>
      <c r="Q49" s="26"/>
      <c r="R49" s="26"/>
      <c r="S49" s="26"/>
      <c r="T49" s="26" t="s">
        <v>48</v>
      </c>
      <c r="U49" s="26"/>
      <c r="V49" s="26"/>
      <c r="W49" s="26"/>
      <c r="X49" s="26"/>
      <c r="Y49" s="26" t="s">
        <v>49</v>
      </c>
      <c r="Z49" s="26"/>
      <c r="AA49" s="26"/>
      <c r="AB49" s="26"/>
      <c r="AC49" s="26"/>
      <c r="AD49" s="26" t="s">
        <v>50</v>
      </c>
      <c r="AE49" s="26"/>
      <c r="AF49" s="26"/>
      <c r="AG49" s="26"/>
      <c r="AH49" s="26"/>
      <c r="AI49" s="26" t="s">
        <v>51</v>
      </c>
      <c r="AJ49" s="26"/>
      <c r="AK49" s="26"/>
      <c r="AL49" s="26"/>
      <c r="AM49" s="26"/>
      <c r="AO49" s="78" t="s">
        <v>49</v>
      </c>
      <c r="AP49" s="79"/>
      <c r="AQ49" s="79"/>
      <c r="AR49" s="79"/>
      <c r="AS49" s="79"/>
      <c r="AT49" s="79"/>
      <c r="AU49" s="79"/>
      <c r="AV49" s="79"/>
      <c r="AW49" s="79"/>
      <c r="AX49" s="89"/>
      <c r="AY49" s="89"/>
      <c r="AZ49" s="89"/>
      <c r="BA49" s="89"/>
      <c r="BB49" s="89"/>
      <c r="BC49" s="96">
        <f>AX49*110%</f>
        <v>0</v>
      </c>
      <c r="BD49" s="96"/>
      <c r="BE49" s="96"/>
      <c r="BF49" s="96"/>
      <c r="BG49" s="96"/>
      <c r="BH49" s="111">
        <f>AJ27</f>
        <v>0</v>
      </c>
      <c r="BI49" s="111"/>
      <c r="BJ49" s="111"/>
      <c r="BK49" s="111"/>
      <c r="BL49" s="111"/>
      <c r="BM49" s="111">
        <f>AJ29</f>
        <v>0</v>
      </c>
      <c r="BN49" s="111"/>
      <c r="BO49" s="111"/>
      <c r="BP49" s="111"/>
      <c r="BQ49" s="111"/>
      <c r="BR49" s="111">
        <f>AJ31</f>
        <v>0</v>
      </c>
      <c r="BS49" s="111"/>
      <c r="BT49" s="111"/>
      <c r="BU49" s="111"/>
      <c r="BV49" s="111"/>
      <c r="BW49" s="111">
        <f>AJ33</f>
        <v>0</v>
      </c>
      <c r="BX49" s="111"/>
      <c r="BY49" s="111"/>
      <c r="BZ49" s="111"/>
      <c r="CA49" s="111"/>
      <c r="CB49" s="111">
        <f>AJ35</f>
        <v>0</v>
      </c>
      <c r="CC49" s="111"/>
      <c r="CD49" s="111"/>
      <c r="CE49" s="111"/>
      <c r="CF49" s="111"/>
      <c r="CG49" s="111">
        <f>SUM(BH49:CF49)</f>
        <v>0</v>
      </c>
      <c r="CH49" s="79"/>
      <c r="CI49" s="79"/>
      <c r="CJ49" s="79"/>
      <c r="CK49" s="156"/>
      <c r="CL49" s="18"/>
      <c r="CM49" s="18"/>
      <c r="CN49" s="159"/>
      <c r="CO49" s="159"/>
      <c r="CP49" s="160"/>
    </row>
    <row r="50" ht="16.95" spans="1:94">
      <c r="A50" s="25"/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O50" s="72" t="s">
        <v>24</v>
      </c>
      <c r="AP50" s="73"/>
      <c r="AQ50" s="73"/>
      <c r="AR50" s="73"/>
      <c r="AS50" s="73"/>
      <c r="AT50" s="73"/>
      <c r="AU50" s="73"/>
      <c r="AV50" s="73"/>
      <c r="AW50" s="73"/>
      <c r="AX50" s="92">
        <f>SUM(AX48:BB49)</f>
        <v>0</v>
      </c>
      <c r="AY50" s="92"/>
      <c r="AZ50" s="92"/>
      <c r="BA50" s="92"/>
      <c r="BB50" s="92"/>
      <c r="BC50" s="92">
        <f>SUM(BC48:BG49)</f>
        <v>0</v>
      </c>
      <c r="BD50" s="92"/>
      <c r="BE50" s="92"/>
      <c r="BF50" s="92"/>
      <c r="BG50" s="92"/>
      <c r="BH50" s="92">
        <f>SUM(BH48:BL49)</f>
        <v>0</v>
      </c>
      <c r="BI50" s="92"/>
      <c r="BJ50" s="92"/>
      <c r="BK50" s="92"/>
      <c r="BL50" s="92"/>
      <c r="BM50" s="92">
        <f>SUM(BM48:BQ49)</f>
        <v>0</v>
      </c>
      <c r="BN50" s="92"/>
      <c r="BO50" s="92"/>
      <c r="BP50" s="92"/>
      <c r="BQ50" s="92"/>
      <c r="BR50" s="92">
        <f>SUM(BR48:BV49)</f>
        <v>0</v>
      </c>
      <c r="BS50" s="92"/>
      <c r="BT50" s="92"/>
      <c r="BU50" s="92"/>
      <c r="BV50" s="92"/>
      <c r="BW50" s="92">
        <f>SUM(BW48:CA49)</f>
        <v>0</v>
      </c>
      <c r="BX50" s="92"/>
      <c r="BY50" s="92"/>
      <c r="BZ50" s="92"/>
      <c r="CA50" s="92"/>
      <c r="CB50" s="92">
        <f>SUM(CB48:CF49)</f>
        <v>0</v>
      </c>
      <c r="CC50" s="92"/>
      <c r="CD50" s="92"/>
      <c r="CE50" s="92"/>
      <c r="CF50" s="92"/>
      <c r="CG50" s="111">
        <f>SUM(BH50:CF50)</f>
        <v>0</v>
      </c>
      <c r="CH50" s="79"/>
      <c r="CI50" s="79"/>
      <c r="CJ50" s="79"/>
      <c r="CK50" s="156"/>
      <c r="CL50" s="161"/>
      <c r="CM50" s="162"/>
      <c r="CN50" s="162"/>
      <c r="CO50" s="162"/>
      <c r="CP50" s="163"/>
    </row>
    <row r="51" ht="17.7" spans="1:94">
      <c r="A51" s="22" t="s">
        <v>52</v>
      </c>
      <c r="B51" s="22"/>
      <c r="C51" s="22"/>
      <c r="D51" s="22"/>
      <c r="E51" s="27">
        <f>F7</f>
        <v>14100000</v>
      </c>
      <c r="F51" s="18"/>
      <c r="G51" s="18"/>
      <c r="H51" s="18"/>
      <c r="I51" s="18"/>
      <c r="J51" s="27">
        <f>AX46</f>
        <v>11150000</v>
      </c>
      <c r="K51" s="18"/>
      <c r="L51" s="18"/>
      <c r="M51" s="18"/>
      <c r="N51" s="18"/>
      <c r="O51" s="31">
        <f>E51-J51</f>
        <v>2950000</v>
      </c>
      <c r="P51" s="32"/>
      <c r="Q51" s="32"/>
      <c r="R51" s="32"/>
      <c r="S51" s="32"/>
      <c r="T51" s="27">
        <f>AX48</f>
        <v>0</v>
      </c>
      <c r="U51" s="18"/>
      <c r="V51" s="18"/>
      <c r="W51" s="18"/>
      <c r="X51" s="18"/>
      <c r="Y51" s="27">
        <f>AX49</f>
        <v>0</v>
      </c>
      <c r="Z51" s="18"/>
      <c r="AA51" s="18"/>
      <c r="AB51" s="18"/>
      <c r="AC51" s="18"/>
      <c r="AD51" s="27">
        <f>AX52</f>
        <v>0</v>
      </c>
      <c r="AE51" s="18"/>
      <c r="AF51" s="18"/>
      <c r="AG51" s="18"/>
      <c r="AH51" s="18"/>
      <c r="AI51" s="64">
        <f>O51-T51-AD51-Y51</f>
        <v>2950000</v>
      </c>
      <c r="AJ51" s="65"/>
      <c r="AK51" s="65"/>
      <c r="AL51" s="65"/>
      <c r="AM51" s="65"/>
      <c r="AO51" s="74"/>
      <c r="AP51" s="75"/>
      <c r="AQ51" s="75"/>
      <c r="AR51" s="75"/>
      <c r="AS51" s="75"/>
      <c r="AT51" s="75"/>
      <c r="AU51" s="75"/>
      <c r="AV51" s="75"/>
      <c r="AW51" s="93"/>
      <c r="AX51" s="94" t="s">
        <v>54</v>
      </c>
      <c r="AY51" s="75"/>
      <c r="AZ51" s="75"/>
      <c r="BA51" s="75"/>
      <c r="BB51" s="93"/>
      <c r="BC51" s="94" t="s">
        <v>54</v>
      </c>
      <c r="BD51" s="75"/>
      <c r="BE51" s="75"/>
      <c r="BF51" s="75"/>
      <c r="BG51" s="93"/>
      <c r="BH51" s="112"/>
      <c r="BI51" s="75" t="s">
        <v>29</v>
      </c>
      <c r="BJ51" s="75"/>
      <c r="BK51" s="75"/>
      <c r="BL51" s="93"/>
      <c r="BM51" s="112"/>
      <c r="BN51" s="75" t="s">
        <v>29</v>
      </c>
      <c r="BO51" s="75"/>
      <c r="BP51" s="75"/>
      <c r="BQ51" s="93"/>
      <c r="BR51" s="112"/>
      <c r="BS51" s="75" t="s">
        <v>29</v>
      </c>
      <c r="BT51" s="75"/>
      <c r="BU51" s="75"/>
      <c r="BV51" s="93"/>
      <c r="BW51" s="112"/>
      <c r="BX51" s="75" t="s">
        <v>29</v>
      </c>
      <c r="BY51" s="75"/>
      <c r="BZ51" s="75"/>
      <c r="CA51" s="93"/>
      <c r="CB51" s="112"/>
      <c r="CC51" s="75" t="s">
        <v>29</v>
      </c>
      <c r="CD51" s="75"/>
      <c r="CE51" s="75"/>
      <c r="CF51" s="93"/>
      <c r="CG51" s="94" t="s">
        <v>30</v>
      </c>
      <c r="CH51" s="75"/>
      <c r="CI51" s="75"/>
      <c r="CJ51" s="75"/>
      <c r="CK51" s="93"/>
      <c r="CL51" s="153" t="s">
        <v>55</v>
      </c>
      <c r="CM51" s="154"/>
      <c r="CN51" s="154"/>
      <c r="CO51" s="154"/>
      <c r="CP51" s="155"/>
    </row>
    <row r="52" ht="17.7" spans="1:94">
      <c r="A52" s="22"/>
      <c r="B52" s="22"/>
      <c r="C52" s="22"/>
      <c r="D52" s="2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2"/>
      <c r="P52" s="32"/>
      <c r="Q52" s="32"/>
      <c r="R52" s="32"/>
      <c r="S52" s="32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65"/>
      <c r="AJ52" s="65"/>
      <c r="AK52" s="65"/>
      <c r="AL52" s="65"/>
      <c r="AM52" s="65"/>
      <c r="AO52" s="78" t="s">
        <v>50</v>
      </c>
      <c r="AP52" s="79"/>
      <c r="AQ52" s="79"/>
      <c r="AR52" s="79"/>
      <c r="AS52" s="79"/>
      <c r="AT52" s="79"/>
      <c r="AU52" s="79"/>
      <c r="AV52" s="79"/>
      <c r="AW52" s="7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27">
        <f>CG52+BH52+BM52+BR52+BW52+CB52</f>
        <v>0</v>
      </c>
      <c r="CM52" s="18"/>
      <c r="CN52" s="159"/>
      <c r="CO52" s="159"/>
      <c r="CP52" s="160"/>
    </row>
    <row r="53" ht="17.7" spans="1:94">
      <c r="A53" s="22" t="s">
        <v>53</v>
      </c>
      <c r="B53" s="22"/>
      <c r="C53" s="22"/>
      <c r="D53" s="22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3">
        <f>O51/E51</f>
        <v>0.209219858156028</v>
      </c>
      <c r="P53" s="33"/>
      <c r="Q53" s="33"/>
      <c r="R53" s="33"/>
      <c r="S53" s="33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33">
        <f>AD51/E51</f>
        <v>0</v>
      </c>
      <c r="AE53" s="33"/>
      <c r="AF53" s="33"/>
      <c r="AG53" s="33"/>
      <c r="AH53" s="33"/>
      <c r="AI53" s="33">
        <f>AI51/E51</f>
        <v>0.209219858156028</v>
      </c>
      <c r="AJ53" s="33"/>
      <c r="AK53" s="33"/>
      <c r="AL53" s="33"/>
      <c r="AM53" s="33"/>
      <c r="AO53" s="74"/>
      <c r="AP53" s="75"/>
      <c r="AQ53" s="75"/>
      <c r="AR53" s="75"/>
      <c r="AS53" s="75"/>
      <c r="AT53" s="75"/>
      <c r="AU53" s="75"/>
      <c r="AV53" s="75"/>
      <c r="AW53" s="93"/>
      <c r="AX53" s="94" t="s">
        <v>54</v>
      </c>
      <c r="AY53" s="75"/>
      <c r="AZ53" s="75"/>
      <c r="BA53" s="75"/>
      <c r="BB53" s="93"/>
      <c r="BC53" s="94" t="s">
        <v>54</v>
      </c>
      <c r="BD53" s="75"/>
      <c r="BE53" s="75"/>
      <c r="BF53" s="75"/>
      <c r="BG53" s="93"/>
      <c r="BH53" s="110">
        <f>BH47</f>
        <v>1</v>
      </c>
      <c r="BI53" s="75" t="s">
        <v>29</v>
      </c>
      <c r="BJ53" s="75"/>
      <c r="BK53" s="75"/>
      <c r="BL53" s="93"/>
      <c r="BM53" s="110">
        <f>BM47</f>
        <v>0</v>
      </c>
      <c r="BN53" s="75" t="s">
        <v>29</v>
      </c>
      <c r="BO53" s="75"/>
      <c r="BP53" s="75"/>
      <c r="BQ53" s="93"/>
      <c r="BR53" s="110">
        <f>BR47</f>
        <v>0</v>
      </c>
      <c r="BS53" s="75" t="s">
        <v>29</v>
      </c>
      <c r="BT53" s="75"/>
      <c r="BU53" s="75"/>
      <c r="BV53" s="93"/>
      <c r="BW53" s="110">
        <f>BW47</f>
        <v>0</v>
      </c>
      <c r="BX53" s="75" t="s">
        <v>29</v>
      </c>
      <c r="BY53" s="75"/>
      <c r="BZ53" s="75"/>
      <c r="CA53" s="93"/>
      <c r="CB53" s="110">
        <f>CB47</f>
        <v>0</v>
      </c>
      <c r="CC53" s="75" t="s">
        <v>29</v>
      </c>
      <c r="CD53" s="75"/>
      <c r="CE53" s="75"/>
      <c r="CF53" s="93"/>
      <c r="CG53" s="135" t="s">
        <v>30</v>
      </c>
      <c r="CH53" s="135"/>
      <c r="CI53" s="135"/>
      <c r="CJ53" s="135"/>
      <c r="CK53" s="94"/>
      <c r="CL53" s="153"/>
      <c r="CM53" s="154"/>
      <c r="CN53" s="154"/>
      <c r="CO53" s="154"/>
      <c r="CP53" s="155"/>
    </row>
    <row r="54" ht="13.95" spans="1:94">
      <c r="A54" s="22"/>
      <c r="B54" s="22"/>
      <c r="C54" s="22"/>
      <c r="D54" s="22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33"/>
      <c r="P54" s="33"/>
      <c r="Q54" s="33"/>
      <c r="R54" s="33"/>
      <c r="S54" s="33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O54" s="80" t="s">
        <v>58</v>
      </c>
      <c r="AP54" s="81"/>
      <c r="AQ54" s="81"/>
      <c r="AR54" s="81"/>
      <c r="AS54" s="81"/>
      <c r="AT54" s="81"/>
      <c r="AU54" s="81"/>
      <c r="AV54" s="81"/>
      <c r="AW54" s="97"/>
      <c r="AX54" s="98">
        <f>AX46+AX50</f>
        <v>11150000</v>
      </c>
      <c r="AY54" s="99"/>
      <c r="AZ54" s="99"/>
      <c r="BA54" s="99"/>
      <c r="BB54" s="100"/>
      <c r="BC54" s="98">
        <f>BC46+BC50</f>
        <v>12265000</v>
      </c>
      <c r="BD54" s="99"/>
      <c r="BE54" s="99"/>
      <c r="BF54" s="99"/>
      <c r="BG54" s="100"/>
      <c r="BH54" s="98">
        <f>BH46+BH50</f>
        <v>175795</v>
      </c>
      <c r="BI54" s="99"/>
      <c r="BJ54" s="99"/>
      <c r="BK54" s="99"/>
      <c r="BL54" s="100"/>
      <c r="BM54" s="98">
        <f>BM46+BM50</f>
        <v>0</v>
      </c>
      <c r="BN54" s="99"/>
      <c r="BO54" s="99"/>
      <c r="BP54" s="99"/>
      <c r="BQ54" s="100"/>
      <c r="BR54" s="98">
        <f>BR46+BR50</f>
        <v>0</v>
      </c>
      <c r="BS54" s="99"/>
      <c r="BT54" s="99"/>
      <c r="BU54" s="99"/>
      <c r="BV54" s="100"/>
      <c r="BW54" s="98">
        <f>BW46+BW50</f>
        <v>0</v>
      </c>
      <c r="BX54" s="99"/>
      <c r="BY54" s="99"/>
      <c r="BZ54" s="99"/>
      <c r="CA54" s="100"/>
      <c r="CB54" s="98">
        <f>CB46+CB50</f>
        <v>0</v>
      </c>
      <c r="CC54" s="99"/>
      <c r="CD54" s="99"/>
      <c r="CE54" s="99"/>
      <c r="CF54" s="100"/>
      <c r="CG54" s="98">
        <f>CG46+CG50</f>
        <v>175795</v>
      </c>
      <c r="CH54" s="99"/>
      <c r="CI54" s="99"/>
      <c r="CJ54" s="99"/>
      <c r="CK54" s="99"/>
      <c r="CL54" s="157"/>
      <c r="CM54" s="118"/>
      <c r="CN54" s="118"/>
      <c r="CO54" s="118"/>
      <c r="CP54" s="158"/>
    </row>
    <row r="55" ht="13.95" spans="41:94">
      <c r="AO55" s="82"/>
      <c r="AP55" s="83"/>
      <c r="AQ55" s="83"/>
      <c r="AR55" s="83"/>
      <c r="AS55" s="83"/>
      <c r="AT55" s="83"/>
      <c r="AU55" s="83"/>
      <c r="AV55" s="83"/>
      <c r="AW55" s="101"/>
      <c r="AX55" s="102"/>
      <c r="AY55" s="103"/>
      <c r="AZ55" s="103"/>
      <c r="BA55" s="103"/>
      <c r="BB55" s="104"/>
      <c r="BC55" s="102"/>
      <c r="BD55" s="103"/>
      <c r="BE55" s="103"/>
      <c r="BF55" s="103"/>
      <c r="BG55" s="104"/>
      <c r="BH55" s="102"/>
      <c r="BI55" s="103"/>
      <c r="BJ55" s="103"/>
      <c r="BK55" s="103"/>
      <c r="BL55" s="104"/>
      <c r="BM55" s="102"/>
      <c r="BN55" s="103"/>
      <c r="BO55" s="103"/>
      <c r="BP55" s="103"/>
      <c r="BQ55" s="104"/>
      <c r="BR55" s="102"/>
      <c r="BS55" s="103"/>
      <c r="BT55" s="103"/>
      <c r="BU55" s="103"/>
      <c r="BV55" s="104"/>
      <c r="BW55" s="102"/>
      <c r="BX55" s="103"/>
      <c r="BY55" s="103"/>
      <c r="BZ55" s="103"/>
      <c r="CA55" s="104"/>
      <c r="CB55" s="102"/>
      <c r="CC55" s="103"/>
      <c r="CD55" s="103"/>
      <c r="CE55" s="103"/>
      <c r="CF55" s="104"/>
      <c r="CG55" s="102"/>
      <c r="CH55" s="103"/>
      <c r="CI55" s="103"/>
      <c r="CJ55" s="103"/>
      <c r="CK55" s="103"/>
      <c r="CL55" s="164"/>
      <c r="CM55" s="165"/>
      <c r="CN55" s="165"/>
      <c r="CO55" s="165"/>
      <c r="CP55" s="166"/>
    </row>
    <row r="56" ht="16.2" spans="41:66"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13"/>
      <c r="BK56" s="114"/>
      <c r="BL56" s="114"/>
      <c r="BM56" s="114"/>
      <c r="BN56" s="114"/>
    </row>
    <row r="57" ht="16.2" spans="41:66"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14"/>
      <c r="BK57" s="114"/>
      <c r="BL57" s="114"/>
      <c r="BM57" s="114"/>
      <c r="BN57" s="114"/>
    </row>
  </sheetData>
  <mergeCells count="764">
    <mergeCell ref="A4:E4"/>
    <mergeCell ref="F4:M4"/>
    <mergeCell ref="N4:P4"/>
    <mergeCell ref="Q4:S4"/>
    <mergeCell ref="T4:W4"/>
    <mergeCell ref="X4:AC4"/>
    <mergeCell ref="AD4:AG4"/>
    <mergeCell ref="AH4:AK4"/>
    <mergeCell ref="AL4:AQ4"/>
    <mergeCell ref="AR4:AU4"/>
    <mergeCell ref="AV4:BA4"/>
    <mergeCell ref="CF4:CP4"/>
    <mergeCell ref="A5:E5"/>
    <mergeCell ref="F5:S5"/>
    <mergeCell ref="T5:W5"/>
    <mergeCell ref="X5:AC5"/>
    <mergeCell ref="AD5:AG5"/>
    <mergeCell ref="AH5:AK5"/>
    <mergeCell ref="AL5:AQ5"/>
    <mergeCell ref="AR5:AU5"/>
    <mergeCell ref="AV5:BA5"/>
    <mergeCell ref="F6:L6"/>
    <mergeCell ref="M6:O6"/>
    <mergeCell ref="P6:V6"/>
    <mergeCell ref="W6:Y6"/>
    <mergeCell ref="Z6:AF6"/>
    <mergeCell ref="AG6:AI6"/>
    <mergeCell ref="AJ6:AP6"/>
    <mergeCell ref="AQ6:AS6"/>
    <mergeCell ref="AT6:AZ6"/>
    <mergeCell ref="BA6:BF6"/>
    <mergeCell ref="BG6:BM6"/>
    <mergeCell ref="BN6:BR6"/>
    <mergeCell ref="BS6:BT6"/>
    <mergeCell ref="BU6:BY6"/>
    <mergeCell ref="BZ6:CD6"/>
    <mergeCell ref="F7:L7"/>
    <mergeCell ref="M7:O7"/>
    <mergeCell ref="P7:V7"/>
    <mergeCell ref="W7:Y7"/>
    <mergeCell ref="Z7:AF7"/>
    <mergeCell ref="AG7:AI7"/>
    <mergeCell ref="AJ7:AP7"/>
    <mergeCell ref="AQ7:AS7"/>
    <mergeCell ref="AT7:AZ7"/>
    <mergeCell ref="BA7:BF7"/>
    <mergeCell ref="BG7:BM7"/>
    <mergeCell ref="BN7:BR7"/>
    <mergeCell ref="BS7:BT7"/>
    <mergeCell ref="BU7:BY7"/>
    <mergeCell ref="BZ7:CD7"/>
    <mergeCell ref="D9:E9"/>
    <mergeCell ref="F9:I9"/>
    <mergeCell ref="J9:M9"/>
    <mergeCell ref="N9:Q9"/>
    <mergeCell ref="R9:U9"/>
    <mergeCell ref="V9:Y9"/>
    <mergeCell ref="Z9:AC9"/>
    <mergeCell ref="AD9:AG9"/>
    <mergeCell ref="AO9:AT9"/>
    <mergeCell ref="AU9:AW9"/>
    <mergeCell ref="AX9:BB9"/>
    <mergeCell ref="BC9:BG9"/>
    <mergeCell ref="BI9:BL9"/>
    <mergeCell ref="BN9:BQ9"/>
    <mergeCell ref="BS9:BV9"/>
    <mergeCell ref="BX9:CA9"/>
    <mergeCell ref="CC9:CF9"/>
    <mergeCell ref="CG9:CK9"/>
    <mergeCell ref="CL9:CP9"/>
    <mergeCell ref="D10:E10"/>
    <mergeCell ref="F10:I10"/>
    <mergeCell ref="J10:M10"/>
    <mergeCell ref="N10:Q10"/>
    <mergeCell ref="R10:U10"/>
    <mergeCell ref="V10:Y10"/>
    <mergeCell ref="Z10:AC10"/>
    <mergeCell ref="AD10:AG10"/>
    <mergeCell ref="AO10:AT10"/>
    <mergeCell ref="AU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CL10:CP10"/>
    <mergeCell ref="AO11:AT11"/>
    <mergeCell ref="AU11:AW11"/>
    <mergeCell ref="AX11:BB11"/>
    <mergeCell ref="BC11:BG11"/>
    <mergeCell ref="BH11:BL11"/>
    <mergeCell ref="BM11:BQ11"/>
    <mergeCell ref="BR11:BV11"/>
    <mergeCell ref="BW11:CA11"/>
    <mergeCell ref="CB11:CF11"/>
    <mergeCell ref="CG11:CK11"/>
    <mergeCell ref="CL11:CP11"/>
    <mergeCell ref="AO12:AT12"/>
    <mergeCell ref="AU12:AW12"/>
    <mergeCell ref="AX12:BB12"/>
    <mergeCell ref="BC12:BG12"/>
    <mergeCell ref="BH12:BL12"/>
    <mergeCell ref="BM12:BQ12"/>
    <mergeCell ref="BR12:BV12"/>
    <mergeCell ref="BW12:CA12"/>
    <mergeCell ref="CB12:CF12"/>
    <mergeCell ref="CG12:CK12"/>
    <mergeCell ref="CL12:CP12"/>
    <mergeCell ref="AO13:AT13"/>
    <mergeCell ref="AU13:AW13"/>
    <mergeCell ref="AX13:BB13"/>
    <mergeCell ref="BC13:BG13"/>
    <mergeCell ref="BH13:BL13"/>
    <mergeCell ref="BM13:BQ13"/>
    <mergeCell ref="BR13:BV13"/>
    <mergeCell ref="BW13:CA13"/>
    <mergeCell ref="CB13:CF13"/>
    <mergeCell ref="CG13:CK13"/>
    <mergeCell ref="CL13:CP13"/>
    <mergeCell ref="AO14:AT14"/>
    <mergeCell ref="AU14:AW14"/>
    <mergeCell ref="AX14:BB14"/>
    <mergeCell ref="BC14:BG14"/>
    <mergeCell ref="BH14:BL14"/>
    <mergeCell ref="BM14:BQ14"/>
    <mergeCell ref="BR14:BV14"/>
    <mergeCell ref="BW14:CA14"/>
    <mergeCell ref="CB14:CF14"/>
    <mergeCell ref="CG14:CK14"/>
    <mergeCell ref="CL14:CP14"/>
    <mergeCell ref="AO15:AT15"/>
    <mergeCell ref="AU15:AW15"/>
    <mergeCell ref="AX15:BB15"/>
    <mergeCell ref="BC15:BG15"/>
    <mergeCell ref="BH15:BL15"/>
    <mergeCell ref="BM15:BQ15"/>
    <mergeCell ref="BR15:BV15"/>
    <mergeCell ref="BW15:CA15"/>
    <mergeCell ref="CB15:CF15"/>
    <mergeCell ref="CG15:CK15"/>
    <mergeCell ref="CL15:CP15"/>
    <mergeCell ref="AO16:AT16"/>
    <mergeCell ref="AU16:AW16"/>
    <mergeCell ref="AX16:BB16"/>
    <mergeCell ref="BC16:BG16"/>
    <mergeCell ref="BH16:BL16"/>
    <mergeCell ref="BM16:BQ16"/>
    <mergeCell ref="BR16:BV16"/>
    <mergeCell ref="BW16:CA16"/>
    <mergeCell ref="CB16:CF16"/>
    <mergeCell ref="CG16:CK16"/>
    <mergeCell ref="CL16:CP16"/>
    <mergeCell ref="AO17:AT17"/>
    <mergeCell ref="AU17:AW17"/>
    <mergeCell ref="AX17:BB17"/>
    <mergeCell ref="BC17:BG17"/>
    <mergeCell ref="BH17:BL17"/>
    <mergeCell ref="BM17:BQ17"/>
    <mergeCell ref="BR17:BV17"/>
    <mergeCell ref="BW17:CA17"/>
    <mergeCell ref="CB17:CF17"/>
    <mergeCell ref="CG17:CK17"/>
    <mergeCell ref="CL17:CP17"/>
    <mergeCell ref="AO18:AT18"/>
    <mergeCell ref="AU18:AW18"/>
    <mergeCell ref="AX18:BB18"/>
    <mergeCell ref="BC18:BG18"/>
    <mergeCell ref="BH18:BL18"/>
    <mergeCell ref="BM18:BQ18"/>
    <mergeCell ref="BR18:BV18"/>
    <mergeCell ref="BW18:CA18"/>
    <mergeCell ref="CB18:CF18"/>
    <mergeCell ref="CG18:CK18"/>
    <mergeCell ref="CL18:CP18"/>
    <mergeCell ref="AO19:AT19"/>
    <mergeCell ref="AU19:AW19"/>
    <mergeCell ref="AX19:BB19"/>
    <mergeCell ref="BC19:BG19"/>
    <mergeCell ref="BH19:BL19"/>
    <mergeCell ref="BM19:BQ19"/>
    <mergeCell ref="BR19:BV19"/>
    <mergeCell ref="BW19:CA19"/>
    <mergeCell ref="CB19:CF19"/>
    <mergeCell ref="CG19:CK19"/>
    <mergeCell ref="CL19:CP19"/>
    <mergeCell ref="AO20:AT20"/>
    <mergeCell ref="AU20:AW20"/>
    <mergeCell ref="AX20:BB20"/>
    <mergeCell ref="BC20:BG20"/>
    <mergeCell ref="BH20:BL20"/>
    <mergeCell ref="BM20:BQ20"/>
    <mergeCell ref="BR20:BV20"/>
    <mergeCell ref="BW20:CA20"/>
    <mergeCell ref="CB20:CF20"/>
    <mergeCell ref="CG20:CK20"/>
    <mergeCell ref="CL20:CP20"/>
    <mergeCell ref="AO21:AT21"/>
    <mergeCell ref="AU21:AW21"/>
    <mergeCell ref="AX21:BB21"/>
    <mergeCell ref="BC21:BG21"/>
    <mergeCell ref="BH21:BL21"/>
    <mergeCell ref="BM21:BQ21"/>
    <mergeCell ref="BR21:BV21"/>
    <mergeCell ref="BW21:CA21"/>
    <mergeCell ref="CB21:CF21"/>
    <mergeCell ref="CG21:CK21"/>
    <mergeCell ref="CL21:CP21"/>
    <mergeCell ref="AO22:AT22"/>
    <mergeCell ref="AU22:AW22"/>
    <mergeCell ref="AX22:BB22"/>
    <mergeCell ref="BC22:BG22"/>
    <mergeCell ref="BH22:BL22"/>
    <mergeCell ref="BM22:BQ22"/>
    <mergeCell ref="BR22:BV22"/>
    <mergeCell ref="BW22:CA22"/>
    <mergeCell ref="CB22:CF22"/>
    <mergeCell ref="CG22:CK22"/>
    <mergeCell ref="CL22:CP22"/>
    <mergeCell ref="AO23:AT23"/>
    <mergeCell ref="AU23:AW23"/>
    <mergeCell ref="AX23:BB23"/>
    <mergeCell ref="BC23:BG23"/>
    <mergeCell ref="BH23:BL23"/>
    <mergeCell ref="BM23:BQ23"/>
    <mergeCell ref="BR23:BV23"/>
    <mergeCell ref="BW23:CA23"/>
    <mergeCell ref="CB23:CF23"/>
    <mergeCell ref="CG23:CK23"/>
    <mergeCell ref="CL23:CP23"/>
    <mergeCell ref="AO24:AT24"/>
    <mergeCell ref="AU24:AW24"/>
    <mergeCell ref="AX24:BB24"/>
    <mergeCell ref="BC24:BG24"/>
    <mergeCell ref="BH24:BL24"/>
    <mergeCell ref="BM24:BQ24"/>
    <mergeCell ref="BR24:BV24"/>
    <mergeCell ref="BW24:CA24"/>
    <mergeCell ref="CB24:CF24"/>
    <mergeCell ref="CG24:CK24"/>
    <mergeCell ref="CL24:CP24"/>
    <mergeCell ref="AO25:AT25"/>
    <mergeCell ref="AU25:AW25"/>
    <mergeCell ref="AX25:BB25"/>
    <mergeCell ref="BC25:BG25"/>
    <mergeCell ref="BH25:BL25"/>
    <mergeCell ref="BM25:BQ25"/>
    <mergeCell ref="BR25:BV25"/>
    <mergeCell ref="BW25:CA25"/>
    <mergeCell ref="CB25:CF25"/>
    <mergeCell ref="CG25:CK25"/>
    <mergeCell ref="CL25:CP25"/>
    <mergeCell ref="AO26:AT26"/>
    <mergeCell ref="AU26:AW26"/>
    <mergeCell ref="AX26:BB26"/>
    <mergeCell ref="BC26:BG26"/>
    <mergeCell ref="BH26:BL26"/>
    <mergeCell ref="BM26:BQ26"/>
    <mergeCell ref="BR26:BV26"/>
    <mergeCell ref="BW26:CA26"/>
    <mergeCell ref="CB26:CF26"/>
    <mergeCell ref="CG26:CK26"/>
    <mergeCell ref="CL26:CP26"/>
    <mergeCell ref="AO27:AT27"/>
    <mergeCell ref="AU27:AW27"/>
    <mergeCell ref="AX27:BB27"/>
    <mergeCell ref="BC27:BG27"/>
    <mergeCell ref="BH27:BL27"/>
    <mergeCell ref="BM27:BQ27"/>
    <mergeCell ref="BR27:BV27"/>
    <mergeCell ref="BW27:CA27"/>
    <mergeCell ref="CB27:CF27"/>
    <mergeCell ref="CG27:CK27"/>
    <mergeCell ref="CL27:CP27"/>
    <mergeCell ref="AO28:AT28"/>
    <mergeCell ref="AU28:AW28"/>
    <mergeCell ref="AX28:BB28"/>
    <mergeCell ref="BC28:BG28"/>
    <mergeCell ref="BH28:BL28"/>
    <mergeCell ref="BM28:BQ28"/>
    <mergeCell ref="BR28:BV28"/>
    <mergeCell ref="BW28:CA28"/>
    <mergeCell ref="CB28:CF28"/>
    <mergeCell ref="CG28:CK28"/>
    <mergeCell ref="CL28:CP28"/>
    <mergeCell ref="AO29:AT29"/>
    <mergeCell ref="AU29:AW29"/>
    <mergeCell ref="AX29:BB29"/>
    <mergeCell ref="BC29:BG29"/>
    <mergeCell ref="BH29:BL29"/>
    <mergeCell ref="BM29:BQ29"/>
    <mergeCell ref="BR29:BV29"/>
    <mergeCell ref="BW29:CA29"/>
    <mergeCell ref="CB29:CF29"/>
    <mergeCell ref="CG29:CK29"/>
    <mergeCell ref="CL29:CP29"/>
    <mergeCell ref="AO30:AT30"/>
    <mergeCell ref="AU30:AW30"/>
    <mergeCell ref="AX30:BB30"/>
    <mergeCell ref="BC30:BG30"/>
    <mergeCell ref="BH30:BL30"/>
    <mergeCell ref="BM30:BQ30"/>
    <mergeCell ref="BR30:BV30"/>
    <mergeCell ref="BW30:CA30"/>
    <mergeCell ref="CB30:CF30"/>
    <mergeCell ref="CG30:CK30"/>
    <mergeCell ref="CL30:CP30"/>
    <mergeCell ref="AO31:AT31"/>
    <mergeCell ref="AU31:AW31"/>
    <mergeCell ref="AX31:BB31"/>
    <mergeCell ref="BC31:BG31"/>
    <mergeCell ref="BH31:BL31"/>
    <mergeCell ref="BM31:BQ31"/>
    <mergeCell ref="BR31:BV31"/>
    <mergeCell ref="BW31:CA31"/>
    <mergeCell ref="CB31:CF31"/>
    <mergeCell ref="CG31:CK31"/>
    <mergeCell ref="CL31:CP31"/>
    <mergeCell ref="AO32:AT32"/>
    <mergeCell ref="AU32:AW32"/>
    <mergeCell ref="AX32:BB32"/>
    <mergeCell ref="BC32:BG32"/>
    <mergeCell ref="BH32:BL32"/>
    <mergeCell ref="BM32:BQ32"/>
    <mergeCell ref="BR32:BV32"/>
    <mergeCell ref="BW32:CA32"/>
    <mergeCell ref="CB32:CF32"/>
    <mergeCell ref="CG32:CK32"/>
    <mergeCell ref="CL32:CP32"/>
    <mergeCell ref="AO33:AT33"/>
    <mergeCell ref="AU33:AW33"/>
    <mergeCell ref="AX33:BB33"/>
    <mergeCell ref="BC33:BG33"/>
    <mergeCell ref="BH33:BL33"/>
    <mergeCell ref="BM33:BQ33"/>
    <mergeCell ref="BR33:BV33"/>
    <mergeCell ref="BW33:CA33"/>
    <mergeCell ref="CB33:CF33"/>
    <mergeCell ref="CG33:CK33"/>
    <mergeCell ref="CL33:CP33"/>
    <mergeCell ref="AO34:AT34"/>
    <mergeCell ref="AU34:AW34"/>
    <mergeCell ref="AX34:BB34"/>
    <mergeCell ref="BC34:BG34"/>
    <mergeCell ref="BH34:BL34"/>
    <mergeCell ref="BM34:BQ34"/>
    <mergeCell ref="BR34:BV34"/>
    <mergeCell ref="BW34:CA34"/>
    <mergeCell ref="CB34:CF34"/>
    <mergeCell ref="CG34:CK34"/>
    <mergeCell ref="CL34:CP34"/>
    <mergeCell ref="AO35:AT35"/>
    <mergeCell ref="AU35:AW35"/>
    <mergeCell ref="AX35:BB35"/>
    <mergeCell ref="BC35:BG35"/>
    <mergeCell ref="BH35:BL35"/>
    <mergeCell ref="BM35:BQ35"/>
    <mergeCell ref="BR35:BV35"/>
    <mergeCell ref="BW35:CA35"/>
    <mergeCell ref="CB35:CF35"/>
    <mergeCell ref="CG35:CK35"/>
    <mergeCell ref="CL35:CP35"/>
    <mergeCell ref="AO36:AT36"/>
    <mergeCell ref="AU36:AW36"/>
    <mergeCell ref="AX36:BB36"/>
    <mergeCell ref="BC36:BG36"/>
    <mergeCell ref="BH36:BL36"/>
    <mergeCell ref="BM36:BQ36"/>
    <mergeCell ref="BR36:BV36"/>
    <mergeCell ref="BW36:CA36"/>
    <mergeCell ref="CB36:CF36"/>
    <mergeCell ref="CG36:CK36"/>
    <mergeCell ref="CL36:CP36"/>
    <mergeCell ref="AO37:AT37"/>
    <mergeCell ref="AU37:AW37"/>
    <mergeCell ref="AX37:BB37"/>
    <mergeCell ref="BC37:BG37"/>
    <mergeCell ref="BH37:BL37"/>
    <mergeCell ref="BM37:BQ37"/>
    <mergeCell ref="BR37:BV37"/>
    <mergeCell ref="BW37:CA37"/>
    <mergeCell ref="CB37:CF37"/>
    <mergeCell ref="CG37:CK37"/>
    <mergeCell ref="CL37:CP37"/>
    <mergeCell ref="AO38:AT38"/>
    <mergeCell ref="AU38:AW38"/>
    <mergeCell ref="AX38:BB38"/>
    <mergeCell ref="BC38:BG38"/>
    <mergeCell ref="BH38:BL38"/>
    <mergeCell ref="BM38:BQ38"/>
    <mergeCell ref="BR38:BV38"/>
    <mergeCell ref="BW38:CA38"/>
    <mergeCell ref="CB38:CF38"/>
    <mergeCell ref="CG38:CK38"/>
    <mergeCell ref="CL38:CP38"/>
    <mergeCell ref="AO39:AT39"/>
    <mergeCell ref="AU39:AW39"/>
    <mergeCell ref="AX39:BB39"/>
    <mergeCell ref="BC39:BG39"/>
    <mergeCell ref="BH39:BL39"/>
    <mergeCell ref="BM39:BQ39"/>
    <mergeCell ref="BR39:BV39"/>
    <mergeCell ref="BW39:CA39"/>
    <mergeCell ref="CB39:CF39"/>
    <mergeCell ref="CG39:CK39"/>
    <mergeCell ref="CL39:CP39"/>
    <mergeCell ref="AO40:AT40"/>
    <mergeCell ref="AU40:AW40"/>
    <mergeCell ref="AX40:BB40"/>
    <mergeCell ref="BC40:BG40"/>
    <mergeCell ref="BH40:BL40"/>
    <mergeCell ref="BM40:BQ40"/>
    <mergeCell ref="BR40:BV40"/>
    <mergeCell ref="BW40:CA40"/>
    <mergeCell ref="CB40:CF40"/>
    <mergeCell ref="CG40:CK40"/>
    <mergeCell ref="CL40:CP40"/>
    <mergeCell ref="AO41:AT41"/>
    <mergeCell ref="AU41:AW41"/>
    <mergeCell ref="AX41:BB41"/>
    <mergeCell ref="BC41:BG41"/>
    <mergeCell ref="BH41:BL41"/>
    <mergeCell ref="BM41:BQ41"/>
    <mergeCell ref="BR41:BV41"/>
    <mergeCell ref="BW41:CA41"/>
    <mergeCell ref="CB41:CF41"/>
    <mergeCell ref="CG41:CK41"/>
    <mergeCell ref="CL41:CP41"/>
    <mergeCell ref="AO42:AT42"/>
    <mergeCell ref="AU42:AW42"/>
    <mergeCell ref="AX42:BB42"/>
    <mergeCell ref="BC42:BG42"/>
    <mergeCell ref="BH42:BL42"/>
    <mergeCell ref="BM42:BQ42"/>
    <mergeCell ref="BR42:BV42"/>
    <mergeCell ref="BW42:CA42"/>
    <mergeCell ref="CB42:CF42"/>
    <mergeCell ref="CG42:CK42"/>
    <mergeCell ref="CL42:CP42"/>
    <mergeCell ref="AO43:AT43"/>
    <mergeCell ref="AU43:AW43"/>
    <mergeCell ref="AX43:BB43"/>
    <mergeCell ref="BC43:BG43"/>
    <mergeCell ref="BH43:BL43"/>
    <mergeCell ref="BM43:BQ43"/>
    <mergeCell ref="BR43:BV43"/>
    <mergeCell ref="BW43:CA43"/>
    <mergeCell ref="CB43:CF43"/>
    <mergeCell ref="CG43:CK43"/>
    <mergeCell ref="CL43:CP43"/>
    <mergeCell ref="AO44:AT44"/>
    <mergeCell ref="AU44:AW44"/>
    <mergeCell ref="AX44:BB44"/>
    <mergeCell ref="BC44:BG44"/>
    <mergeCell ref="BH44:BL44"/>
    <mergeCell ref="BM44:BQ44"/>
    <mergeCell ref="BR44:BV44"/>
    <mergeCell ref="BW44:CA44"/>
    <mergeCell ref="CB44:CF44"/>
    <mergeCell ref="CG44:CK44"/>
    <mergeCell ref="CL44:CP44"/>
    <mergeCell ref="AO45:AT45"/>
    <mergeCell ref="AU45:AW45"/>
    <mergeCell ref="AX45:BB45"/>
    <mergeCell ref="BC45:BG45"/>
    <mergeCell ref="BH45:BL45"/>
    <mergeCell ref="BM45:BQ45"/>
    <mergeCell ref="BR45:BV45"/>
    <mergeCell ref="BW45:CA45"/>
    <mergeCell ref="CB45:CF45"/>
    <mergeCell ref="CG45:CK45"/>
    <mergeCell ref="CL45:CP45"/>
    <mergeCell ref="AO46:AW46"/>
    <mergeCell ref="AX46:BB46"/>
    <mergeCell ref="BC46:BG46"/>
    <mergeCell ref="BH46:BL46"/>
    <mergeCell ref="BM46:BQ46"/>
    <mergeCell ref="BR46:BV46"/>
    <mergeCell ref="BW46:CA46"/>
    <mergeCell ref="CB46:CF46"/>
    <mergeCell ref="CG46:CK46"/>
    <mergeCell ref="CL46:CP46"/>
    <mergeCell ref="AO47:AW47"/>
    <mergeCell ref="AX47:BB47"/>
    <mergeCell ref="BC47:BG47"/>
    <mergeCell ref="BI47:BL47"/>
    <mergeCell ref="BN47:BQ47"/>
    <mergeCell ref="BS47:BV47"/>
    <mergeCell ref="BX47:CA47"/>
    <mergeCell ref="CC47:CF47"/>
    <mergeCell ref="CG47:CK47"/>
    <mergeCell ref="CL47:CP47"/>
    <mergeCell ref="AO48:AW48"/>
    <mergeCell ref="AX48:BB48"/>
    <mergeCell ref="BC48:BG48"/>
    <mergeCell ref="BH48:BL48"/>
    <mergeCell ref="BM48:BQ48"/>
    <mergeCell ref="BR48:BV48"/>
    <mergeCell ref="BW48:CA48"/>
    <mergeCell ref="CB48:CF48"/>
    <mergeCell ref="CG48:CK48"/>
    <mergeCell ref="CL48:CP48"/>
    <mergeCell ref="AO49:AW49"/>
    <mergeCell ref="AX49:BB49"/>
    <mergeCell ref="BC49:BG49"/>
    <mergeCell ref="BH49:BL49"/>
    <mergeCell ref="BM49:BQ49"/>
    <mergeCell ref="BR49:BV49"/>
    <mergeCell ref="BW49:CA49"/>
    <mergeCell ref="CB49:CF49"/>
    <mergeCell ref="CG49:CK49"/>
    <mergeCell ref="CL49:CP49"/>
    <mergeCell ref="AO50:AW50"/>
    <mergeCell ref="AX50:BB50"/>
    <mergeCell ref="BC50:BG50"/>
    <mergeCell ref="BH50:BL50"/>
    <mergeCell ref="BM50:BQ50"/>
    <mergeCell ref="BR50:BV50"/>
    <mergeCell ref="BW50:CA50"/>
    <mergeCell ref="CB50:CF50"/>
    <mergeCell ref="CG50:CK50"/>
    <mergeCell ref="CL50:CP50"/>
    <mergeCell ref="AO51:AW51"/>
    <mergeCell ref="AX51:BB51"/>
    <mergeCell ref="BC51:BG51"/>
    <mergeCell ref="BI51:BL51"/>
    <mergeCell ref="BN51:BQ51"/>
    <mergeCell ref="BS51:BV51"/>
    <mergeCell ref="BX51:CA51"/>
    <mergeCell ref="CC51:CF51"/>
    <mergeCell ref="CG51:CK51"/>
    <mergeCell ref="CL51:CP51"/>
    <mergeCell ref="AO52:AW52"/>
    <mergeCell ref="AX52:BB52"/>
    <mergeCell ref="BC52:BG52"/>
    <mergeCell ref="BH52:BL52"/>
    <mergeCell ref="BM52:BQ52"/>
    <mergeCell ref="BR52:BV52"/>
    <mergeCell ref="BW52:CA52"/>
    <mergeCell ref="CB52:CF52"/>
    <mergeCell ref="CG52:CK52"/>
    <mergeCell ref="CL52:CP52"/>
    <mergeCell ref="AO53:AW53"/>
    <mergeCell ref="AX53:BB53"/>
    <mergeCell ref="BC53:BG53"/>
    <mergeCell ref="BI53:BL53"/>
    <mergeCell ref="BN53:BQ53"/>
    <mergeCell ref="BS53:BV53"/>
    <mergeCell ref="BX53:CA53"/>
    <mergeCell ref="CC53:CF53"/>
    <mergeCell ref="CG53:CK53"/>
    <mergeCell ref="CL53:CP53"/>
    <mergeCell ref="BJ56:BN57"/>
    <mergeCell ref="AX54:BB55"/>
    <mergeCell ref="BC54:BG55"/>
    <mergeCell ref="BH54:BL55"/>
    <mergeCell ref="BM54:BQ55"/>
    <mergeCell ref="BR54:BV55"/>
    <mergeCell ref="BW54:CA55"/>
    <mergeCell ref="CB54:CF55"/>
    <mergeCell ref="CG54:CK55"/>
    <mergeCell ref="CL54:CP55"/>
    <mergeCell ref="E53:I54"/>
    <mergeCell ref="J53:N54"/>
    <mergeCell ref="O53:S54"/>
    <mergeCell ref="T53:X54"/>
    <mergeCell ref="Y53:AC54"/>
    <mergeCell ref="AD53:AH54"/>
    <mergeCell ref="AI53:AM54"/>
    <mergeCell ref="AO54:AW55"/>
    <mergeCell ref="A53:D54"/>
    <mergeCell ref="E51:I52"/>
    <mergeCell ref="J51:N52"/>
    <mergeCell ref="O51:S52"/>
    <mergeCell ref="T51:X52"/>
    <mergeCell ref="Y51:AC52"/>
    <mergeCell ref="AD51:AH52"/>
    <mergeCell ref="AI51:AM52"/>
    <mergeCell ref="A51:D52"/>
    <mergeCell ref="E49:I50"/>
    <mergeCell ref="J49:N50"/>
    <mergeCell ref="O49:S50"/>
    <mergeCell ref="T49:X50"/>
    <mergeCell ref="Y49:AC50"/>
    <mergeCell ref="AD49:AH50"/>
    <mergeCell ref="AI49:AM50"/>
    <mergeCell ref="A49:D50"/>
    <mergeCell ref="E46:I47"/>
    <mergeCell ref="J46:N47"/>
    <mergeCell ref="O46:S47"/>
    <mergeCell ref="T46:X47"/>
    <mergeCell ref="Y46:AC47"/>
    <mergeCell ref="AD46:AH47"/>
    <mergeCell ref="AI46:AM47"/>
    <mergeCell ref="A46:D47"/>
    <mergeCell ref="A44:D45"/>
    <mergeCell ref="E44:I45"/>
    <mergeCell ref="J44:N45"/>
    <mergeCell ref="O44:S45"/>
    <mergeCell ref="T44:X45"/>
    <mergeCell ref="Y44:AC45"/>
    <mergeCell ref="AD44:AH45"/>
    <mergeCell ref="AI44:AM45"/>
    <mergeCell ref="E42:I43"/>
    <mergeCell ref="J42:N43"/>
    <mergeCell ref="O42:S43"/>
    <mergeCell ref="T42:X43"/>
    <mergeCell ref="Y42:AC43"/>
    <mergeCell ref="AD42:AH43"/>
    <mergeCell ref="AI42:AM43"/>
    <mergeCell ref="A42:D43"/>
    <mergeCell ref="F39:I40"/>
    <mergeCell ref="J39:M40"/>
    <mergeCell ref="N39:Q40"/>
    <mergeCell ref="R39:U40"/>
    <mergeCell ref="V39:Y40"/>
    <mergeCell ref="Z39:AC40"/>
    <mergeCell ref="AD39:AG40"/>
    <mergeCell ref="AH39:AM40"/>
    <mergeCell ref="A39:C40"/>
    <mergeCell ref="D39:E40"/>
    <mergeCell ref="F37:I38"/>
    <mergeCell ref="J37:M38"/>
    <mergeCell ref="N37:Q38"/>
    <mergeCell ref="R37:U38"/>
    <mergeCell ref="V37:Y38"/>
    <mergeCell ref="Z37:AC38"/>
    <mergeCell ref="AD37:AG38"/>
    <mergeCell ref="D37:E38"/>
    <mergeCell ref="AH37:AI38"/>
    <mergeCell ref="AJ37:AM38"/>
    <mergeCell ref="F35:I36"/>
    <mergeCell ref="J35:M36"/>
    <mergeCell ref="N35:Q36"/>
    <mergeCell ref="R35:U36"/>
    <mergeCell ref="V35:Y36"/>
    <mergeCell ref="Z35:AC36"/>
    <mergeCell ref="AD35:AG36"/>
    <mergeCell ref="D35:E36"/>
    <mergeCell ref="AH35:AI36"/>
    <mergeCell ref="AJ35:AM36"/>
    <mergeCell ref="F33:I34"/>
    <mergeCell ref="J33:M34"/>
    <mergeCell ref="N33:Q34"/>
    <mergeCell ref="R33:U34"/>
    <mergeCell ref="V33:Y34"/>
    <mergeCell ref="Z33:AC34"/>
    <mergeCell ref="AD33:AG34"/>
    <mergeCell ref="D33:E34"/>
    <mergeCell ref="AH33:AI34"/>
    <mergeCell ref="AJ33:AM34"/>
    <mergeCell ref="F31:I32"/>
    <mergeCell ref="J31:M32"/>
    <mergeCell ref="N31:Q32"/>
    <mergeCell ref="R31:U32"/>
    <mergeCell ref="V31:Y32"/>
    <mergeCell ref="Z31:AC32"/>
    <mergeCell ref="AD31:AG32"/>
    <mergeCell ref="D31:E32"/>
    <mergeCell ref="AH31:AI32"/>
    <mergeCell ref="AJ31:AM32"/>
    <mergeCell ref="F29:I30"/>
    <mergeCell ref="J29:M30"/>
    <mergeCell ref="N29:Q30"/>
    <mergeCell ref="R29:U30"/>
    <mergeCell ref="V29:Y30"/>
    <mergeCell ref="Z29:AC30"/>
    <mergeCell ref="AD29:AG30"/>
    <mergeCell ref="D29:E30"/>
    <mergeCell ref="AH29:AI30"/>
    <mergeCell ref="AJ29:AM30"/>
    <mergeCell ref="F27:I28"/>
    <mergeCell ref="J27:M28"/>
    <mergeCell ref="N27:Q28"/>
    <mergeCell ref="R27:U28"/>
    <mergeCell ref="V27:Y28"/>
    <mergeCell ref="Z27:AC28"/>
    <mergeCell ref="AD27:AG28"/>
    <mergeCell ref="D27:E28"/>
    <mergeCell ref="AH27:AI28"/>
    <mergeCell ref="AJ27:AM28"/>
    <mergeCell ref="F25:I26"/>
    <mergeCell ref="J25:M26"/>
    <mergeCell ref="N25:Q26"/>
    <mergeCell ref="R25:U26"/>
    <mergeCell ref="V25:Y26"/>
    <mergeCell ref="Z25:AC26"/>
    <mergeCell ref="AD25:AG26"/>
    <mergeCell ref="D25:E26"/>
    <mergeCell ref="AH25:AI26"/>
    <mergeCell ref="AJ25:AM26"/>
    <mergeCell ref="A25:C38"/>
    <mergeCell ref="D23:E24"/>
    <mergeCell ref="F23:I24"/>
    <mergeCell ref="J23:M24"/>
    <mergeCell ref="N23:Q24"/>
    <mergeCell ref="R23:U24"/>
    <mergeCell ref="V23:Y24"/>
    <mergeCell ref="Z23:AC24"/>
    <mergeCell ref="AD23:AG24"/>
    <mergeCell ref="AH23:AM24"/>
    <mergeCell ref="AH21:AM22"/>
    <mergeCell ref="D21:E22"/>
    <mergeCell ref="F21:I22"/>
    <mergeCell ref="J21:M22"/>
    <mergeCell ref="N21:Q22"/>
    <mergeCell ref="R21:U22"/>
    <mergeCell ref="V21:Y22"/>
    <mergeCell ref="Z21:AC22"/>
    <mergeCell ref="AD21:AG22"/>
    <mergeCell ref="F19:I20"/>
    <mergeCell ref="J19:M20"/>
    <mergeCell ref="N19:Q20"/>
    <mergeCell ref="R19:U20"/>
    <mergeCell ref="V19:Y20"/>
    <mergeCell ref="Z19:AC20"/>
    <mergeCell ref="AD19:AG20"/>
    <mergeCell ref="AH19:AM20"/>
    <mergeCell ref="D19:E20"/>
    <mergeCell ref="F17:I18"/>
    <mergeCell ref="J17:M18"/>
    <mergeCell ref="N17:Q18"/>
    <mergeCell ref="R17:U18"/>
    <mergeCell ref="V17:Y18"/>
    <mergeCell ref="Z17:AC18"/>
    <mergeCell ref="AD17:AG18"/>
    <mergeCell ref="AH17:AM18"/>
    <mergeCell ref="D17:E18"/>
    <mergeCell ref="D15:E16"/>
    <mergeCell ref="F15:I16"/>
    <mergeCell ref="J15:M16"/>
    <mergeCell ref="N15:Q16"/>
    <mergeCell ref="R15:U16"/>
    <mergeCell ref="V15:Y16"/>
    <mergeCell ref="Z15:AC16"/>
    <mergeCell ref="AD15:AG16"/>
    <mergeCell ref="AH15:AM16"/>
    <mergeCell ref="AH13:AM14"/>
    <mergeCell ref="D13:E14"/>
    <mergeCell ref="F13:I14"/>
    <mergeCell ref="J13:M14"/>
    <mergeCell ref="N13:Q14"/>
    <mergeCell ref="R13:U14"/>
    <mergeCell ref="V13:Y14"/>
    <mergeCell ref="Z13:AC14"/>
    <mergeCell ref="AD13:AG14"/>
    <mergeCell ref="F11:I12"/>
    <mergeCell ref="J11:M12"/>
    <mergeCell ref="N11:Q12"/>
    <mergeCell ref="R11:U12"/>
    <mergeCell ref="V11:Y12"/>
    <mergeCell ref="Z11:AC12"/>
    <mergeCell ref="AD11:AG12"/>
    <mergeCell ref="AH11:AM12"/>
    <mergeCell ref="A11:C24"/>
    <mergeCell ref="D11:E12"/>
    <mergeCell ref="AH9:AM10"/>
    <mergeCell ref="A9:C10"/>
    <mergeCell ref="CF5:CP7"/>
    <mergeCell ref="A6:E7"/>
    <mergeCell ref="BB4:CD5"/>
    <mergeCell ref="A1:CP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57"/>
  <sheetViews>
    <sheetView tabSelected="1" zoomScale="75" zoomScaleNormal="75" workbookViewId="0">
      <selection activeCell="AO17" sqref="$A1:$XFD1048576"/>
    </sheetView>
  </sheetViews>
  <sheetFormatPr defaultColWidth="13" defaultRowHeight="13.2"/>
  <cols>
    <col min="1" max="5" width="2.58333333333333" style="1" customWidth="1"/>
    <col min="6" max="33" width="2.83333333333333" style="1" customWidth="1"/>
    <col min="34" max="36" width="2.58333333333333" style="1" customWidth="1"/>
    <col min="37" max="37" width="4.83333333333333" style="1" customWidth="1"/>
    <col min="38" max="66" width="2.58333333333333" style="1" customWidth="1"/>
    <col min="67" max="84" width="3" style="1" customWidth="1"/>
    <col min="85" max="94" width="2.83333333333333" style="1" customWidth="1"/>
    <col min="95" max="16384" width="13" style="1"/>
  </cols>
  <sheetData>
    <row r="1" ht="18" customHeight="1" spans="1:9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136"/>
    </row>
    <row r="2" ht="18" customHeight="1" spans="1:9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137"/>
    </row>
    <row r="3" ht="18" customHeight="1" spans="1:8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</row>
    <row r="4" ht="20.15" customHeight="1" spans="1:94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 t="s">
        <v>2</v>
      </c>
      <c r="O4" s="8"/>
      <c r="P4" s="8"/>
      <c r="Q4" s="8"/>
      <c r="R4" s="8"/>
      <c r="S4" s="8"/>
      <c r="T4" s="8" t="s">
        <v>3</v>
      </c>
      <c r="U4" s="8"/>
      <c r="V4" s="8"/>
      <c r="W4" s="8"/>
      <c r="X4" s="34"/>
      <c r="Y4" s="8"/>
      <c r="Z4" s="8"/>
      <c r="AA4" s="8"/>
      <c r="AB4" s="8"/>
      <c r="AC4" s="8"/>
      <c r="AD4" s="8" t="s">
        <v>4</v>
      </c>
      <c r="AE4" s="8"/>
      <c r="AF4" s="8"/>
      <c r="AG4" s="8"/>
      <c r="AH4" s="45" t="s">
        <v>5</v>
      </c>
      <c r="AI4" s="45"/>
      <c r="AJ4" s="45"/>
      <c r="AK4" s="45"/>
      <c r="AL4" s="45"/>
      <c r="AM4" s="45"/>
      <c r="AN4" s="45"/>
      <c r="AO4" s="45"/>
      <c r="AP4" s="45"/>
      <c r="AQ4" s="45"/>
      <c r="AR4" s="45" t="s">
        <v>2</v>
      </c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124"/>
      <c r="CE4" s="125"/>
      <c r="CF4" s="126" t="s">
        <v>6</v>
      </c>
      <c r="CG4" s="127"/>
      <c r="CH4" s="127"/>
      <c r="CI4" s="127"/>
      <c r="CJ4" s="127"/>
      <c r="CK4" s="127"/>
      <c r="CL4" s="127"/>
      <c r="CM4" s="127"/>
      <c r="CN4" s="127"/>
      <c r="CO4" s="127"/>
      <c r="CP4" s="127"/>
    </row>
    <row r="5" ht="20.15" customHeight="1" spans="1:94">
      <c r="A5" s="9" t="s">
        <v>7</v>
      </c>
      <c r="B5" s="10"/>
      <c r="C5" s="10"/>
      <c r="D5" s="10"/>
      <c r="E5" s="10"/>
      <c r="F5" s="10" t="s">
        <v>65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9</v>
      </c>
      <c r="U5" s="10"/>
      <c r="V5" s="10"/>
      <c r="W5" s="10"/>
      <c r="X5" s="35"/>
      <c r="Y5" s="10"/>
      <c r="Z5" s="10"/>
      <c r="AA5" s="10"/>
      <c r="AB5" s="10"/>
      <c r="AC5" s="10"/>
      <c r="AD5" s="10"/>
      <c r="AE5" s="10"/>
      <c r="AF5" s="10"/>
      <c r="AG5" s="10"/>
      <c r="AH5" s="13" t="s">
        <v>10</v>
      </c>
      <c r="AI5" s="13"/>
      <c r="AJ5" s="13"/>
      <c r="AK5" s="13"/>
      <c r="AL5" s="46"/>
      <c r="AM5" s="46"/>
      <c r="AN5" s="46"/>
      <c r="AO5" s="46"/>
      <c r="AP5" s="46"/>
      <c r="AQ5" s="46"/>
      <c r="AR5" s="13" t="s">
        <v>11</v>
      </c>
      <c r="AS5" s="13"/>
      <c r="AT5" s="13"/>
      <c r="AU5" s="13"/>
      <c r="AV5" s="46"/>
      <c r="AW5" s="46"/>
      <c r="AX5" s="46"/>
      <c r="AY5" s="46"/>
      <c r="AZ5" s="46"/>
      <c r="BA5" s="46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28"/>
      <c r="CE5" s="125"/>
      <c r="CF5" s="129"/>
      <c r="CG5" s="130"/>
      <c r="CH5" s="130"/>
      <c r="CI5" s="130"/>
      <c r="CJ5" s="130"/>
      <c r="CK5" s="130"/>
      <c r="CL5" s="130"/>
      <c r="CM5" s="130"/>
      <c r="CN5" s="130"/>
      <c r="CO5" s="130"/>
      <c r="CP5" s="130"/>
    </row>
    <row r="6" ht="20.15" customHeight="1" spans="1:94">
      <c r="A6" s="11" t="s">
        <v>12</v>
      </c>
      <c r="B6" s="12"/>
      <c r="C6" s="12"/>
      <c r="D6" s="12"/>
      <c r="E6" s="12"/>
      <c r="F6" s="13" t="s">
        <v>13</v>
      </c>
      <c r="G6" s="13"/>
      <c r="H6" s="13"/>
      <c r="I6" s="13"/>
      <c r="J6" s="13"/>
      <c r="K6" s="13"/>
      <c r="L6" s="13"/>
      <c r="M6" s="13" t="s">
        <v>14</v>
      </c>
      <c r="N6" s="13"/>
      <c r="O6" s="13"/>
      <c r="P6" s="13" t="s">
        <v>15</v>
      </c>
      <c r="Q6" s="13"/>
      <c r="R6" s="13"/>
      <c r="S6" s="13"/>
      <c r="T6" s="13"/>
      <c r="U6" s="13"/>
      <c r="V6" s="13"/>
      <c r="W6" s="13" t="s">
        <v>14</v>
      </c>
      <c r="X6" s="13"/>
      <c r="Y6" s="13"/>
      <c r="Z6" s="13" t="s">
        <v>15</v>
      </c>
      <c r="AA6" s="13"/>
      <c r="AB6" s="13"/>
      <c r="AC6" s="13"/>
      <c r="AD6" s="13"/>
      <c r="AE6" s="13"/>
      <c r="AF6" s="13"/>
      <c r="AG6" s="13" t="s">
        <v>14</v>
      </c>
      <c r="AH6" s="13"/>
      <c r="AI6" s="13"/>
      <c r="AJ6" s="13" t="s">
        <v>15</v>
      </c>
      <c r="AK6" s="13"/>
      <c r="AL6" s="13"/>
      <c r="AM6" s="13"/>
      <c r="AN6" s="13"/>
      <c r="AO6" s="13"/>
      <c r="AP6" s="13"/>
      <c r="AQ6" s="13" t="s">
        <v>14</v>
      </c>
      <c r="AR6" s="13"/>
      <c r="AS6" s="13"/>
      <c r="AT6" s="66" t="s">
        <v>16</v>
      </c>
      <c r="AU6" s="66"/>
      <c r="AV6" s="66"/>
      <c r="AW6" s="66"/>
      <c r="AX6" s="66"/>
      <c r="AY6" s="66"/>
      <c r="AZ6" s="66"/>
      <c r="BA6" s="66" t="s">
        <v>7</v>
      </c>
      <c r="BB6" s="66"/>
      <c r="BC6" s="66"/>
      <c r="BD6" s="66"/>
      <c r="BE6" s="66"/>
      <c r="BF6" s="66"/>
      <c r="BG6" s="13" t="s">
        <v>17</v>
      </c>
      <c r="BH6" s="13"/>
      <c r="BI6" s="13"/>
      <c r="BJ6" s="13"/>
      <c r="BK6" s="13"/>
      <c r="BL6" s="13"/>
      <c r="BM6" s="13"/>
      <c r="BN6" s="13" t="s">
        <v>18</v>
      </c>
      <c r="BO6" s="13"/>
      <c r="BP6" s="13"/>
      <c r="BQ6" s="13"/>
      <c r="BR6" s="13"/>
      <c r="BS6" s="13" t="s">
        <v>19</v>
      </c>
      <c r="BT6" s="13"/>
      <c r="BU6" s="13" t="s">
        <v>20</v>
      </c>
      <c r="BV6" s="13"/>
      <c r="BW6" s="13"/>
      <c r="BX6" s="13"/>
      <c r="BY6" s="13"/>
      <c r="BZ6" s="13" t="s">
        <v>21</v>
      </c>
      <c r="CA6" s="13"/>
      <c r="CB6" s="13"/>
      <c r="CC6" s="13"/>
      <c r="CD6" s="128"/>
      <c r="CE6" s="125"/>
      <c r="CF6" s="129"/>
      <c r="CG6" s="130"/>
      <c r="CH6" s="130"/>
      <c r="CI6" s="130"/>
      <c r="CJ6" s="130"/>
      <c r="CK6" s="130"/>
      <c r="CL6" s="130"/>
      <c r="CM6" s="130"/>
      <c r="CN6" s="130"/>
      <c r="CO6" s="130"/>
      <c r="CP6" s="130"/>
    </row>
    <row r="7" ht="16.95" spans="1:94">
      <c r="A7" s="14"/>
      <c r="B7" s="15"/>
      <c r="C7" s="15"/>
      <c r="D7" s="15"/>
      <c r="E7" s="15"/>
      <c r="F7" s="16"/>
      <c r="G7" s="16"/>
      <c r="H7" s="16"/>
      <c r="I7" s="16"/>
      <c r="J7" s="16"/>
      <c r="K7" s="16"/>
      <c r="L7" s="16"/>
      <c r="M7" s="29" t="s">
        <v>66</v>
      </c>
      <c r="N7" s="29"/>
      <c r="O7" s="29"/>
      <c r="P7" s="30"/>
      <c r="Q7" s="30"/>
      <c r="R7" s="30"/>
      <c r="S7" s="30"/>
      <c r="T7" s="30"/>
      <c r="U7" s="30"/>
      <c r="V7" s="30"/>
      <c r="W7" s="29" t="s">
        <v>67</v>
      </c>
      <c r="X7" s="29"/>
      <c r="Y7" s="29"/>
      <c r="Z7" s="30"/>
      <c r="AA7" s="30"/>
      <c r="AB7" s="30"/>
      <c r="AC7" s="30"/>
      <c r="AD7" s="30"/>
      <c r="AE7" s="30"/>
      <c r="AF7" s="30"/>
      <c r="AG7" s="29" t="s">
        <v>68</v>
      </c>
      <c r="AH7" s="29"/>
      <c r="AI7" s="29"/>
      <c r="AJ7" s="47"/>
      <c r="AK7" s="47"/>
      <c r="AL7" s="47"/>
      <c r="AM7" s="47"/>
      <c r="AN7" s="47"/>
      <c r="AO7" s="47"/>
      <c r="AP7" s="47"/>
      <c r="AQ7" s="29"/>
      <c r="AR7" s="29"/>
      <c r="AS7" s="29"/>
      <c r="AT7" s="47"/>
      <c r="AU7" s="47"/>
      <c r="AV7" s="47"/>
      <c r="AW7" s="47"/>
      <c r="AX7" s="47"/>
      <c r="AY7" s="47"/>
      <c r="AZ7" s="47"/>
      <c r="BA7" s="29"/>
      <c r="BB7" s="29"/>
      <c r="BC7" s="29"/>
      <c r="BD7" s="29"/>
      <c r="BE7" s="29"/>
      <c r="BF7" s="29"/>
      <c r="BG7" s="105">
        <v>24200000</v>
      </c>
      <c r="BH7" s="106"/>
      <c r="BI7" s="106"/>
      <c r="BJ7" s="106"/>
      <c r="BK7" s="106"/>
      <c r="BL7" s="106"/>
      <c r="BM7" s="106"/>
      <c r="BN7" s="116"/>
      <c r="BO7" s="116"/>
      <c r="BP7" s="116"/>
      <c r="BQ7" s="116"/>
      <c r="BR7" s="116"/>
      <c r="BS7" s="117">
        <f>BN7*0.3025</f>
        <v>0</v>
      </c>
      <c r="BT7" s="117"/>
      <c r="BU7" s="121">
        <f>BN7/BG7</f>
        <v>0</v>
      </c>
      <c r="BV7" s="122"/>
      <c r="BW7" s="122"/>
      <c r="BX7" s="122"/>
      <c r="BY7" s="122"/>
      <c r="BZ7" s="121" t="e">
        <f>BG7/BS7</f>
        <v>#DIV/0!</v>
      </c>
      <c r="CA7" s="122"/>
      <c r="CB7" s="122"/>
      <c r="CC7" s="122"/>
      <c r="CD7" s="131"/>
      <c r="CE7" s="125"/>
      <c r="CF7" s="132"/>
      <c r="CG7" s="133"/>
      <c r="CH7" s="133"/>
      <c r="CI7" s="133"/>
      <c r="CJ7" s="133"/>
      <c r="CK7" s="133"/>
      <c r="CL7" s="133"/>
      <c r="CM7" s="133"/>
      <c r="CN7" s="133"/>
      <c r="CO7" s="133"/>
      <c r="CP7" s="133"/>
    </row>
    <row r="8" ht="16.95" spans="1:7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T8" s="118"/>
    </row>
    <row r="9" ht="18" customHeight="1" spans="1:94">
      <c r="A9" s="18"/>
      <c r="B9" s="18"/>
      <c r="C9" s="18"/>
      <c r="D9" s="18" t="s">
        <v>22</v>
      </c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36"/>
      <c r="S9" s="37"/>
      <c r="T9" s="37"/>
      <c r="U9" s="3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2" t="s">
        <v>24</v>
      </c>
      <c r="AI9" s="22"/>
      <c r="AJ9" s="22"/>
      <c r="AK9" s="22"/>
      <c r="AL9" s="22"/>
      <c r="AM9" s="22"/>
      <c r="AO9" s="67" t="s">
        <v>25</v>
      </c>
      <c r="AP9" s="68"/>
      <c r="AQ9" s="68"/>
      <c r="AR9" s="68"/>
      <c r="AS9" s="68"/>
      <c r="AT9" s="68"/>
      <c r="AU9" s="68" t="s">
        <v>26</v>
      </c>
      <c r="AV9" s="68"/>
      <c r="AW9" s="68"/>
      <c r="AX9" s="84" t="s">
        <v>27</v>
      </c>
      <c r="AY9" s="85"/>
      <c r="AZ9" s="85"/>
      <c r="BA9" s="85"/>
      <c r="BB9" s="86"/>
      <c r="BC9" s="84" t="s">
        <v>28</v>
      </c>
      <c r="BD9" s="85"/>
      <c r="BE9" s="85"/>
      <c r="BF9" s="85"/>
      <c r="BG9" s="86"/>
      <c r="BH9" s="107">
        <v>3</v>
      </c>
      <c r="BI9" s="85" t="s">
        <v>29</v>
      </c>
      <c r="BJ9" s="85"/>
      <c r="BK9" s="85"/>
      <c r="BL9" s="86"/>
      <c r="BM9" s="107">
        <v>8</v>
      </c>
      <c r="BN9" s="85" t="s">
        <v>29</v>
      </c>
      <c r="BO9" s="85"/>
      <c r="BP9" s="85"/>
      <c r="BQ9" s="86"/>
      <c r="BR9" s="107">
        <v>9</v>
      </c>
      <c r="BS9" s="85" t="s">
        <v>29</v>
      </c>
      <c r="BT9" s="85"/>
      <c r="BU9" s="85"/>
      <c r="BV9" s="86"/>
      <c r="BW9" s="107">
        <v>10</v>
      </c>
      <c r="BX9" s="85" t="s">
        <v>29</v>
      </c>
      <c r="BY9" s="85"/>
      <c r="BZ9" s="85"/>
      <c r="CA9" s="86"/>
      <c r="CB9" s="107"/>
      <c r="CC9" s="85" t="s">
        <v>29</v>
      </c>
      <c r="CD9" s="85"/>
      <c r="CE9" s="85"/>
      <c r="CF9" s="86"/>
      <c r="CG9" s="134" t="s">
        <v>30</v>
      </c>
      <c r="CH9" s="134"/>
      <c r="CI9" s="134"/>
      <c r="CJ9" s="134"/>
      <c r="CK9" s="138"/>
      <c r="CL9" s="139" t="s">
        <v>31</v>
      </c>
      <c r="CM9" s="140"/>
      <c r="CN9" s="140"/>
      <c r="CO9" s="140"/>
      <c r="CP9" s="141"/>
    </row>
    <row r="10" ht="16.95" spans="1:94">
      <c r="A10" s="18"/>
      <c r="B10" s="18"/>
      <c r="C10" s="18"/>
      <c r="D10" s="18" t="s">
        <v>32</v>
      </c>
      <c r="E10" s="18"/>
      <c r="F10" s="20">
        <v>18000</v>
      </c>
      <c r="G10" s="20"/>
      <c r="H10" s="20"/>
      <c r="I10" s="20"/>
      <c r="J10" s="20">
        <v>18000</v>
      </c>
      <c r="K10" s="20"/>
      <c r="L10" s="20"/>
      <c r="M10" s="20"/>
      <c r="N10" s="20">
        <v>15000</v>
      </c>
      <c r="O10" s="20"/>
      <c r="P10" s="20"/>
      <c r="Q10" s="20"/>
      <c r="R10" s="39"/>
      <c r="S10" s="40"/>
      <c r="T10" s="40"/>
      <c r="U10" s="41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2"/>
      <c r="AI10" s="22"/>
      <c r="AJ10" s="22"/>
      <c r="AK10" s="22"/>
      <c r="AL10" s="22"/>
      <c r="AM10" s="22"/>
      <c r="AO10" s="69"/>
      <c r="AP10" s="70"/>
      <c r="AQ10" s="70"/>
      <c r="AR10" s="70"/>
      <c r="AS10" s="70"/>
      <c r="AT10" s="70"/>
      <c r="AU10" s="70"/>
      <c r="AV10" s="70"/>
      <c r="AW10" s="70"/>
      <c r="AX10" s="87">
        <v>1400000</v>
      </c>
      <c r="AY10" s="87"/>
      <c r="AZ10" s="87"/>
      <c r="BA10" s="87"/>
      <c r="BB10" s="87"/>
      <c r="BC10" s="88">
        <f>AX10*110%</f>
        <v>1540000</v>
      </c>
      <c r="BD10" s="88"/>
      <c r="BE10" s="88"/>
      <c r="BF10" s="88"/>
      <c r="BG10" s="88"/>
      <c r="BH10" s="108">
        <v>23980</v>
      </c>
      <c r="BI10" s="108"/>
      <c r="BJ10" s="108"/>
      <c r="BK10" s="108"/>
      <c r="BL10" s="108"/>
      <c r="BM10" s="119"/>
      <c r="BN10" s="119"/>
      <c r="BO10" s="119"/>
      <c r="BP10" s="119"/>
      <c r="BQ10" s="119"/>
      <c r="BR10" s="87"/>
      <c r="BS10" s="87"/>
      <c r="BT10" s="87"/>
      <c r="BU10" s="87"/>
      <c r="BV10" s="87"/>
      <c r="BW10" s="123">
        <v>1485000</v>
      </c>
      <c r="BX10" s="123"/>
      <c r="BY10" s="123"/>
      <c r="BZ10" s="123"/>
      <c r="CA10" s="123"/>
      <c r="CB10" s="95"/>
      <c r="CC10" s="95"/>
      <c r="CD10" s="95"/>
      <c r="CE10" s="95"/>
      <c r="CF10" s="95"/>
      <c r="CG10" s="96">
        <f>SUM(BH10:CF10)</f>
        <v>1508980</v>
      </c>
      <c r="CH10" s="77"/>
      <c r="CI10" s="77"/>
      <c r="CJ10" s="77"/>
      <c r="CK10" s="142"/>
      <c r="CL10" s="143">
        <f>CG10/E44</f>
        <v>0.0623545454545455</v>
      </c>
      <c r="CM10" s="144"/>
      <c r="CN10" s="144"/>
      <c r="CO10" s="144"/>
      <c r="CP10" s="145"/>
    </row>
    <row r="11" ht="16.2" spans="1:94">
      <c r="A11" s="21" t="s">
        <v>33</v>
      </c>
      <c r="B11" s="21"/>
      <c r="C11" s="21"/>
      <c r="D11" s="22" t="s">
        <v>34</v>
      </c>
      <c r="E11" s="22"/>
      <c r="F11" s="22" t="s">
        <v>12</v>
      </c>
      <c r="G11" s="22"/>
      <c r="H11" s="22"/>
      <c r="I11" s="22"/>
      <c r="J11" s="22" t="s">
        <v>12</v>
      </c>
      <c r="K11" s="22"/>
      <c r="L11" s="22"/>
      <c r="M11" s="22"/>
      <c r="N11" s="22" t="s">
        <v>12</v>
      </c>
      <c r="O11" s="22"/>
      <c r="P11" s="22"/>
      <c r="Q11" s="22"/>
      <c r="R11" s="22" t="s">
        <v>12</v>
      </c>
      <c r="S11" s="22"/>
      <c r="T11" s="22"/>
      <c r="U11" s="22"/>
      <c r="V11" s="22" t="s">
        <v>12</v>
      </c>
      <c r="W11" s="22"/>
      <c r="X11" s="22"/>
      <c r="Y11" s="22"/>
      <c r="Z11" s="22" t="s">
        <v>12</v>
      </c>
      <c r="AA11" s="22"/>
      <c r="AB11" s="22"/>
      <c r="AC11" s="22"/>
      <c r="AD11" s="22" t="s">
        <v>12</v>
      </c>
      <c r="AE11" s="22"/>
      <c r="AF11" s="22"/>
      <c r="AG11" s="22"/>
      <c r="AH11" s="22" t="s">
        <v>24</v>
      </c>
      <c r="AI11" s="22"/>
      <c r="AJ11" s="22"/>
      <c r="AK11" s="22"/>
      <c r="AL11" s="22"/>
      <c r="AM11" s="22"/>
      <c r="AO11" s="71"/>
      <c r="AP11" s="13"/>
      <c r="AQ11" s="13"/>
      <c r="AR11" s="13"/>
      <c r="AS11" s="13"/>
      <c r="AT11" s="13"/>
      <c r="AU11" s="13"/>
      <c r="AV11" s="13"/>
      <c r="AW11" s="13"/>
      <c r="AX11" s="89">
        <v>2500000</v>
      </c>
      <c r="AY11" s="89"/>
      <c r="AZ11" s="89"/>
      <c r="BA11" s="89"/>
      <c r="BB11" s="89"/>
      <c r="BC11" s="88">
        <f t="shared" ref="BC11:BC45" si="0">AX11*110%</f>
        <v>2750000</v>
      </c>
      <c r="BD11" s="88"/>
      <c r="BE11" s="88"/>
      <c r="BF11" s="88"/>
      <c r="BG11" s="88"/>
      <c r="BH11" s="89"/>
      <c r="BI11" s="89"/>
      <c r="BJ11" s="89"/>
      <c r="BK11" s="89"/>
      <c r="BL11" s="89"/>
      <c r="BM11" s="120">
        <v>1870000</v>
      </c>
      <c r="BN11" s="120"/>
      <c r="BO11" s="120"/>
      <c r="BP11" s="120"/>
      <c r="BQ11" s="120"/>
      <c r="BR11" s="120">
        <v>670120</v>
      </c>
      <c r="BS11" s="120"/>
      <c r="BT11" s="120"/>
      <c r="BU11" s="120"/>
      <c r="BV11" s="120"/>
      <c r="BW11" s="120">
        <v>264880</v>
      </c>
      <c r="BX11" s="120"/>
      <c r="BY11" s="120"/>
      <c r="BZ11" s="120"/>
      <c r="CA11" s="120"/>
      <c r="CB11" s="89"/>
      <c r="CC11" s="89"/>
      <c r="CD11" s="89"/>
      <c r="CE11" s="89"/>
      <c r="CF11" s="89"/>
      <c r="CG11" s="96">
        <f t="shared" ref="CG11:CG46" si="1">SUM(BH11:CF11)</f>
        <v>2805000</v>
      </c>
      <c r="CH11" s="77"/>
      <c r="CI11" s="77"/>
      <c r="CJ11" s="77"/>
      <c r="CK11" s="142"/>
      <c r="CL11" s="146">
        <f>CG11/E44</f>
        <v>0.115909090909091</v>
      </c>
      <c r="CM11" s="147"/>
      <c r="CN11" s="147"/>
      <c r="CO11" s="147"/>
      <c r="CP11" s="148"/>
    </row>
    <row r="12" ht="16.2" spans="1:94">
      <c r="A12" s="21"/>
      <c r="B12" s="21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O12" s="71"/>
      <c r="AP12" s="13"/>
      <c r="AQ12" s="13"/>
      <c r="AR12" s="13"/>
      <c r="AS12" s="13"/>
      <c r="AT12" s="13"/>
      <c r="AU12" s="13"/>
      <c r="AV12" s="13"/>
      <c r="AW12" s="13"/>
      <c r="AX12" s="89">
        <v>120000</v>
      </c>
      <c r="AY12" s="89"/>
      <c r="AZ12" s="89"/>
      <c r="BA12" s="89"/>
      <c r="BB12" s="89"/>
      <c r="BC12" s="88">
        <f t="shared" si="0"/>
        <v>132000</v>
      </c>
      <c r="BD12" s="88"/>
      <c r="BE12" s="88"/>
      <c r="BF12" s="88"/>
      <c r="BG12" s="88"/>
      <c r="BH12" s="89"/>
      <c r="BI12" s="89"/>
      <c r="BJ12" s="89"/>
      <c r="BK12" s="89"/>
      <c r="BL12" s="89"/>
      <c r="BM12" s="120">
        <v>132000</v>
      </c>
      <c r="BN12" s="120"/>
      <c r="BO12" s="120"/>
      <c r="BP12" s="120"/>
      <c r="BQ12" s="120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96">
        <f t="shared" si="1"/>
        <v>132000</v>
      </c>
      <c r="CH12" s="77"/>
      <c r="CI12" s="77"/>
      <c r="CJ12" s="77"/>
      <c r="CK12" s="142"/>
      <c r="CL12" s="146">
        <f>CG12/E44</f>
        <v>0.00545454545454545</v>
      </c>
      <c r="CM12" s="147"/>
      <c r="CN12" s="147"/>
      <c r="CO12" s="147"/>
      <c r="CP12" s="148"/>
    </row>
    <row r="13" ht="16.2" spans="1:94">
      <c r="A13" s="21"/>
      <c r="B13" s="21"/>
      <c r="C13" s="21"/>
      <c r="D13" s="19"/>
      <c r="E13" s="19"/>
      <c r="F13" s="20"/>
      <c r="G13" s="20"/>
      <c r="H13" s="20"/>
      <c r="I13" s="20"/>
      <c r="J13" s="20">
        <v>300000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f>SUM(F13:AG14)</f>
        <v>300000</v>
      </c>
      <c r="AI13" s="23"/>
      <c r="AJ13" s="23"/>
      <c r="AK13" s="23"/>
      <c r="AL13" s="23"/>
      <c r="AM13" s="23"/>
      <c r="AO13" s="71"/>
      <c r="AP13" s="13"/>
      <c r="AQ13" s="13"/>
      <c r="AR13" s="13"/>
      <c r="AS13" s="13"/>
      <c r="AT13" s="13"/>
      <c r="AU13" s="13"/>
      <c r="AV13" s="13"/>
      <c r="AW13" s="13"/>
      <c r="AX13" s="89">
        <v>300000</v>
      </c>
      <c r="AY13" s="89"/>
      <c r="AZ13" s="89"/>
      <c r="BA13" s="89"/>
      <c r="BB13" s="89"/>
      <c r="BC13" s="88">
        <f t="shared" si="0"/>
        <v>330000</v>
      </c>
      <c r="BD13" s="88"/>
      <c r="BE13" s="88"/>
      <c r="BF13" s="88"/>
      <c r="BG13" s="88"/>
      <c r="BH13" s="89"/>
      <c r="BI13" s="89"/>
      <c r="BJ13" s="89"/>
      <c r="BK13" s="89"/>
      <c r="BL13" s="89"/>
      <c r="BM13" s="120">
        <v>169610</v>
      </c>
      <c r="BN13" s="120"/>
      <c r="BO13" s="120"/>
      <c r="BP13" s="120"/>
      <c r="BQ13" s="120"/>
      <c r="BR13" s="120">
        <v>138150</v>
      </c>
      <c r="BS13" s="120"/>
      <c r="BT13" s="120"/>
      <c r="BU13" s="120"/>
      <c r="BV13" s="120"/>
      <c r="BW13" s="120">
        <f>181104+13200</f>
        <v>194304</v>
      </c>
      <c r="BX13" s="120"/>
      <c r="BY13" s="120"/>
      <c r="BZ13" s="120"/>
      <c r="CA13" s="120"/>
      <c r="CB13" s="89"/>
      <c r="CC13" s="89"/>
      <c r="CD13" s="89"/>
      <c r="CE13" s="89"/>
      <c r="CF13" s="89"/>
      <c r="CG13" s="96">
        <f t="shared" si="1"/>
        <v>502064</v>
      </c>
      <c r="CH13" s="77"/>
      <c r="CI13" s="77"/>
      <c r="CJ13" s="77"/>
      <c r="CK13" s="142"/>
      <c r="CL13" s="146">
        <f>CG13/E44</f>
        <v>0.0207464462809917</v>
      </c>
      <c r="CM13" s="147"/>
      <c r="CN13" s="147"/>
      <c r="CO13" s="147"/>
      <c r="CP13" s="148"/>
    </row>
    <row r="14" ht="16.2" spans="1:94">
      <c r="A14" s="21"/>
      <c r="B14" s="21"/>
      <c r="C14" s="21"/>
      <c r="D14" s="19"/>
      <c r="E14" s="19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/>
      <c r="AI14" s="23"/>
      <c r="AJ14" s="23"/>
      <c r="AK14" s="23"/>
      <c r="AL14" s="23"/>
      <c r="AM14" s="23"/>
      <c r="AO14" s="71"/>
      <c r="AP14" s="13"/>
      <c r="AQ14" s="13"/>
      <c r="AR14" s="13"/>
      <c r="AS14" s="13"/>
      <c r="AT14" s="13"/>
      <c r="AU14" s="13"/>
      <c r="AV14" s="13"/>
      <c r="AW14" s="13"/>
      <c r="AX14" s="89">
        <v>100000</v>
      </c>
      <c r="AY14" s="89"/>
      <c r="AZ14" s="89"/>
      <c r="BA14" s="89"/>
      <c r="BB14" s="89"/>
      <c r="BC14" s="88">
        <f t="shared" si="0"/>
        <v>110000</v>
      </c>
      <c r="BD14" s="88"/>
      <c r="BE14" s="88"/>
      <c r="BF14" s="88"/>
      <c r="BG14" s="88"/>
      <c r="BH14" s="89"/>
      <c r="BI14" s="89"/>
      <c r="BJ14" s="89"/>
      <c r="BK14" s="89"/>
      <c r="BL14" s="89"/>
      <c r="BM14" s="109"/>
      <c r="BN14" s="109"/>
      <c r="BO14" s="109"/>
      <c r="BP14" s="109"/>
      <c r="BQ14" s="109"/>
      <c r="BR14" s="120">
        <v>60000</v>
      </c>
      <c r="BS14" s="120"/>
      <c r="BT14" s="120"/>
      <c r="BU14" s="120"/>
      <c r="BV14" s="120"/>
      <c r="BW14" s="120">
        <v>160000</v>
      </c>
      <c r="BX14" s="120"/>
      <c r="BY14" s="120"/>
      <c r="BZ14" s="120"/>
      <c r="CA14" s="120"/>
      <c r="CB14" s="89"/>
      <c r="CC14" s="89"/>
      <c r="CD14" s="89"/>
      <c r="CE14" s="89"/>
      <c r="CF14" s="89"/>
      <c r="CG14" s="96">
        <f t="shared" si="1"/>
        <v>220000</v>
      </c>
      <c r="CH14" s="77"/>
      <c r="CI14" s="77"/>
      <c r="CJ14" s="77"/>
      <c r="CK14" s="142"/>
      <c r="CL14" s="146">
        <f>CG14/E44</f>
        <v>0.00909090909090909</v>
      </c>
      <c r="CM14" s="147"/>
      <c r="CN14" s="147"/>
      <c r="CO14" s="147"/>
      <c r="CP14" s="148"/>
    </row>
    <row r="15" ht="16.2" spans="1:94">
      <c r="A15" s="21"/>
      <c r="B15" s="21"/>
      <c r="C15" s="21"/>
      <c r="D15" s="19"/>
      <c r="E15" s="19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SUM(F15:AG16)</f>
        <v>0</v>
      </c>
      <c r="AI15" s="23"/>
      <c r="AJ15" s="23"/>
      <c r="AK15" s="23"/>
      <c r="AL15" s="23"/>
      <c r="AM15" s="23"/>
      <c r="AO15" s="71"/>
      <c r="AP15" s="13"/>
      <c r="AQ15" s="13"/>
      <c r="AR15" s="13"/>
      <c r="AS15" s="13"/>
      <c r="AT15" s="13"/>
      <c r="AU15" s="13"/>
      <c r="AV15" s="13"/>
      <c r="AW15" s="13"/>
      <c r="AX15" s="90">
        <v>1630000</v>
      </c>
      <c r="AY15" s="90"/>
      <c r="AZ15" s="90"/>
      <c r="BA15" s="90"/>
      <c r="BB15" s="90"/>
      <c r="BC15" s="88">
        <f t="shared" si="0"/>
        <v>1793000</v>
      </c>
      <c r="BD15" s="88"/>
      <c r="BE15" s="88"/>
      <c r="BF15" s="88"/>
      <c r="BG15" s="88"/>
      <c r="BH15" s="89"/>
      <c r="BI15" s="89"/>
      <c r="BJ15" s="89"/>
      <c r="BK15" s="89"/>
      <c r="BL15" s="89"/>
      <c r="BM15" s="109"/>
      <c r="BN15" s="109"/>
      <c r="BO15" s="109"/>
      <c r="BP15" s="109"/>
      <c r="BQ15" s="109"/>
      <c r="BR15" s="120">
        <v>1790888</v>
      </c>
      <c r="BS15" s="120"/>
      <c r="BT15" s="120"/>
      <c r="BU15" s="120"/>
      <c r="BV15" s="120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96">
        <f t="shared" si="1"/>
        <v>1790888</v>
      </c>
      <c r="CH15" s="77"/>
      <c r="CI15" s="77"/>
      <c r="CJ15" s="77"/>
      <c r="CK15" s="142"/>
      <c r="CL15" s="146">
        <f>CG15/E44</f>
        <v>0.0740036363636364</v>
      </c>
      <c r="CM15" s="147"/>
      <c r="CN15" s="147"/>
      <c r="CO15" s="147"/>
      <c r="CP15" s="148"/>
    </row>
    <row r="16" ht="16.2" spans="1:94">
      <c r="A16" s="21"/>
      <c r="B16" s="21"/>
      <c r="C16" s="21"/>
      <c r="D16" s="19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/>
      <c r="AI16" s="23"/>
      <c r="AJ16" s="23"/>
      <c r="AK16" s="23"/>
      <c r="AL16" s="23"/>
      <c r="AM16" s="23"/>
      <c r="AO16" s="71"/>
      <c r="AP16" s="13"/>
      <c r="AQ16" s="13"/>
      <c r="AR16" s="13"/>
      <c r="AS16" s="13"/>
      <c r="AT16" s="13"/>
      <c r="AU16" s="13"/>
      <c r="AV16" s="13"/>
      <c r="AW16" s="13"/>
      <c r="AX16" s="90">
        <v>1750000</v>
      </c>
      <c r="AY16" s="90"/>
      <c r="AZ16" s="90"/>
      <c r="BA16" s="90"/>
      <c r="BB16" s="90"/>
      <c r="BC16" s="88">
        <f t="shared" si="0"/>
        <v>1925000</v>
      </c>
      <c r="BD16" s="88"/>
      <c r="BE16" s="88"/>
      <c r="BF16" s="88"/>
      <c r="BG16" s="88"/>
      <c r="BH16" s="89"/>
      <c r="BI16" s="89"/>
      <c r="BJ16" s="89"/>
      <c r="BK16" s="89"/>
      <c r="BL16" s="89"/>
      <c r="BM16" s="109"/>
      <c r="BN16" s="109"/>
      <c r="BO16" s="109"/>
      <c r="BP16" s="109"/>
      <c r="BQ16" s="109"/>
      <c r="BR16" s="120">
        <v>1925000</v>
      </c>
      <c r="BS16" s="120"/>
      <c r="BT16" s="120"/>
      <c r="BU16" s="120"/>
      <c r="BV16" s="120"/>
      <c r="BW16" s="120">
        <v>16500</v>
      </c>
      <c r="BX16" s="120"/>
      <c r="BY16" s="120"/>
      <c r="BZ16" s="120"/>
      <c r="CA16" s="120"/>
      <c r="CB16" s="89"/>
      <c r="CC16" s="89"/>
      <c r="CD16" s="89"/>
      <c r="CE16" s="89"/>
      <c r="CF16" s="89"/>
      <c r="CG16" s="96">
        <f t="shared" si="1"/>
        <v>1941500</v>
      </c>
      <c r="CH16" s="77"/>
      <c r="CI16" s="77"/>
      <c r="CJ16" s="77"/>
      <c r="CK16" s="142"/>
      <c r="CL16" s="146">
        <f>CG16/E44</f>
        <v>0.0802272727272727</v>
      </c>
      <c r="CM16" s="147"/>
      <c r="CN16" s="147"/>
      <c r="CO16" s="147"/>
      <c r="CP16" s="148"/>
    </row>
    <row r="17" ht="16.2" spans="1:94">
      <c r="A17" s="21"/>
      <c r="B17" s="21"/>
      <c r="C17" s="21"/>
      <c r="D17" s="19"/>
      <c r="E17" s="19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SUM(F17:AG18)</f>
        <v>0</v>
      </c>
      <c r="AI17" s="23"/>
      <c r="AJ17" s="23"/>
      <c r="AK17" s="23"/>
      <c r="AL17" s="23"/>
      <c r="AM17" s="23"/>
      <c r="AO17" s="69"/>
      <c r="AP17" s="70"/>
      <c r="AQ17" s="70"/>
      <c r="AR17" s="70"/>
      <c r="AS17" s="70"/>
      <c r="AT17" s="70"/>
      <c r="AU17" s="70"/>
      <c r="AV17" s="70"/>
      <c r="AW17" s="70"/>
      <c r="AX17" s="91">
        <v>4000000</v>
      </c>
      <c r="AY17" s="91"/>
      <c r="AZ17" s="91"/>
      <c r="BA17" s="91"/>
      <c r="BB17" s="91"/>
      <c r="BC17" s="88">
        <f t="shared" si="0"/>
        <v>4400000</v>
      </c>
      <c r="BD17" s="88"/>
      <c r="BE17" s="88"/>
      <c r="BF17" s="88"/>
      <c r="BG17" s="88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20">
        <v>4400000</v>
      </c>
      <c r="BS17" s="120"/>
      <c r="BT17" s="120"/>
      <c r="BU17" s="120"/>
      <c r="BV17" s="120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96">
        <f t="shared" si="1"/>
        <v>4400000</v>
      </c>
      <c r="CH17" s="77"/>
      <c r="CI17" s="77"/>
      <c r="CJ17" s="77"/>
      <c r="CK17" s="142"/>
      <c r="CL17" s="146">
        <f>CG17/E44</f>
        <v>0.181818181818182</v>
      </c>
      <c r="CM17" s="147"/>
      <c r="CN17" s="147"/>
      <c r="CO17" s="147"/>
      <c r="CP17" s="148"/>
    </row>
    <row r="18" ht="16.2" spans="1:94">
      <c r="A18" s="21"/>
      <c r="B18" s="21"/>
      <c r="C18" s="21"/>
      <c r="D18" s="19"/>
      <c r="E18" s="19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/>
      <c r="AI18" s="23"/>
      <c r="AJ18" s="23"/>
      <c r="AK18" s="23"/>
      <c r="AL18" s="23"/>
      <c r="AM18" s="23"/>
      <c r="AO18" s="71"/>
      <c r="AP18" s="13"/>
      <c r="AQ18" s="13"/>
      <c r="AR18" s="13"/>
      <c r="AS18" s="13"/>
      <c r="AT18" s="13"/>
      <c r="AU18" s="13"/>
      <c r="AV18" s="13"/>
      <c r="AW18" s="13"/>
      <c r="AX18" s="89">
        <v>1950000</v>
      </c>
      <c r="AY18" s="89"/>
      <c r="AZ18" s="89"/>
      <c r="BA18" s="89"/>
      <c r="BB18" s="89"/>
      <c r="BC18" s="88">
        <f t="shared" si="0"/>
        <v>2145000</v>
      </c>
      <c r="BD18" s="88"/>
      <c r="BE18" s="88"/>
      <c r="BF18" s="88"/>
      <c r="BG18" s="88"/>
      <c r="BH18" s="89"/>
      <c r="BI18" s="89"/>
      <c r="BJ18" s="89"/>
      <c r="BK18" s="89"/>
      <c r="BL18" s="8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89"/>
      <c r="BX18" s="89"/>
      <c r="BY18" s="89"/>
      <c r="BZ18" s="89"/>
      <c r="CA18" s="89"/>
      <c r="CB18" s="89"/>
      <c r="CC18" s="89"/>
      <c r="CD18" s="89"/>
      <c r="CE18" s="89"/>
      <c r="CF18" s="89"/>
      <c r="CG18" s="96">
        <f t="shared" si="1"/>
        <v>0</v>
      </c>
      <c r="CH18" s="77"/>
      <c r="CI18" s="77"/>
      <c r="CJ18" s="77"/>
      <c r="CK18" s="142"/>
      <c r="CL18" s="146">
        <f>CG19/E44</f>
        <v>0.0280909090909091</v>
      </c>
      <c r="CM18" s="147"/>
      <c r="CN18" s="147"/>
      <c r="CO18" s="147"/>
      <c r="CP18" s="148"/>
    </row>
    <row r="19" ht="16.2" spans="1:94">
      <c r="A19" s="21"/>
      <c r="B19" s="21"/>
      <c r="C19" s="21"/>
      <c r="D19" s="19"/>
      <c r="E19" s="19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SUM(F19:AG20)</f>
        <v>0</v>
      </c>
      <c r="AI19" s="23"/>
      <c r="AJ19" s="23"/>
      <c r="AK19" s="23"/>
      <c r="AL19" s="23"/>
      <c r="AM19" s="23"/>
      <c r="AO19" s="71"/>
      <c r="AP19" s="13"/>
      <c r="AQ19" s="13"/>
      <c r="AR19" s="13"/>
      <c r="AS19" s="13"/>
      <c r="AT19" s="13"/>
      <c r="AU19" s="13"/>
      <c r="AV19" s="13"/>
      <c r="AW19" s="13"/>
      <c r="AX19" s="89">
        <v>800000</v>
      </c>
      <c r="AY19" s="89"/>
      <c r="AZ19" s="89"/>
      <c r="BA19" s="89"/>
      <c r="BB19" s="89"/>
      <c r="BC19" s="88">
        <f t="shared" si="0"/>
        <v>880000</v>
      </c>
      <c r="BD19" s="88"/>
      <c r="BE19" s="88"/>
      <c r="BF19" s="88"/>
      <c r="BG19" s="88"/>
      <c r="BH19" s="89"/>
      <c r="BI19" s="89"/>
      <c r="BJ19" s="89"/>
      <c r="BK19" s="89"/>
      <c r="BL19" s="89"/>
      <c r="BM19" s="120">
        <v>264000</v>
      </c>
      <c r="BN19" s="120"/>
      <c r="BO19" s="120"/>
      <c r="BP19" s="120"/>
      <c r="BQ19" s="120"/>
      <c r="BR19" s="120">
        <v>415800</v>
      </c>
      <c r="BS19" s="120"/>
      <c r="BT19" s="120"/>
      <c r="BU19" s="120"/>
      <c r="BV19" s="120"/>
      <c r="BW19" s="89"/>
      <c r="BX19" s="89"/>
      <c r="BY19" s="89"/>
      <c r="BZ19" s="89"/>
      <c r="CA19" s="89"/>
      <c r="CB19" s="89"/>
      <c r="CC19" s="89"/>
      <c r="CD19" s="89"/>
      <c r="CE19" s="89"/>
      <c r="CF19" s="89"/>
      <c r="CG19" s="96">
        <f t="shared" si="1"/>
        <v>679800</v>
      </c>
      <c r="CH19" s="77"/>
      <c r="CI19" s="77"/>
      <c r="CJ19" s="77"/>
      <c r="CK19" s="142"/>
      <c r="CL19" s="146">
        <f>CG19/E44</f>
        <v>0.0280909090909091</v>
      </c>
      <c r="CM19" s="147"/>
      <c r="CN19" s="147"/>
      <c r="CO19" s="147"/>
      <c r="CP19" s="148"/>
    </row>
    <row r="20" ht="16.2" spans="1:94">
      <c r="A20" s="21"/>
      <c r="B20" s="21"/>
      <c r="C20" s="21"/>
      <c r="D20" s="19"/>
      <c r="E20" s="19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/>
      <c r="AI20" s="23"/>
      <c r="AJ20" s="23"/>
      <c r="AK20" s="23"/>
      <c r="AL20" s="23"/>
      <c r="AM20" s="23"/>
      <c r="AO20" s="71"/>
      <c r="AP20" s="13"/>
      <c r="AQ20" s="13"/>
      <c r="AR20" s="13"/>
      <c r="AS20" s="13"/>
      <c r="AT20" s="13"/>
      <c r="AU20" s="13"/>
      <c r="AV20" s="13"/>
      <c r="AW20" s="13"/>
      <c r="AX20" s="89">
        <v>720000</v>
      </c>
      <c r="AY20" s="89"/>
      <c r="AZ20" s="89"/>
      <c r="BA20" s="89"/>
      <c r="BB20" s="89"/>
      <c r="BC20" s="88">
        <f t="shared" si="0"/>
        <v>792000</v>
      </c>
      <c r="BD20" s="88"/>
      <c r="BE20" s="88"/>
      <c r="BF20" s="88"/>
      <c r="BG20" s="88"/>
      <c r="BH20" s="89"/>
      <c r="BI20" s="89"/>
      <c r="BJ20" s="89"/>
      <c r="BK20" s="89"/>
      <c r="BL20" s="89"/>
      <c r="BM20" s="109"/>
      <c r="BN20" s="109"/>
      <c r="BO20" s="109"/>
      <c r="BP20" s="109"/>
      <c r="BQ20" s="109"/>
      <c r="BR20" s="120">
        <v>789250</v>
      </c>
      <c r="BS20" s="120"/>
      <c r="BT20" s="120"/>
      <c r="BU20" s="120"/>
      <c r="BV20" s="120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96">
        <f t="shared" si="1"/>
        <v>789250</v>
      </c>
      <c r="CH20" s="77"/>
      <c r="CI20" s="77"/>
      <c r="CJ20" s="77"/>
      <c r="CK20" s="142"/>
      <c r="CL20" s="146">
        <f>CG20/E44</f>
        <v>0.0326136363636364</v>
      </c>
      <c r="CM20" s="147"/>
      <c r="CN20" s="147"/>
      <c r="CO20" s="147"/>
      <c r="CP20" s="148"/>
    </row>
    <row r="21" ht="16.2" spans="1:94">
      <c r="A21" s="21"/>
      <c r="B21" s="21"/>
      <c r="C21" s="21"/>
      <c r="D21" s="19"/>
      <c r="E21" s="19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SUM(F21:AG22)</f>
        <v>0</v>
      </c>
      <c r="AI21" s="23"/>
      <c r="AJ21" s="23"/>
      <c r="AK21" s="23"/>
      <c r="AL21" s="23"/>
      <c r="AM21" s="23"/>
      <c r="AO21" s="71"/>
      <c r="AP21" s="13"/>
      <c r="AQ21" s="13"/>
      <c r="AR21" s="13"/>
      <c r="AS21" s="13"/>
      <c r="AT21" s="13"/>
      <c r="AU21" s="13"/>
      <c r="AV21" s="13"/>
      <c r="AW21" s="13"/>
      <c r="AX21" s="90">
        <v>3800000</v>
      </c>
      <c r="AY21" s="90"/>
      <c r="AZ21" s="90"/>
      <c r="BA21" s="90"/>
      <c r="BB21" s="90"/>
      <c r="BC21" s="88">
        <f t="shared" si="0"/>
        <v>4180000</v>
      </c>
      <c r="BD21" s="88"/>
      <c r="BE21" s="88"/>
      <c r="BF21" s="88"/>
      <c r="BG21" s="88"/>
      <c r="BH21" s="89"/>
      <c r="BI21" s="89"/>
      <c r="BJ21" s="89"/>
      <c r="BK21" s="89"/>
      <c r="BL21" s="89"/>
      <c r="BM21" s="109"/>
      <c r="BN21" s="109"/>
      <c r="BO21" s="109"/>
      <c r="BP21" s="109"/>
      <c r="BQ21" s="109"/>
      <c r="BR21" s="120">
        <v>4180000</v>
      </c>
      <c r="BS21" s="120"/>
      <c r="BT21" s="120"/>
      <c r="BU21" s="120"/>
      <c r="BV21" s="120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96">
        <f t="shared" si="1"/>
        <v>4180000</v>
      </c>
      <c r="CH21" s="77"/>
      <c r="CI21" s="77"/>
      <c r="CJ21" s="77"/>
      <c r="CK21" s="142"/>
      <c r="CL21" s="33">
        <f>CG21/E44</f>
        <v>0.172727272727273</v>
      </c>
      <c r="CM21" s="33"/>
      <c r="CN21" s="146"/>
      <c r="CO21" s="146"/>
      <c r="CP21" s="149"/>
    </row>
    <row r="22" ht="16.2" spans="1:94">
      <c r="A22" s="21"/>
      <c r="B22" s="21"/>
      <c r="C22" s="21"/>
      <c r="D22" s="19"/>
      <c r="E22" s="19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/>
      <c r="AI22" s="23"/>
      <c r="AJ22" s="23"/>
      <c r="AK22" s="23"/>
      <c r="AL22" s="23"/>
      <c r="AM22" s="23"/>
      <c r="AO22" s="71"/>
      <c r="AP22" s="13"/>
      <c r="AQ22" s="13"/>
      <c r="AR22" s="13"/>
      <c r="AS22" s="13"/>
      <c r="AT22" s="13"/>
      <c r="AU22" s="13"/>
      <c r="AV22" s="13"/>
      <c r="AW22" s="13"/>
      <c r="AX22" s="89">
        <v>100000</v>
      </c>
      <c r="AY22" s="89"/>
      <c r="AZ22" s="89"/>
      <c r="BA22" s="89"/>
      <c r="BB22" s="89"/>
      <c r="BC22" s="88">
        <f t="shared" si="0"/>
        <v>110000</v>
      </c>
      <c r="BD22" s="88"/>
      <c r="BE22" s="88"/>
      <c r="BF22" s="88"/>
      <c r="BG22" s="88"/>
      <c r="BH22" s="89"/>
      <c r="BI22" s="89"/>
      <c r="BJ22" s="89"/>
      <c r="BK22" s="89"/>
      <c r="BL22" s="89"/>
      <c r="BM22" s="109"/>
      <c r="BN22" s="109"/>
      <c r="BO22" s="109"/>
      <c r="BP22" s="109"/>
      <c r="BQ22" s="109"/>
      <c r="BR22" s="89"/>
      <c r="BS22" s="89"/>
      <c r="BT22" s="89"/>
      <c r="BU22" s="89"/>
      <c r="BV22" s="89"/>
      <c r="BW22" s="120">
        <v>75900</v>
      </c>
      <c r="BX22" s="120"/>
      <c r="BY22" s="120"/>
      <c r="BZ22" s="120"/>
      <c r="CA22" s="120"/>
      <c r="CB22" s="89"/>
      <c r="CC22" s="89"/>
      <c r="CD22" s="89"/>
      <c r="CE22" s="89"/>
      <c r="CF22" s="89"/>
      <c r="CG22" s="96">
        <f t="shared" si="1"/>
        <v>75900</v>
      </c>
      <c r="CH22" s="77"/>
      <c r="CI22" s="77"/>
      <c r="CJ22" s="77"/>
      <c r="CK22" s="142"/>
      <c r="CL22" s="33">
        <f>CG22/E44</f>
        <v>0.00313636363636364</v>
      </c>
      <c r="CM22" s="33"/>
      <c r="CN22" s="146"/>
      <c r="CO22" s="146"/>
      <c r="CP22" s="149"/>
    </row>
    <row r="23" ht="16.2" spans="1:94">
      <c r="A23" s="21"/>
      <c r="B23" s="21"/>
      <c r="C23" s="21"/>
      <c r="D23" s="18" t="s">
        <v>24</v>
      </c>
      <c r="E23" s="18"/>
      <c r="F23" s="23">
        <f>SUM(F13:I22)</f>
        <v>0</v>
      </c>
      <c r="G23" s="23"/>
      <c r="H23" s="23"/>
      <c r="I23" s="23"/>
      <c r="J23" s="23">
        <f>SUM(J13:M22)</f>
        <v>300000</v>
      </c>
      <c r="K23" s="23"/>
      <c r="L23" s="23"/>
      <c r="M23" s="23"/>
      <c r="N23" s="23">
        <f>SUM(N13:Q22)</f>
        <v>0</v>
      </c>
      <c r="O23" s="23"/>
      <c r="P23" s="23"/>
      <c r="Q23" s="23"/>
      <c r="R23" s="23">
        <f>SUM(R13:U22)</f>
        <v>0</v>
      </c>
      <c r="S23" s="23"/>
      <c r="T23" s="23"/>
      <c r="U23" s="23"/>
      <c r="V23" s="23">
        <f>SUM(V13:Y22)</f>
        <v>0</v>
      </c>
      <c r="W23" s="23"/>
      <c r="X23" s="23"/>
      <c r="Y23" s="23"/>
      <c r="Z23" s="23">
        <f>SUM(Z13:AC22)</f>
        <v>0</v>
      </c>
      <c r="AA23" s="23"/>
      <c r="AB23" s="23"/>
      <c r="AC23" s="23"/>
      <c r="AD23" s="23">
        <f>SUM(AD13:AG22)</f>
        <v>0</v>
      </c>
      <c r="AE23" s="23"/>
      <c r="AF23" s="23"/>
      <c r="AG23" s="23"/>
      <c r="AH23" s="23">
        <f>SUM(F23:AG24)</f>
        <v>300000</v>
      </c>
      <c r="AI23" s="23"/>
      <c r="AJ23" s="23"/>
      <c r="AK23" s="23"/>
      <c r="AL23" s="23"/>
      <c r="AM23" s="23"/>
      <c r="AO23" s="71"/>
      <c r="AP23" s="13"/>
      <c r="AQ23" s="13"/>
      <c r="AR23" s="13"/>
      <c r="AS23" s="13"/>
      <c r="AT23" s="13"/>
      <c r="AU23" s="13"/>
      <c r="AV23" s="13"/>
      <c r="AW23" s="13"/>
      <c r="AX23" s="89">
        <v>300000</v>
      </c>
      <c r="AY23" s="89"/>
      <c r="AZ23" s="89"/>
      <c r="BA23" s="89"/>
      <c r="BB23" s="89"/>
      <c r="BC23" s="88">
        <f t="shared" si="0"/>
        <v>330000</v>
      </c>
      <c r="BD23" s="88"/>
      <c r="BE23" s="88"/>
      <c r="BF23" s="88"/>
      <c r="BG23" s="88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120">
        <v>256300</v>
      </c>
      <c r="BX23" s="120"/>
      <c r="BY23" s="120"/>
      <c r="BZ23" s="120"/>
      <c r="CA23" s="120"/>
      <c r="CB23" s="89"/>
      <c r="CC23" s="89"/>
      <c r="CD23" s="89"/>
      <c r="CE23" s="89"/>
      <c r="CF23" s="89"/>
      <c r="CG23" s="96">
        <f t="shared" si="1"/>
        <v>256300</v>
      </c>
      <c r="CH23" s="77"/>
      <c r="CI23" s="77"/>
      <c r="CJ23" s="77"/>
      <c r="CK23" s="142"/>
      <c r="CL23" s="33">
        <f>CG23/E44</f>
        <v>0.0105909090909091</v>
      </c>
      <c r="CM23" s="33"/>
      <c r="CN23" s="146"/>
      <c r="CO23" s="146"/>
      <c r="CP23" s="149"/>
    </row>
    <row r="24" ht="16.2" spans="1:94">
      <c r="A24" s="21"/>
      <c r="B24" s="21"/>
      <c r="C24" s="21"/>
      <c r="D24" s="18"/>
      <c r="E24" s="18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O24" s="71"/>
      <c r="AP24" s="13"/>
      <c r="AQ24" s="13"/>
      <c r="AR24" s="13"/>
      <c r="AS24" s="13"/>
      <c r="AT24" s="13"/>
      <c r="AU24" s="13"/>
      <c r="AV24" s="13"/>
      <c r="AW24" s="13"/>
      <c r="AX24" s="89">
        <v>100000</v>
      </c>
      <c r="AY24" s="89"/>
      <c r="AZ24" s="89"/>
      <c r="BA24" s="89"/>
      <c r="BB24" s="89"/>
      <c r="BC24" s="88">
        <f t="shared" si="0"/>
        <v>110000</v>
      </c>
      <c r="BD24" s="88"/>
      <c r="BE24" s="88"/>
      <c r="BF24" s="88"/>
      <c r="BG24" s="88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120">
        <v>104280</v>
      </c>
      <c r="BS24" s="120"/>
      <c r="BT24" s="120"/>
      <c r="BU24" s="120"/>
      <c r="BV24" s="120"/>
      <c r="BW24" s="89"/>
      <c r="BX24" s="89"/>
      <c r="BY24" s="89"/>
      <c r="BZ24" s="89"/>
      <c r="CA24" s="89"/>
      <c r="CB24" s="89"/>
      <c r="CC24" s="89"/>
      <c r="CD24" s="89"/>
      <c r="CE24" s="89"/>
      <c r="CF24" s="89"/>
      <c r="CG24" s="96">
        <f t="shared" si="1"/>
        <v>104280</v>
      </c>
      <c r="CH24" s="77"/>
      <c r="CI24" s="77"/>
      <c r="CJ24" s="77"/>
      <c r="CK24" s="142"/>
      <c r="CL24" s="33">
        <f>CG24/E44</f>
        <v>0.00430909090909091</v>
      </c>
      <c r="CM24" s="33"/>
      <c r="CN24" s="146"/>
      <c r="CO24" s="146"/>
      <c r="CP24" s="149"/>
    </row>
    <row r="25" ht="16.2" spans="1:94">
      <c r="A25" s="21" t="s">
        <v>32</v>
      </c>
      <c r="B25" s="21"/>
      <c r="C25" s="21"/>
      <c r="D25" s="22" t="s">
        <v>34</v>
      </c>
      <c r="E25" s="22"/>
      <c r="F25" s="22" t="s">
        <v>32</v>
      </c>
      <c r="G25" s="22"/>
      <c r="H25" s="22"/>
      <c r="I25" s="22"/>
      <c r="J25" s="22" t="s">
        <v>32</v>
      </c>
      <c r="K25" s="22"/>
      <c r="L25" s="22"/>
      <c r="M25" s="22"/>
      <c r="N25" s="22" t="s">
        <v>32</v>
      </c>
      <c r="O25" s="22"/>
      <c r="P25" s="22"/>
      <c r="Q25" s="22"/>
      <c r="R25" s="22" t="s">
        <v>32</v>
      </c>
      <c r="S25" s="22"/>
      <c r="T25" s="22"/>
      <c r="U25" s="22"/>
      <c r="V25" s="22" t="s">
        <v>32</v>
      </c>
      <c r="W25" s="22"/>
      <c r="X25" s="22"/>
      <c r="Y25" s="22"/>
      <c r="Z25" s="22" t="s">
        <v>32</v>
      </c>
      <c r="AA25" s="22"/>
      <c r="AB25" s="22"/>
      <c r="AC25" s="22"/>
      <c r="AD25" s="22" t="s">
        <v>32</v>
      </c>
      <c r="AE25" s="22"/>
      <c r="AF25" s="22"/>
      <c r="AG25" s="22"/>
      <c r="AH25" s="48" t="s">
        <v>24</v>
      </c>
      <c r="AI25" s="49"/>
      <c r="AJ25" s="48" t="s">
        <v>38</v>
      </c>
      <c r="AK25" s="50"/>
      <c r="AL25" s="50"/>
      <c r="AM25" s="49"/>
      <c r="AO25" s="71"/>
      <c r="AP25" s="13"/>
      <c r="AQ25" s="13"/>
      <c r="AR25" s="13"/>
      <c r="AS25" s="13"/>
      <c r="AT25" s="13"/>
      <c r="AU25" s="13"/>
      <c r="AV25" s="13"/>
      <c r="AW25" s="13"/>
      <c r="AX25" s="89">
        <v>400000</v>
      </c>
      <c r="AY25" s="89"/>
      <c r="AZ25" s="89"/>
      <c r="BA25" s="89"/>
      <c r="BB25" s="89"/>
      <c r="BC25" s="88">
        <f t="shared" si="0"/>
        <v>440000</v>
      </c>
      <c r="BD25" s="88"/>
      <c r="BE25" s="88"/>
      <c r="BF25" s="88"/>
      <c r="BG25" s="88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120">
        <v>177100</v>
      </c>
      <c r="BS25" s="120"/>
      <c r="BT25" s="120"/>
      <c r="BU25" s="120"/>
      <c r="BV25" s="120"/>
      <c r="BW25" s="89"/>
      <c r="BX25" s="89"/>
      <c r="BY25" s="89"/>
      <c r="BZ25" s="89"/>
      <c r="CA25" s="89"/>
      <c r="CB25" s="89"/>
      <c r="CC25" s="89"/>
      <c r="CD25" s="89"/>
      <c r="CE25" s="89"/>
      <c r="CF25" s="89"/>
      <c r="CG25" s="96">
        <f t="shared" si="1"/>
        <v>177100</v>
      </c>
      <c r="CH25" s="77"/>
      <c r="CI25" s="77"/>
      <c r="CJ25" s="77"/>
      <c r="CK25" s="142"/>
      <c r="CL25" s="143">
        <f>CG25/E44</f>
        <v>0.00731818181818182</v>
      </c>
      <c r="CM25" s="144"/>
      <c r="CN25" s="144"/>
      <c r="CO25" s="144"/>
      <c r="CP25" s="145"/>
    </row>
    <row r="26" ht="16.2" spans="1:94">
      <c r="A26" s="21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51"/>
      <c r="AI26" s="52"/>
      <c r="AJ26" s="51"/>
      <c r="AK26" s="53"/>
      <c r="AL26" s="53"/>
      <c r="AM26" s="52"/>
      <c r="AO26" s="71"/>
      <c r="AP26" s="13"/>
      <c r="AQ26" s="13"/>
      <c r="AR26" s="13"/>
      <c r="AS26" s="13"/>
      <c r="AT26" s="13"/>
      <c r="AU26" s="13"/>
      <c r="AV26" s="13"/>
      <c r="AW26" s="13"/>
      <c r="AX26" s="89">
        <v>70000</v>
      </c>
      <c r="AY26" s="89"/>
      <c r="AZ26" s="89"/>
      <c r="BA26" s="89"/>
      <c r="BB26" s="89"/>
      <c r="BC26" s="88">
        <f t="shared" si="0"/>
        <v>77000</v>
      </c>
      <c r="BD26" s="88"/>
      <c r="BE26" s="88"/>
      <c r="BF26" s="88"/>
      <c r="BG26" s="88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120">
        <v>72113</v>
      </c>
      <c r="BS26" s="120"/>
      <c r="BT26" s="120"/>
      <c r="BU26" s="120"/>
      <c r="BV26" s="120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96">
        <f t="shared" si="1"/>
        <v>72113</v>
      </c>
      <c r="CH26" s="77"/>
      <c r="CI26" s="77"/>
      <c r="CJ26" s="77"/>
      <c r="CK26" s="142"/>
      <c r="CL26" s="146">
        <f>CG26/E44</f>
        <v>0.00297987603305785</v>
      </c>
      <c r="CM26" s="147"/>
      <c r="CN26" s="147"/>
      <c r="CO26" s="147"/>
      <c r="CP26" s="148"/>
    </row>
    <row r="27" ht="16.2" spans="1:94">
      <c r="A27" s="21"/>
      <c r="B27" s="21"/>
      <c r="C27" s="21"/>
      <c r="D27" s="19"/>
      <c r="E27" s="19"/>
      <c r="F27" s="19"/>
      <c r="G27" s="19"/>
      <c r="H27" s="19"/>
      <c r="I27" s="19"/>
      <c r="J27" s="19">
        <v>60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44"/>
      <c r="AE27" s="44"/>
      <c r="AF27" s="44"/>
      <c r="AG27" s="44"/>
      <c r="AH27" s="54">
        <f>SUM(F27:AG28)</f>
        <v>60</v>
      </c>
      <c r="AI27" s="55"/>
      <c r="AJ27" s="56">
        <f>(F27*F10)+(J27*J10)+(N27*N10)+(R27*R10)+(V27*V10)+(Z27*Z10)+(AD27*AD10)</f>
        <v>1080000</v>
      </c>
      <c r="AK27" s="57"/>
      <c r="AL27" s="57"/>
      <c r="AM27" s="58"/>
      <c r="AO27" s="71"/>
      <c r="AP27" s="13"/>
      <c r="AQ27" s="13"/>
      <c r="AR27" s="13"/>
      <c r="AS27" s="13"/>
      <c r="AT27" s="13"/>
      <c r="AU27" s="13"/>
      <c r="AV27" s="13"/>
      <c r="AW27" s="13"/>
      <c r="AX27" s="89">
        <v>5000</v>
      </c>
      <c r="AY27" s="89"/>
      <c r="AZ27" s="89"/>
      <c r="BA27" s="89"/>
      <c r="BB27" s="89"/>
      <c r="BC27" s="88">
        <f t="shared" si="0"/>
        <v>5500</v>
      </c>
      <c r="BD27" s="88"/>
      <c r="BE27" s="88"/>
      <c r="BF27" s="88"/>
      <c r="BG27" s="88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120">
        <v>5720</v>
      </c>
      <c r="BS27" s="120"/>
      <c r="BT27" s="120"/>
      <c r="BU27" s="120"/>
      <c r="BV27" s="120"/>
      <c r="BW27" s="89"/>
      <c r="BX27" s="89"/>
      <c r="BY27" s="89"/>
      <c r="BZ27" s="89"/>
      <c r="CA27" s="89"/>
      <c r="CB27" s="89"/>
      <c r="CC27" s="89"/>
      <c r="CD27" s="89"/>
      <c r="CE27" s="89"/>
      <c r="CF27" s="89"/>
      <c r="CG27" s="96">
        <f t="shared" ref="CG27:CG28" si="2">SUM(BH27:CF27)</f>
        <v>5720</v>
      </c>
      <c r="CH27" s="77"/>
      <c r="CI27" s="77"/>
      <c r="CJ27" s="77"/>
      <c r="CK27" s="142"/>
      <c r="CL27" s="143">
        <f>CG27/E44</f>
        <v>0.000236363636363636</v>
      </c>
      <c r="CM27" s="144"/>
      <c r="CN27" s="144"/>
      <c r="CO27" s="144"/>
      <c r="CP27" s="145"/>
    </row>
    <row r="28" ht="16.2" spans="1:94">
      <c r="A28" s="21"/>
      <c r="B28" s="21"/>
      <c r="C28" s="2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44"/>
      <c r="AE28" s="44"/>
      <c r="AF28" s="44"/>
      <c r="AG28" s="44"/>
      <c r="AH28" s="59"/>
      <c r="AI28" s="60"/>
      <c r="AJ28" s="61"/>
      <c r="AK28" s="62"/>
      <c r="AL28" s="62"/>
      <c r="AM28" s="63"/>
      <c r="AO28" s="71"/>
      <c r="AP28" s="13"/>
      <c r="AQ28" s="13"/>
      <c r="AR28" s="13"/>
      <c r="AS28" s="13"/>
      <c r="AT28" s="13"/>
      <c r="AU28" s="13" t="s">
        <v>39</v>
      </c>
      <c r="AV28" s="13"/>
      <c r="AW28" s="13"/>
      <c r="AX28" s="89">
        <v>70000</v>
      </c>
      <c r="AY28" s="89"/>
      <c r="AZ28" s="89"/>
      <c r="BA28" s="89"/>
      <c r="BB28" s="89"/>
      <c r="BC28" s="88">
        <f t="shared" si="0"/>
        <v>77000</v>
      </c>
      <c r="BD28" s="88"/>
      <c r="BE28" s="88"/>
      <c r="BF28" s="88"/>
      <c r="BG28" s="88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120">
        <v>70400</v>
      </c>
      <c r="BS28" s="120"/>
      <c r="BT28" s="120"/>
      <c r="BU28" s="120"/>
      <c r="BV28" s="120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96">
        <f t="shared" si="2"/>
        <v>70400</v>
      </c>
      <c r="CH28" s="77"/>
      <c r="CI28" s="77"/>
      <c r="CJ28" s="77"/>
      <c r="CK28" s="142"/>
      <c r="CL28" s="143">
        <f>CG28/E44</f>
        <v>0.00290909090909091</v>
      </c>
      <c r="CM28" s="144"/>
      <c r="CN28" s="144"/>
      <c r="CO28" s="144"/>
      <c r="CP28" s="145"/>
    </row>
    <row r="29" ht="16.2" spans="1:94">
      <c r="A29" s="21"/>
      <c r="B29" s="21"/>
      <c r="C29" s="2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44"/>
      <c r="AE29" s="44"/>
      <c r="AF29" s="44"/>
      <c r="AG29" s="44"/>
      <c r="AH29" s="54">
        <f t="shared" ref="AH29" si="3">SUM(F29:AG30)</f>
        <v>0</v>
      </c>
      <c r="AI29" s="55"/>
      <c r="AJ29" s="56">
        <f>(F29*F10)+(J29*J10)+(N29*N10)+(R29*R10)+(V29*V10)+(Z29*Z10)+(AD29*AD10)</f>
        <v>0</v>
      </c>
      <c r="AK29" s="57"/>
      <c r="AL29" s="57"/>
      <c r="AM29" s="58"/>
      <c r="AO29" s="71"/>
      <c r="AP29" s="13"/>
      <c r="AQ29" s="13"/>
      <c r="AR29" s="13"/>
      <c r="AS29" s="13"/>
      <c r="AT29" s="13"/>
      <c r="AU29" s="13"/>
      <c r="AV29" s="13"/>
      <c r="AW29" s="13"/>
      <c r="AX29" s="89">
        <v>33000</v>
      </c>
      <c r="AY29" s="89"/>
      <c r="AZ29" s="89"/>
      <c r="BA29" s="89"/>
      <c r="BB29" s="89"/>
      <c r="BC29" s="88">
        <f t="shared" si="0"/>
        <v>36300</v>
      </c>
      <c r="BD29" s="88"/>
      <c r="BE29" s="88"/>
      <c r="BF29" s="88"/>
      <c r="BG29" s="88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120">
        <v>17127</v>
      </c>
      <c r="BS29" s="120"/>
      <c r="BT29" s="120"/>
      <c r="BU29" s="120"/>
      <c r="BV29" s="120"/>
      <c r="BW29" s="120">
        <v>18777</v>
      </c>
      <c r="BX29" s="120"/>
      <c r="BY29" s="120"/>
      <c r="BZ29" s="120"/>
      <c r="CA29" s="120"/>
      <c r="CB29" s="89"/>
      <c r="CC29" s="89"/>
      <c r="CD29" s="89"/>
      <c r="CE29" s="89"/>
      <c r="CF29" s="89"/>
      <c r="CG29" s="96">
        <f t="shared" ref="CG29:CG32" si="4">SUM(BH29:CF29)</f>
        <v>35904</v>
      </c>
      <c r="CH29" s="77"/>
      <c r="CI29" s="77"/>
      <c r="CJ29" s="77"/>
      <c r="CK29" s="142"/>
      <c r="CL29" s="146">
        <f>CG29/E44</f>
        <v>0.00148363636363636</v>
      </c>
      <c r="CM29" s="147"/>
      <c r="CN29" s="147"/>
      <c r="CO29" s="147"/>
      <c r="CP29" s="148"/>
    </row>
    <row r="30" ht="16.2" spans="1:94">
      <c r="A30" s="21"/>
      <c r="B30" s="21"/>
      <c r="C30" s="2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44"/>
      <c r="AE30" s="44"/>
      <c r="AF30" s="44"/>
      <c r="AG30" s="44"/>
      <c r="AH30" s="59"/>
      <c r="AI30" s="60"/>
      <c r="AJ30" s="61"/>
      <c r="AK30" s="62"/>
      <c r="AL30" s="62"/>
      <c r="AM30" s="63"/>
      <c r="AO30" s="71"/>
      <c r="AP30" s="13"/>
      <c r="AQ30" s="13"/>
      <c r="AR30" s="13"/>
      <c r="AS30" s="13"/>
      <c r="AT30" s="13"/>
      <c r="AU30" s="13"/>
      <c r="AV30" s="13"/>
      <c r="AW30" s="13"/>
      <c r="AX30" s="89">
        <v>220000</v>
      </c>
      <c r="AY30" s="89"/>
      <c r="AZ30" s="89"/>
      <c r="BA30" s="89"/>
      <c r="BB30" s="89"/>
      <c r="BC30" s="88">
        <f t="shared" si="0"/>
        <v>242000</v>
      </c>
      <c r="BD30" s="88"/>
      <c r="BE30" s="88"/>
      <c r="BF30" s="88"/>
      <c r="BG30" s="88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120">
        <v>247500</v>
      </c>
      <c r="BX30" s="120"/>
      <c r="BY30" s="120"/>
      <c r="BZ30" s="120"/>
      <c r="CA30" s="120"/>
      <c r="CB30" s="89"/>
      <c r="CC30" s="89"/>
      <c r="CD30" s="89"/>
      <c r="CE30" s="89"/>
      <c r="CF30" s="89"/>
      <c r="CG30" s="96">
        <f t="shared" si="4"/>
        <v>247500</v>
      </c>
      <c r="CH30" s="77"/>
      <c r="CI30" s="77"/>
      <c r="CJ30" s="77"/>
      <c r="CK30" s="142"/>
      <c r="CL30" s="146">
        <f>CG30/E44</f>
        <v>0.0102272727272727</v>
      </c>
      <c r="CM30" s="147"/>
      <c r="CN30" s="147"/>
      <c r="CO30" s="147"/>
      <c r="CP30" s="148"/>
    </row>
    <row r="31" ht="16.2" spans="1:94">
      <c r="A31" s="21"/>
      <c r="B31" s="21"/>
      <c r="C31" s="21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54">
        <f t="shared" ref="AH31" si="5">SUM(F31:AG32)</f>
        <v>0</v>
      </c>
      <c r="AI31" s="55"/>
      <c r="AJ31" s="56">
        <f>(F31*F10)+(J31*J10)+(N31*N10)+(R31*R10)+(V31*V10)+(Z31*Z10)+(AD31*AD10)</f>
        <v>0</v>
      </c>
      <c r="AK31" s="57"/>
      <c r="AL31" s="57"/>
      <c r="AM31" s="58"/>
      <c r="AO31" s="71"/>
      <c r="AP31" s="13"/>
      <c r="AQ31" s="13"/>
      <c r="AR31" s="13"/>
      <c r="AS31" s="13"/>
      <c r="AT31" s="13"/>
      <c r="AU31" s="13"/>
      <c r="AV31" s="13"/>
      <c r="AW31" s="13"/>
      <c r="AX31" s="89"/>
      <c r="AY31" s="89"/>
      <c r="AZ31" s="89"/>
      <c r="BA31" s="89"/>
      <c r="BB31" s="89"/>
      <c r="BC31" s="88">
        <f t="shared" si="0"/>
        <v>0</v>
      </c>
      <c r="BD31" s="88"/>
      <c r="BE31" s="88"/>
      <c r="BF31" s="88"/>
      <c r="BG31" s="88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96">
        <f t="shared" si="4"/>
        <v>0</v>
      </c>
      <c r="CH31" s="77"/>
      <c r="CI31" s="77"/>
      <c r="CJ31" s="77"/>
      <c r="CK31" s="142"/>
      <c r="CL31" s="146">
        <f>CG31/E44</f>
        <v>0</v>
      </c>
      <c r="CM31" s="147"/>
      <c r="CN31" s="147"/>
      <c r="CO31" s="147"/>
      <c r="CP31" s="148"/>
    </row>
    <row r="32" ht="16.2" spans="1:94">
      <c r="A32" s="21"/>
      <c r="B32" s="21"/>
      <c r="C32" s="2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59"/>
      <c r="AI32" s="60"/>
      <c r="AJ32" s="61"/>
      <c r="AK32" s="62"/>
      <c r="AL32" s="62"/>
      <c r="AM32" s="63"/>
      <c r="AO32" s="71"/>
      <c r="AP32" s="13"/>
      <c r="AQ32" s="13"/>
      <c r="AR32" s="13"/>
      <c r="AS32" s="13"/>
      <c r="AT32" s="13"/>
      <c r="AU32" s="13"/>
      <c r="AV32" s="13"/>
      <c r="AW32" s="13"/>
      <c r="AX32" s="89"/>
      <c r="AY32" s="89"/>
      <c r="AZ32" s="89"/>
      <c r="BA32" s="89"/>
      <c r="BB32" s="89"/>
      <c r="BC32" s="88">
        <f t="shared" si="0"/>
        <v>0</v>
      </c>
      <c r="BD32" s="88"/>
      <c r="BE32" s="88"/>
      <c r="BF32" s="88"/>
      <c r="BG32" s="88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96">
        <f t="shared" si="4"/>
        <v>0</v>
      </c>
      <c r="CH32" s="77"/>
      <c r="CI32" s="77"/>
      <c r="CJ32" s="77"/>
      <c r="CK32" s="142"/>
      <c r="CL32" s="146">
        <f>CG32/E44</f>
        <v>0</v>
      </c>
      <c r="CM32" s="147"/>
      <c r="CN32" s="147"/>
      <c r="CO32" s="147"/>
      <c r="CP32" s="148"/>
    </row>
    <row r="33" ht="16.2" spans="1:94">
      <c r="A33" s="21"/>
      <c r="B33" s="21"/>
      <c r="C33" s="2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54">
        <f t="shared" ref="AH33" si="6">SUM(F33:AG34)</f>
        <v>0</v>
      </c>
      <c r="AI33" s="55"/>
      <c r="AJ33" s="56">
        <f>(F33*F10)+(J33*J10)+(N33*N10)+(R33*R10)+(V33*V10)+(Z33*Z10)+(AD33*AD10)</f>
        <v>0</v>
      </c>
      <c r="AK33" s="57"/>
      <c r="AL33" s="57"/>
      <c r="AM33" s="58"/>
      <c r="AO33" s="71"/>
      <c r="AP33" s="13"/>
      <c r="AQ33" s="13"/>
      <c r="AR33" s="13"/>
      <c r="AS33" s="13"/>
      <c r="AT33" s="13"/>
      <c r="AU33" s="13"/>
      <c r="AV33" s="13"/>
      <c r="AW33" s="13"/>
      <c r="AX33" s="89"/>
      <c r="AY33" s="89"/>
      <c r="AZ33" s="89"/>
      <c r="BA33" s="89"/>
      <c r="BB33" s="89"/>
      <c r="BC33" s="88">
        <f t="shared" si="0"/>
        <v>0</v>
      </c>
      <c r="BD33" s="88"/>
      <c r="BE33" s="88"/>
      <c r="BF33" s="88"/>
      <c r="BG33" s="88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96">
        <f t="shared" ref="CG33:CG34" si="7">SUM(BH33:CF33)</f>
        <v>0</v>
      </c>
      <c r="CH33" s="77"/>
      <c r="CI33" s="77"/>
      <c r="CJ33" s="77"/>
      <c r="CK33" s="142"/>
      <c r="CL33" s="146">
        <f>CG33/E44</f>
        <v>0</v>
      </c>
      <c r="CM33" s="147"/>
      <c r="CN33" s="147"/>
      <c r="CO33" s="147"/>
      <c r="CP33" s="148"/>
    </row>
    <row r="34" ht="16.2" spans="1:94">
      <c r="A34" s="21"/>
      <c r="B34" s="21"/>
      <c r="C34" s="2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59"/>
      <c r="AI34" s="60"/>
      <c r="AJ34" s="61"/>
      <c r="AK34" s="62"/>
      <c r="AL34" s="62"/>
      <c r="AM34" s="63"/>
      <c r="AO34" s="71"/>
      <c r="AP34" s="13"/>
      <c r="AQ34" s="13"/>
      <c r="AR34" s="13"/>
      <c r="AS34" s="13"/>
      <c r="AT34" s="13"/>
      <c r="AU34" s="13"/>
      <c r="AV34" s="13"/>
      <c r="AW34" s="13"/>
      <c r="AX34" s="89"/>
      <c r="AY34" s="89"/>
      <c r="AZ34" s="89"/>
      <c r="BA34" s="89"/>
      <c r="BB34" s="89"/>
      <c r="BC34" s="88">
        <f t="shared" si="0"/>
        <v>0</v>
      </c>
      <c r="BD34" s="88"/>
      <c r="BE34" s="88"/>
      <c r="BF34" s="88"/>
      <c r="BG34" s="88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96">
        <f t="shared" si="7"/>
        <v>0</v>
      </c>
      <c r="CH34" s="77"/>
      <c r="CI34" s="77"/>
      <c r="CJ34" s="77"/>
      <c r="CK34" s="142"/>
      <c r="CL34" s="146">
        <f>CG34/E44</f>
        <v>0</v>
      </c>
      <c r="CM34" s="147"/>
      <c r="CN34" s="147"/>
      <c r="CO34" s="147"/>
      <c r="CP34" s="148"/>
    </row>
    <row r="35" ht="16.2" spans="1:94">
      <c r="A35" s="21"/>
      <c r="B35" s="21"/>
      <c r="C35" s="2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54">
        <f t="shared" ref="AH35" si="8">SUM(F35:AG36)</f>
        <v>0</v>
      </c>
      <c r="AI35" s="55"/>
      <c r="AJ35" s="56">
        <f>(F35*F10)+(J35*J10)+(N35*N10)+(R35*R10)+(V35*V10)+(Z35*Z10)+(AD35*AD10)</f>
        <v>0</v>
      </c>
      <c r="AK35" s="57"/>
      <c r="AL35" s="57"/>
      <c r="AM35" s="58"/>
      <c r="AO35" s="71"/>
      <c r="AP35" s="13"/>
      <c r="AQ35" s="13"/>
      <c r="AR35" s="13"/>
      <c r="AS35" s="13"/>
      <c r="AT35" s="13"/>
      <c r="AU35" s="13"/>
      <c r="AV35" s="13"/>
      <c r="AW35" s="13"/>
      <c r="AX35" s="89"/>
      <c r="AY35" s="89"/>
      <c r="AZ35" s="89"/>
      <c r="BA35" s="89"/>
      <c r="BB35" s="89"/>
      <c r="BC35" s="88">
        <f t="shared" si="0"/>
        <v>0</v>
      </c>
      <c r="BD35" s="88"/>
      <c r="BE35" s="88"/>
      <c r="BF35" s="88"/>
      <c r="BG35" s="88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96">
        <f t="shared" si="1"/>
        <v>0</v>
      </c>
      <c r="CH35" s="77"/>
      <c r="CI35" s="77"/>
      <c r="CJ35" s="77"/>
      <c r="CK35" s="142"/>
      <c r="CL35" s="146">
        <f>CG35/E44</f>
        <v>0</v>
      </c>
      <c r="CM35" s="147"/>
      <c r="CN35" s="147"/>
      <c r="CO35" s="147"/>
      <c r="CP35" s="148"/>
    </row>
    <row r="36" ht="16.2" spans="1:94">
      <c r="A36" s="21"/>
      <c r="B36" s="21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59"/>
      <c r="AI36" s="60"/>
      <c r="AJ36" s="61"/>
      <c r="AK36" s="62"/>
      <c r="AL36" s="62"/>
      <c r="AM36" s="63"/>
      <c r="AO36" s="71"/>
      <c r="AP36" s="13"/>
      <c r="AQ36" s="13"/>
      <c r="AR36" s="13"/>
      <c r="AS36" s="13"/>
      <c r="AT36" s="13"/>
      <c r="AU36" s="13"/>
      <c r="AV36" s="13"/>
      <c r="AW36" s="13"/>
      <c r="AX36" s="89"/>
      <c r="AY36" s="89"/>
      <c r="AZ36" s="89"/>
      <c r="BA36" s="89"/>
      <c r="BB36" s="89"/>
      <c r="BC36" s="88">
        <f t="shared" si="0"/>
        <v>0</v>
      </c>
      <c r="BD36" s="88"/>
      <c r="BE36" s="88"/>
      <c r="BF36" s="88"/>
      <c r="BG36" s="88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96">
        <f t="shared" si="1"/>
        <v>0</v>
      </c>
      <c r="CH36" s="77"/>
      <c r="CI36" s="77"/>
      <c r="CJ36" s="77"/>
      <c r="CK36" s="142"/>
      <c r="CL36" s="146">
        <f>CG36/E44</f>
        <v>0</v>
      </c>
      <c r="CM36" s="147"/>
      <c r="CN36" s="147"/>
      <c r="CO36" s="147"/>
      <c r="CP36" s="148"/>
    </row>
    <row r="37" ht="16.2" spans="1:94">
      <c r="A37" s="21"/>
      <c r="B37" s="21"/>
      <c r="C37" s="21"/>
      <c r="D37" s="18" t="s">
        <v>41</v>
      </c>
      <c r="E37" s="18"/>
      <c r="F37" s="18">
        <f>SUM(F27:I36)</f>
        <v>0</v>
      </c>
      <c r="G37" s="18"/>
      <c r="H37" s="18"/>
      <c r="I37" s="18"/>
      <c r="J37" s="18">
        <f>SUM(J27:M36)</f>
        <v>60</v>
      </c>
      <c r="K37" s="18"/>
      <c r="L37" s="18"/>
      <c r="M37" s="18"/>
      <c r="N37" s="18">
        <f>SUM(N27:Q36)</f>
        <v>0</v>
      </c>
      <c r="O37" s="18"/>
      <c r="P37" s="18"/>
      <c r="Q37" s="18"/>
      <c r="R37" s="18">
        <f t="shared" ref="R37" si="9">SUM(R27:U36)</f>
        <v>0</v>
      </c>
      <c r="S37" s="18"/>
      <c r="T37" s="18"/>
      <c r="U37" s="18"/>
      <c r="V37" s="43">
        <f>SUM(V27:Y36)</f>
        <v>0</v>
      </c>
      <c r="W37" s="43"/>
      <c r="X37" s="43"/>
      <c r="Y37" s="43"/>
      <c r="Z37" s="18">
        <f t="shared" ref="Z37" si="10">SUM(Z27:AC36)</f>
        <v>0</v>
      </c>
      <c r="AA37" s="18"/>
      <c r="AB37" s="18"/>
      <c r="AC37" s="18"/>
      <c r="AD37" s="18">
        <f t="shared" ref="AD37" si="11">SUM(AD27:AG36)</f>
        <v>0</v>
      </c>
      <c r="AE37" s="18"/>
      <c r="AF37" s="18"/>
      <c r="AG37" s="18"/>
      <c r="AH37" s="54">
        <f t="shared" ref="AH37" si="12">SUM(F37:AG38)</f>
        <v>60</v>
      </c>
      <c r="AI37" s="55"/>
      <c r="AJ37" s="56"/>
      <c r="AK37" s="57"/>
      <c r="AL37" s="57"/>
      <c r="AM37" s="58"/>
      <c r="AO37" s="71"/>
      <c r="AP37" s="13"/>
      <c r="AQ37" s="13"/>
      <c r="AR37" s="13"/>
      <c r="AS37" s="13"/>
      <c r="AT37" s="13"/>
      <c r="AU37" s="13"/>
      <c r="AV37" s="13"/>
      <c r="AW37" s="13"/>
      <c r="AX37" s="89"/>
      <c r="AY37" s="89"/>
      <c r="AZ37" s="89"/>
      <c r="BA37" s="89"/>
      <c r="BB37" s="89"/>
      <c r="BC37" s="88">
        <f t="shared" si="0"/>
        <v>0</v>
      </c>
      <c r="BD37" s="88"/>
      <c r="BE37" s="88"/>
      <c r="BF37" s="88"/>
      <c r="BG37" s="88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96">
        <f t="shared" si="1"/>
        <v>0</v>
      </c>
      <c r="CH37" s="77"/>
      <c r="CI37" s="77"/>
      <c r="CJ37" s="77"/>
      <c r="CK37" s="142"/>
      <c r="CL37" s="146">
        <f>CG37/E44</f>
        <v>0</v>
      </c>
      <c r="CM37" s="147"/>
      <c r="CN37" s="147"/>
      <c r="CO37" s="147"/>
      <c r="CP37" s="148"/>
    </row>
    <row r="38" ht="16.2" spans="1:94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3"/>
      <c r="X38" s="43"/>
      <c r="Y38" s="43"/>
      <c r="Z38" s="18"/>
      <c r="AA38" s="18"/>
      <c r="AB38" s="18"/>
      <c r="AC38" s="18"/>
      <c r="AD38" s="18"/>
      <c r="AE38" s="18"/>
      <c r="AF38" s="18"/>
      <c r="AG38" s="18"/>
      <c r="AH38" s="59"/>
      <c r="AI38" s="60"/>
      <c r="AJ38" s="61"/>
      <c r="AK38" s="62"/>
      <c r="AL38" s="62"/>
      <c r="AM38" s="63"/>
      <c r="AO38" s="71"/>
      <c r="AP38" s="13"/>
      <c r="AQ38" s="13"/>
      <c r="AR38" s="13"/>
      <c r="AS38" s="13"/>
      <c r="AT38" s="13"/>
      <c r="AU38" s="13"/>
      <c r="AV38" s="13"/>
      <c r="AW38" s="13"/>
      <c r="AX38" s="89"/>
      <c r="AY38" s="89"/>
      <c r="AZ38" s="89"/>
      <c r="BA38" s="89"/>
      <c r="BB38" s="89"/>
      <c r="BC38" s="88">
        <f t="shared" si="0"/>
        <v>0</v>
      </c>
      <c r="BD38" s="88"/>
      <c r="BE38" s="88"/>
      <c r="BF38" s="88"/>
      <c r="BG38" s="88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96">
        <f t="shared" si="1"/>
        <v>0</v>
      </c>
      <c r="CH38" s="77"/>
      <c r="CI38" s="77"/>
      <c r="CJ38" s="77"/>
      <c r="CK38" s="142"/>
      <c r="CL38" s="146">
        <f>CG38/E44</f>
        <v>0</v>
      </c>
      <c r="CM38" s="147"/>
      <c r="CN38" s="147"/>
      <c r="CO38" s="147"/>
      <c r="CP38" s="148"/>
    </row>
    <row r="39" ht="16.2" spans="1:94">
      <c r="A39" s="18"/>
      <c r="B39" s="18"/>
      <c r="C39" s="18"/>
      <c r="D39" s="24" t="s">
        <v>38</v>
      </c>
      <c r="E39" s="24"/>
      <c r="F39" s="23">
        <f>F10*F37</f>
        <v>0</v>
      </c>
      <c r="G39" s="23"/>
      <c r="H39" s="23"/>
      <c r="I39" s="23"/>
      <c r="J39" s="23">
        <f>J10*J37</f>
        <v>1080000</v>
      </c>
      <c r="K39" s="23"/>
      <c r="L39" s="23"/>
      <c r="M39" s="23"/>
      <c r="N39" s="23">
        <f>N10*N37</f>
        <v>0</v>
      </c>
      <c r="O39" s="23"/>
      <c r="P39" s="23"/>
      <c r="Q39" s="23"/>
      <c r="R39" s="23">
        <f>R10*R37</f>
        <v>0</v>
      </c>
      <c r="S39" s="23"/>
      <c r="T39" s="23"/>
      <c r="U39" s="23"/>
      <c r="V39" s="23">
        <f>V10*V37</f>
        <v>0</v>
      </c>
      <c r="W39" s="23"/>
      <c r="X39" s="23"/>
      <c r="Y39" s="23"/>
      <c r="Z39" s="23">
        <f>Z10*Z37</f>
        <v>0</v>
      </c>
      <c r="AA39" s="23"/>
      <c r="AB39" s="23"/>
      <c r="AC39" s="23"/>
      <c r="AD39" s="23">
        <f>AD10*AD37</f>
        <v>0</v>
      </c>
      <c r="AE39" s="23"/>
      <c r="AF39" s="23"/>
      <c r="AG39" s="23"/>
      <c r="AH39" s="56">
        <f>SUM(F39:AG40)</f>
        <v>1080000</v>
      </c>
      <c r="AI39" s="57"/>
      <c r="AJ39" s="57"/>
      <c r="AK39" s="57"/>
      <c r="AL39" s="57"/>
      <c r="AM39" s="58"/>
      <c r="AO39" s="71"/>
      <c r="AP39" s="13"/>
      <c r="AQ39" s="13"/>
      <c r="AR39" s="13"/>
      <c r="AS39" s="13"/>
      <c r="AT39" s="13"/>
      <c r="AU39" s="13"/>
      <c r="AV39" s="13"/>
      <c r="AW39" s="13"/>
      <c r="AX39" s="89"/>
      <c r="AY39" s="89"/>
      <c r="AZ39" s="89"/>
      <c r="BA39" s="89"/>
      <c r="BB39" s="89"/>
      <c r="BC39" s="88">
        <f t="shared" si="0"/>
        <v>0</v>
      </c>
      <c r="BD39" s="88"/>
      <c r="BE39" s="88"/>
      <c r="BF39" s="88"/>
      <c r="BG39" s="88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96">
        <f t="shared" si="1"/>
        <v>0</v>
      </c>
      <c r="CH39" s="77"/>
      <c r="CI39" s="77"/>
      <c r="CJ39" s="77"/>
      <c r="CK39" s="142"/>
      <c r="CL39" s="146">
        <f>CG39/E44</f>
        <v>0</v>
      </c>
      <c r="CM39" s="147"/>
      <c r="CN39" s="147"/>
      <c r="CO39" s="147"/>
      <c r="CP39" s="148"/>
    </row>
    <row r="40" ht="16.2" spans="1:94">
      <c r="A40" s="18"/>
      <c r="B40" s="18"/>
      <c r="C40" s="18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61"/>
      <c r="AI40" s="62"/>
      <c r="AJ40" s="62"/>
      <c r="AK40" s="62"/>
      <c r="AL40" s="62"/>
      <c r="AM40" s="63"/>
      <c r="AO40" s="71"/>
      <c r="AP40" s="13"/>
      <c r="AQ40" s="13"/>
      <c r="AR40" s="13"/>
      <c r="AS40" s="13"/>
      <c r="AT40" s="13"/>
      <c r="AU40" s="13"/>
      <c r="AV40" s="13"/>
      <c r="AW40" s="13"/>
      <c r="AX40" s="89"/>
      <c r="AY40" s="89"/>
      <c r="AZ40" s="89"/>
      <c r="BA40" s="89"/>
      <c r="BB40" s="89"/>
      <c r="BC40" s="88">
        <f t="shared" si="0"/>
        <v>0</v>
      </c>
      <c r="BD40" s="88"/>
      <c r="BE40" s="88"/>
      <c r="BF40" s="88"/>
      <c r="BG40" s="88"/>
      <c r="BH40" s="89"/>
      <c r="BI40" s="89"/>
      <c r="BJ40" s="89"/>
      <c r="BK40" s="89"/>
      <c r="BL40" s="89"/>
      <c r="BM40" s="89"/>
      <c r="BN40" s="89"/>
      <c r="BO40" s="89"/>
      <c r="BP40" s="89"/>
      <c r="BQ40" s="89"/>
      <c r="BR40" s="89"/>
      <c r="BS40" s="89"/>
      <c r="BT40" s="89"/>
      <c r="BU40" s="89"/>
      <c r="BV40" s="89"/>
      <c r="BW40" s="89"/>
      <c r="BX40" s="89"/>
      <c r="BY40" s="89"/>
      <c r="BZ40" s="89"/>
      <c r="CA40" s="89"/>
      <c r="CB40" s="89"/>
      <c r="CC40" s="89"/>
      <c r="CD40" s="89"/>
      <c r="CE40" s="89"/>
      <c r="CF40" s="89"/>
      <c r="CG40" s="96">
        <f t="shared" si="1"/>
        <v>0</v>
      </c>
      <c r="CH40" s="77"/>
      <c r="CI40" s="77"/>
      <c r="CJ40" s="77"/>
      <c r="CK40" s="142"/>
      <c r="CL40" s="146">
        <f>CG40/E44</f>
        <v>0</v>
      </c>
      <c r="CM40" s="147"/>
      <c r="CN40" s="147"/>
      <c r="CO40" s="147"/>
      <c r="CP40" s="148"/>
    </row>
    <row r="41" ht="17.25" customHeight="1" spans="14:94">
      <c r="N41" s="17"/>
      <c r="O41" s="17"/>
      <c r="P41" s="17"/>
      <c r="Q41" s="17"/>
      <c r="R41" s="17"/>
      <c r="S41" s="17"/>
      <c r="AO41" s="71"/>
      <c r="AP41" s="13"/>
      <c r="AQ41" s="13"/>
      <c r="AR41" s="13"/>
      <c r="AS41" s="13"/>
      <c r="AT41" s="13"/>
      <c r="AU41" s="13"/>
      <c r="AV41" s="13"/>
      <c r="AW41" s="13"/>
      <c r="AX41" s="89"/>
      <c r="AY41" s="89"/>
      <c r="AZ41" s="89"/>
      <c r="BA41" s="89"/>
      <c r="BB41" s="89"/>
      <c r="BC41" s="88">
        <f t="shared" si="0"/>
        <v>0</v>
      </c>
      <c r="BD41" s="88"/>
      <c r="BE41" s="88"/>
      <c r="BF41" s="88"/>
      <c r="BG41" s="88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96">
        <f t="shared" si="1"/>
        <v>0</v>
      </c>
      <c r="CH41" s="77"/>
      <c r="CI41" s="77"/>
      <c r="CJ41" s="77"/>
      <c r="CK41" s="142"/>
      <c r="CL41" s="146">
        <f>CG41/E44</f>
        <v>0</v>
      </c>
      <c r="CM41" s="147"/>
      <c r="CN41" s="147"/>
      <c r="CO41" s="147"/>
      <c r="CP41" s="148"/>
    </row>
    <row r="42" ht="16.2" spans="1:94">
      <c r="A42" s="25" t="s">
        <v>44</v>
      </c>
      <c r="B42" s="25"/>
      <c r="C42" s="25"/>
      <c r="D42" s="25"/>
      <c r="E42" s="26" t="s">
        <v>45</v>
      </c>
      <c r="F42" s="26"/>
      <c r="G42" s="26"/>
      <c r="H42" s="26"/>
      <c r="I42" s="26"/>
      <c r="J42" s="26" t="s">
        <v>46</v>
      </c>
      <c r="K42" s="26"/>
      <c r="L42" s="26"/>
      <c r="M42" s="26"/>
      <c r="N42" s="26"/>
      <c r="O42" s="26" t="s">
        <v>47</v>
      </c>
      <c r="P42" s="26"/>
      <c r="Q42" s="26"/>
      <c r="R42" s="26"/>
      <c r="S42" s="26"/>
      <c r="T42" s="26" t="s">
        <v>48</v>
      </c>
      <c r="U42" s="26"/>
      <c r="V42" s="26"/>
      <c r="W42" s="26"/>
      <c r="X42" s="26"/>
      <c r="Y42" s="26" t="s">
        <v>49</v>
      </c>
      <c r="Z42" s="26"/>
      <c r="AA42" s="26"/>
      <c r="AB42" s="26"/>
      <c r="AC42" s="26"/>
      <c r="AD42" s="26" t="s">
        <v>50</v>
      </c>
      <c r="AE42" s="26"/>
      <c r="AF42" s="26"/>
      <c r="AG42" s="26"/>
      <c r="AH42" s="26"/>
      <c r="AI42" s="26" t="s">
        <v>51</v>
      </c>
      <c r="AJ42" s="26"/>
      <c r="AK42" s="26"/>
      <c r="AL42" s="26"/>
      <c r="AM42" s="26"/>
      <c r="AO42" s="71"/>
      <c r="AP42" s="13"/>
      <c r="AQ42" s="13"/>
      <c r="AR42" s="13"/>
      <c r="AS42" s="13"/>
      <c r="AT42" s="13"/>
      <c r="AU42" s="13"/>
      <c r="AV42" s="13"/>
      <c r="AW42" s="13"/>
      <c r="AX42" s="89"/>
      <c r="AY42" s="89"/>
      <c r="AZ42" s="89"/>
      <c r="BA42" s="89"/>
      <c r="BB42" s="89"/>
      <c r="BC42" s="88">
        <f t="shared" si="0"/>
        <v>0</v>
      </c>
      <c r="BD42" s="88"/>
      <c r="BE42" s="88"/>
      <c r="BF42" s="88"/>
      <c r="BG42" s="88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96">
        <f t="shared" si="1"/>
        <v>0</v>
      </c>
      <c r="CH42" s="77"/>
      <c r="CI42" s="77"/>
      <c r="CJ42" s="77"/>
      <c r="CK42" s="142"/>
      <c r="CL42" s="146">
        <f>CG42/E44</f>
        <v>0</v>
      </c>
      <c r="CM42" s="147"/>
      <c r="CN42" s="147"/>
      <c r="CO42" s="147"/>
      <c r="CP42" s="148"/>
    </row>
    <row r="43" ht="16.2" spans="1:94">
      <c r="A43" s="25"/>
      <c r="B43" s="25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O43" s="71"/>
      <c r="AP43" s="13"/>
      <c r="AQ43" s="13"/>
      <c r="AR43" s="13"/>
      <c r="AS43" s="13"/>
      <c r="AT43" s="13"/>
      <c r="AU43" s="13"/>
      <c r="AV43" s="13"/>
      <c r="AW43" s="13"/>
      <c r="AX43" s="89"/>
      <c r="AY43" s="89"/>
      <c r="AZ43" s="89"/>
      <c r="BA43" s="89"/>
      <c r="BB43" s="89"/>
      <c r="BC43" s="88">
        <f t="shared" si="0"/>
        <v>0</v>
      </c>
      <c r="BD43" s="88"/>
      <c r="BE43" s="88"/>
      <c r="BF43" s="88"/>
      <c r="BG43" s="88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96">
        <f t="shared" si="1"/>
        <v>0</v>
      </c>
      <c r="CH43" s="77"/>
      <c r="CI43" s="77"/>
      <c r="CJ43" s="77"/>
      <c r="CK43" s="142"/>
      <c r="CL43" s="146">
        <f>CG43/E44</f>
        <v>0</v>
      </c>
      <c r="CM43" s="147"/>
      <c r="CN43" s="147"/>
      <c r="CO43" s="147"/>
      <c r="CP43" s="148"/>
    </row>
    <row r="44" ht="16.2" spans="1:94">
      <c r="A44" s="22" t="s">
        <v>52</v>
      </c>
      <c r="B44" s="22"/>
      <c r="C44" s="22"/>
      <c r="D44" s="22"/>
      <c r="E44" s="27">
        <f>BG7</f>
        <v>24200000</v>
      </c>
      <c r="F44" s="18"/>
      <c r="G44" s="18"/>
      <c r="H44" s="18"/>
      <c r="I44" s="18"/>
      <c r="J44" s="27">
        <f>CG46</f>
        <v>19994699</v>
      </c>
      <c r="K44" s="18"/>
      <c r="L44" s="18"/>
      <c r="M44" s="18"/>
      <c r="N44" s="18"/>
      <c r="O44" s="31">
        <f>E44-J44</f>
        <v>4205301</v>
      </c>
      <c r="P44" s="32"/>
      <c r="Q44" s="32"/>
      <c r="R44" s="32"/>
      <c r="S44" s="32"/>
      <c r="T44" s="27">
        <f>CG48</f>
        <v>300000</v>
      </c>
      <c r="U44" s="18"/>
      <c r="V44" s="18"/>
      <c r="W44" s="18"/>
      <c r="X44" s="18"/>
      <c r="Y44" s="27">
        <f>CG49</f>
        <v>1080000</v>
      </c>
      <c r="Z44" s="18"/>
      <c r="AA44" s="18"/>
      <c r="AB44" s="18"/>
      <c r="AC44" s="18"/>
      <c r="AD44" s="27">
        <f>CG52</f>
        <v>0</v>
      </c>
      <c r="AE44" s="18"/>
      <c r="AF44" s="18"/>
      <c r="AG44" s="18"/>
      <c r="AH44" s="18"/>
      <c r="AI44" s="64">
        <f>O44-T44-AD44-Y44</f>
        <v>2825301</v>
      </c>
      <c r="AJ44" s="65"/>
      <c r="AK44" s="65"/>
      <c r="AL44" s="65"/>
      <c r="AM44" s="65"/>
      <c r="AO44" s="71"/>
      <c r="AP44" s="13"/>
      <c r="AQ44" s="13"/>
      <c r="AR44" s="13"/>
      <c r="AS44" s="13"/>
      <c r="AT44" s="13"/>
      <c r="AU44" s="13"/>
      <c r="AV44" s="13"/>
      <c r="AW44" s="13"/>
      <c r="AX44" s="89"/>
      <c r="AY44" s="89"/>
      <c r="AZ44" s="89"/>
      <c r="BA44" s="89"/>
      <c r="BB44" s="89"/>
      <c r="BC44" s="88">
        <f t="shared" si="0"/>
        <v>0</v>
      </c>
      <c r="BD44" s="88"/>
      <c r="BE44" s="88"/>
      <c r="BF44" s="88"/>
      <c r="BG44" s="88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96">
        <f t="shared" si="1"/>
        <v>0</v>
      </c>
      <c r="CH44" s="77"/>
      <c r="CI44" s="77"/>
      <c r="CJ44" s="77"/>
      <c r="CK44" s="142"/>
      <c r="CL44" s="146">
        <f>CG44/E44</f>
        <v>0</v>
      </c>
      <c r="CM44" s="147"/>
      <c r="CN44" s="147"/>
      <c r="CO44" s="147"/>
      <c r="CP44" s="148"/>
    </row>
    <row r="45" ht="15" customHeight="1" spans="1:94">
      <c r="A45" s="22"/>
      <c r="B45" s="22"/>
      <c r="C45" s="22"/>
      <c r="D45" s="22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32"/>
      <c r="P45" s="32"/>
      <c r="Q45" s="32"/>
      <c r="R45" s="32"/>
      <c r="S45" s="32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65"/>
      <c r="AJ45" s="65"/>
      <c r="AK45" s="65"/>
      <c r="AL45" s="65"/>
      <c r="AM45" s="65"/>
      <c r="AN45" s="17"/>
      <c r="AO45" s="71"/>
      <c r="AP45" s="13"/>
      <c r="AQ45" s="13"/>
      <c r="AR45" s="13"/>
      <c r="AS45" s="13"/>
      <c r="AT45" s="13"/>
      <c r="AU45" s="13"/>
      <c r="AV45" s="13"/>
      <c r="AW45" s="13"/>
      <c r="AX45" s="89"/>
      <c r="AY45" s="89"/>
      <c r="AZ45" s="89"/>
      <c r="BA45" s="89"/>
      <c r="BB45" s="89"/>
      <c r="BC45" s="88">
        <f t="shared" si="0"/>
        <v>0</v>
      </c>
      <c r="BD45" s="88"/>
      <c r="BE45" s="88"/>
      <c r="BF45" s="88"/>
      <c r="BG45" s="88"/>
      <c r="BH45" s="89"/>
      <c r="BI45" s="89"/>
      <c r="BJ45" s="89"/>
      <c r="BK45" s="89"/>
      <c r="BL45" s="89"/>
      <c r="BM45" s="89"/>
      <c r="BN45" s="89"/>
      <c r="BO45" s="89"/>
      <c r="BP45" s="89"/>
      <c r="BQ45" s="89"/>
      <c r="BR45" s="89"/>
      <c r="BS45" s="89"/>
      <c r="BT45" s="89"/>
      <c r="BU45" s="89"/>
      <c r="BV45" s="89"/>
      <c r="BW45" s="89"/>
      <c r="BX45" s="89"/>
      <c r="BY45" s="89"/>
      <c r="BZ45" s="89"/>
      <c r="CA45" s="89"/>
      <c r="CB45" s="89"/>
      <c r="CC45" s="89"/>
      <c r="CD45" s="89"/>
      <c r="CE45" s="89"/>
      <c r="CF45" s="89"/>
      <c r="CG45" s="96">
        <f t="shared" si="1"/>
        <v>0</v>
      </c>
      <c r="CH45" s="77"/>
      <c r="CI45" s="77"/>
      <c r="CJ45" s="77"/>
      <c r="CK45" s="142"/>
      <c r="CL45" s="146">
        <f>CG45/E44</f>
        <v>0</v>
      </c>
      <c r="CM45" s="147"/>
      <c r="CN45" s="147"/>
      <c r="CO45" s="147"/>
      <c r="CP45" s="148"/>
    </row>
    <row r="46" ht="15" customHeight="1" spans="1:94">
      <c r="A46" s="22" t="s">
        <v>53</v>
      </c>
      <c r="B46" s="22"/>
      <c r="C46" s="22"/>
      <c r="D46" s="22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33">
        <f>O44/E44</f>
        <v>0.173772768595041</v>
      </c>
      <c r="P46" s="33"/>
      <c r="Q46" s="33"/>
      <c r="R46" s="33"/>
      <c r="S46" s="33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33">
        <f>AD44/E44</f>
        <v>0</v>
      </c>
      <c r="AE46" s="33"/>
      <c r="AF46" s="33"/>
      <c r="AG46" s="33"/>
      <c r="AH46" s="33"/>
      <c r="AI46" s="33">
        <f>AI44/E44</f>
        <v>0.116747975206612</v>
      </c>
      <c r="AJ46" s="33"/>
      <c r="AK46" s="33"/>
      <c r="AL46" s="33"/>
      <c r="AM46" s="33"/>
      <c r="AN46" s="17"/>
      <c r="AO46" s="72" t="s">
        <v>24</v>
      </c>
      <c r="AP46" s="73"/>
      <c r="AQ46" s="73"/>
      <c r="AR46" s="73"/>
      <c r="AS46" s="73"/>
      <c r="AT46" s="73"/>
      <c r="AU46" s="73"/>
      <c r="AV46" s="73"/>
      <c r="AW46" s="73"/>
      <c r="AX46" s="92">
        <f>SUM(AX10:BB45)</f>
        <v>20368000</v>
      </c>
      <c r="AY46" s="92"/>
      <c r="AZ46" s="92"/>
      <c r="BA46" s="92"/>
      <c r="BB46" s="92"/>
      <c r="BC46" s="92">
        <f>SUM(BC10:BG45)</f>
        <v>22404800</v>
      </c>
      <c r="BD46" s="92"/>
      <c r="BE46" s="92"/>
      <c r="BF46" s="92"/>
      <c r="BG46" s="92"/>
      <c r="BH46" s="92">
        <f>SUM(BH10:BL45)</f>
        <v>23980</v>
      </c>
      <c r="BI46" s="92"/>
      <c r="BJ46" s="92"/>
      <c r="BK46" s="92"/>
      <c r="BL46" s="92"/>
      <c r="BM46" s="92">
        <f>SUM(BM10:BQ45)</f>
        <v>2435610</v>
      </c>
      <c r="BN46" s="92"/>
      <c r="BO46" s="92"/>
      <c r="BP46" s="92"/>
      <c r="BQ46" s="92"/>
      <c r="BR46" s="92">
        <f>SUM(BR10:BV45)</f>
        <v>14815948</v>
      </c>
      <c r="BS46" s="92"/>
      <c r="BT46" s="92"/>
      <c r="BU46" s="92"/>
      <c r="BV46" s="92"/>
      <c r="BW46" s="92">
        <f>SUM(BW10:CA45)</f>
        <v>2719161</v>
      </c>
      <c r="BX46" s="92"/>
      <c r="BY46" s="92"/>
      <c r="BZ46" s="92"/>
      <c r="CA46" s="92"/>
      <c r="CB46" s="92">
        <f>SUM(CB10:CF45)</f>
        <v>0</v>
      </c>
      <c r="CC46" s="92"/>
      <c r="CD46" s="92"/>
      <c r="CE46" s="92"/>
      <c r="CF46" s="92"/>
      <c r="CG46" s="96">
        <f t="shared" si="1"/>
        <v>19994699</v>
      </c>
      <c r="CH46" s="77"/>
      <c r="CI46" s="77"/>
      <c r="CJ46" s="77"/>
      <c r="CK46" s="142"/>
      <c r="CL46" s="150"/>
      <c r="CM46" s="151"/>
      <c r="CN46" s="151"/>
      <c r="CO46" s="151"/>
      <c r="CP46" s="152"/>
    </row>
    <row r="47" ht="17.7" spans="1:94">
      <c r="A47" s="22"/>
      <c r="B47" s="22"/>
      <c r="C47" s="22"/>
      <c r="D47" s="22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33"/>
      <c r="P47" s="33"/>
      <c r="Q47" s="33"/>
      <c r="R47" s="33"/>
      <c r="S47" s="33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O47" s="74"/>
      <c r="AP47" s="75"/>
      <c r="AQ47" s="75"/>
      <c r="AR47" s="75"/>
      <c r="AS47" s="75"/>
      <c r="AT47" s="75"/>
      <c r="AU47" s="75"/>
      <c r="AV47" s="75"/>
      <c r="AW47" s="93"/>
      <c r="AX47" s="94" t="s">
        <v>54</v>
      </c>
      <c r="AY47" s="75"/>
      <c r="AZ47" s="75"/>
      <c r="BA47" s="75"/>
      <c r="BB47" s="93"/>
      <c r="BC47" s="94" t="s">
        <v>54</v>
      </c>
      <c r="BD47" s="75"/>
      <c r="BE47" s="75"/>
      <c r="BF47" s="75"/>
      <c r="BG47" s="93"/>
      <c r="BH47" s="110">
        <f>BH9</f>
        <v>3</v>
      </c>
      <c r="BI47" s="75" t="s">
        <v>29</v>
      </c>
      <c r="BJ47" s="75"/>
      <c r="BK47" s="75"/>
      <c r="BL47" s="93"/>
      <c r="BM47" s="110">
        <f>BM9</f>
        <v>8</v>
      </c>
      <c r="BN47" s="75" t="s">
        <v>29</v>
      </c>
      <c r="BO47" s="75"/>
      <c r="BP47" s="75"/>
      <c r="BQ47" s="93"/>
      <c r="BR47" s="110">
        <f>BR9</f>
        <v>9</v>
      </c>
      <c r="BS47" s="75" t="s">
        <v>29</v>
      </c>
      <c r="BT47" s="75"/>
      <c r="BU47" s="75"/>
      <c r="BV47" s="93"/>
      <c r="BW47" s="110">
        <f>BW9</f>
        <v>10</v>
      </c>
      <c r="BX47" s="75" t="s">
        <v>29</v>
      </c>
      <c r="BY47" s="75"/>
      <c r="BZ47" s="75"/>
      <c r="CA47" s="93"/>
      <c r="CB47" s="110">
        <f>CB9</f>
        <v>0</v>
      </c>
      <c r="CC47" s="75" t="s">
        <v>29</v>
      </c>
      <c r="CD47" s="75"/>
      <c r="CE47" s="75"/>
      <c r="CF47" s="93"/>
      <c r="CG47" s="94" t="s">
        <v>30</v>
      </c>
      <c r="CH47" s="75"/>
      <c r="CI47" s="75"/>
      <c r="CJ47" s="75"/>
      <c r="CK47" s="93"/>
      <c r="CL47" s="153" t="s">
        <v>55</v>
      </c>
      <c r="CM47" s="154"/>
      <c r="CN47" s="154"/>
      <c r="CO47" s="154"/>
      <c r="CP47" s="155"/>
    </row>
    <row r="48" ht="16.95" spans="14:94">
      <c r="N48" s="17"/>
      <c r="O48" s="17"/>
      <c r="Q48" s="17"/>
      <c r="R48" s="17"/>
      <c r="AO48" s="76" t="s">
        <v>48</v>
      </c>
      <c r="AP48" s="77"/>
      <c r="AQ48" s="77"/>
      <c r="AR48" s="77"/>
      <c r="AS48" s="77"/>
      <c r="AT48" s="77"/>
      <c r="AU48" s="77"/>
      <c r="AV48" s="77"/>
      <c r="AW48" s="77"/>
      <c r="AX48" s="95">
        <v>300000</v>
      </c>
      <c r="AY48" s="95"/>
      <c r="AZ48" s="95"/>
      <c r="BA48" s="95"/>
      <c r="BB48" s="95"/>
      <c r="BC48" s="96">
        <f>AX48*110%</f>
        <v>330000</v>
      </c>
      <c r="BD48" s="96"/>
      <c r="BE48" s="96"/>
      <c r="BF48" s="96"/>
      <c r="BG48" s="96"/>
      <c r="BH48" s="96">
        <f>AH13</f>
        <v>300000</v>
      </c>
      <c r="BI48" s="96"/>
      <c r="BJ48" s="96"/>
      <c r="BK48" s="96"/>
      <c r="BL48" s="96"/>
      <c r="BM48" s="96">
        <f>AH15</f>
        <v>0</v>
      </c>
      <c r="BN48" s="96"/>
      <c r="BO48" s="96"/>
      <c r="BP48" s="96"/>
      <c r="BQ48" s="96"/>
      <c r="BR48" s="96">
        <f>AH17</f>
        <v>0</v>
      </c>
      <c r="BS48" s="96"/>
      <c r="BT48" s="96"/>
      <c r="BU48" s="96"/>
      <c r="BV48" s="96"/>
      <c r="BW48" s="96">
        <f>AH19</f>
        <v>0</v>
      </c>
      <c r="BX48" s="96"/>
      <c r="BY48" s="96"/>
      <c r="BZ48" s="96"/>
      <c r="CA48" s="96"/>
      <c r="CB48" s="96">
        <f>AH21</f>
        <v>0</v>
      </c>
      <c r="CC48" s="96"/>
      <c r="CD48" s="96"/>
      <c r="CE48" s="96"/>
      <c r="CF48" s="96"/>
      <c r="CG48" s="111">
        <f>SUM(BH48:CF48)</f>
        <v>300000</v>
      </c>
      <c r="CH48" s="79"/>
      <c r="CI48" s="79"/>
      <c r="CJ48" s="79"/>
      <c r="CK48" s="156"/>
      <c r="CL48" s="157"/>
      <c r="CM48" s="118"/>
      <c r="CN48" s="118"/>
      <c r="CO48" s="118"/>
      <c r="CP48" s="158"/>
    </row>
    <row r="49" ht="16.2" spans="1:94">
      <c r="A49" s="25" t="s">
        <v>56</v>
      </c>
      <c r="B49" s="25"/>
      <c r="C49" s="25"/>
      <c r="D49" s="25"/>
      <c r="E49" s="26" t="s">
        <v>57</v>
      </c>
      <c r="F49" s="26"/>
      <c r="G49" s="26"/>
      <c r="H49" s="26"/>
      <c r="I49" s="26"/>
      <c r="J49" s="26" t="s">
        <v>46</v>
      </c>
      <c r="K49" s="26"/>
      <c r="L49" s="26"/>
      <c r="M49" s="26"/>
      <c r="N49" s="26"/>
      <c r="O49" s="26" t="s">
        <v>47</v>
      </c>
      <c r="P49" s="26"/>
      <c r="Q49" s="26"/>
      <c r="R49" s="26"/>
      <c r="S49" s="26"/>
      <c r="T49" s="26" t="s">
        <v>48</v>
      </c>
      <c r="U49" s="26"/>
      <c r="V49" s="26"/>
      <c r="W49" s="26"/>
      <c r="X49" s="26"/>
      <c r="Y49" s="26" t="s">
        <v>49</v>
      </c>
      <c r="Z49" s="26"/>
      <c r="AA49" s="26"/>
      <c r="AB49" s="26"/>
      <c r="AC49" s="26"/>
      <c r="AD49" s="26" t="s">
        <v>50</v>
      </c>
      <c r="AE49" s="26"/>
      <c r="AF49" s="26"/>
      <c r="AG49" s="26"/>
      <c r="AH49" s="26"/>
      <c r="AI49" s="26" t="s">
        <v>51</v>
      </c>
      <c r="AJ49" s="26"/>
      <c r="AK49" s="26"/>
      <c r="AL49" s="26"/>
      <c r="AM49" s="26"/>
      <c r="AO49" s="78" t="s">
        <v>49</v>
      </c>
      <c r="AP49" s="79"/>
      <c r="AQ49" s="79"/>
      <c r="AR49" s="79"/>
      <c r="AS49" s="79"/>
      <c r="AT49" s="79"/>
      <c r="AU49" s="79"/>
      <c r="AV49" s="79"/>
      <c r="AW49" s="79"/>
      <c r="AX49" s="89">
        <v>1080000</v>
      </c>
      <c r="AY49" s="89"/>
      <c r="AZ49" s="89"/>
      <c r="BA49" s="89"/>
      <c r="BB49" s="89"/>
      <c r="BC49" s="96">
        <f>AX49*110%</f>
        <v>1188000</v>
      </c>
      <c r="BD49" s="96"/>
      <c r="BE49" s="96"/>
      <c r="BF49" s="96"/>
      <c r="BG49" s="96"/>
      <c r="BH49" s="111">
        <f>AJ27</f>
        <v>1080000</v>
      </c>
      <c r="BI49" s="111"/>
      <c r="BJ49" s="111"/>
      <c r="BK49" s="111"/>
      <c r="BL49" s="111"/>
      <c r="BM49" s="111">
        <f>AJ29</f>
        <v>0</v>
      </c>
      <c r="BN49" s="111"/>
      <c r="BO49" s="111"/>
      <c r="BP49" s="111"/>
      <c r="BQ49" s="111"/>
      <c r="BR49" s="111">
        <f>AJ31</f>
        <v>0</v>
      </c>
      <c r="BS49" s="111"/>
      <c r="BT49" s="111"/>
      <c r="BU49" s="111"/>
      <c r="BV49" s="111"/>
      <c r="BW49" s="111">
        <f>AJ33</f>
        <v>0</v>
      </c>
      <c r="BX49" s="111"/>
      <c r="BY49" s="111"/>
      <c r="BZ49" s="111"/>
      <c r="CA49" s="111"/>
      <c r="CB49" s="111">
        <f>AJ35</f>
        <v>0</v>
      </c>
      <c r="CC49" s="111"/>
      <c r="CD49" s="111"/>
      <c r="CE49" s="111"/>
      <c r="CF49" s="111"/>
      <c r="CG49" s="111">
        <f>SUM(BH49:CF49)</f>
        <v>1080000</v>
      </c>
      <c r="CH49" s="79"/>
      <c r="CI49" s="79"/>
      <c r="CJ49" s="79"/>
      <c r="CK49" s="156"/>
      <c r="CL49" s="18"/>
      <c r="CM49" s="18"/>
      <c r="CN49" s="159"/>
      <c r="CO49" s="159"/>
      <c r="CP49" s="160"/>
    </row>
    <row r="50" ht="16.95" spans="1:94">
      <c r="A50" s="25"/>
      <c r="B50" s="25"/>
      <c r="C50" s="25"/>
      <c r="D50" s="25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O50" s="72" t="s">
        <v>24</v>
      </c>
      <c r="AP50" s="73"/>
      <c r="AQ50" s="73"/>
      <c r="AR50" s="73"/>
      <c r="AS50" s="73"/>
      <c r="AT50" s="73"/>
      <c r="AU50" s="73"/>
      <c r="AV50" s="73"/>
      <c r="AW50" s="73"/>
      <c r="AX50" s="92">
        <f>SUM(AX48:BB49)</f>
        <v>1380000</v>
      </c>
      <c r="AY50" s="92"/>
      <c r="AZ50" s="92"/>
      <c r="BA50" s="92"/>
      <c r="BB50" s="92"/>
      <c r="BC50" s="92">
        <f>SUM(BC48:BG49)</f>
        <v>1518000</v>
      </c>
      <c r="BD50" s="92"/>
      <c r="BE50" s="92"/>
      <c r="BF50" s="92"/>
      <c r="BG50" s="92"/>
      <c r="BH50" s="92">
        <f>SUM(BH48:BL49)</f>
        <v>1380000</v>
      </c>
      <c r="BI50" s="92"/>
      <c r="BJ50" s="92"/>
      <c r="BK50" s="92"/>
      <c r="BL50" s="92"/>
      <c r="BM50" s="92">
        <f>SUM(BM48:BQ49)</f>
        <v>0</v>
      </c>
      <c r="BN50" s="92"/>
      <c r="BO50" s="92"/>
      <c r="BP50" s="92"/>
      <c r="BQ50" s="92"/>
      <c r="BR50" s="92">
        <f>SUM(BR48:BV49)</f>
        <v>0</v>
      </c>
      <c r="BS50" s="92"/>
      <c r="BT50" s="92"/>
      <c r="BU50" s="92"/>
      <c r="BV50" s="92"/>
      <c r="BW50" s="92">
        <f>SUM(BW48:CA49)</f>
        <v>0</v>
      </c>
      <c r="BX50" s="92"/>
      <c r="BY50" s="92"/>
      <c r="BZ50" s="92"/>
      <c r="CA50" s="92"/>
      <c r="CB50" s="92">
        <f>SUM(CB48:CF49)</f>
        <v>0</v>
      </c>
      <c r="CC50" s="92"/>
      <c r="CD50" s="92"/>
      <c r="CE50" s="92"/>
      <c r="CF50" s="92"/>
      <c r="CG50" s="111">
        <f>SUM(BH50:CF50)</f>
        <v>1380000</v>
      </c>
      <c r="CH50" s="79"/>
      <c r="CI50" s="79"/>
      <c r="CJ50" s="79"/>
      <c r="CK50" s="156"/>
      <c r="CL50" s="161"/>
      <c r="CM50" s="162"/>
      <c r="CN50" s="162"/>
      <c r="CO50" s="162"/>
      <c r="CP50" s="163"/>
    </row>
    <row r="51" ht="17.7" spans="1:94">
      <c r="A51" s="22" t="s">
        <v>52</v>
      </c>
      <c r="B51" s="22"/>
      <c r="C51" s="22"/>
      <c r="D51" s="22"/>
      <c r="E51" s="27">
        <f>F7</f>
        <v>0</v>
      </c>
      <c r="F51" s="18"/>
      <c r="G51" s="18"/>
      <c r="H51" s="18"/>
      <c r="I51" s="18"/>
      <c r="J51" s="27">
        <f>AX46</f>
        <v>20368000</v>
      </c>
      <c r="K51" s="18"/>
      <c r="L51" s="18"/>
      <c r="M51" s="18"/>
      <c r="N51" s="18"/>
      <c r="O51" s="31">
        <f>E51-J51</f>
        <v>-20368000</v>
      </c>
      <c r="P51" s="32"/>
      <c r="Q51" s="32"/>
      <c r="R51" s="32"/>
      <c r="S51" s="32"/>
      <c r="T51" s="27">
        <f>AX48</f>
        <v>300000</v>
      </c>
      <c r="U51" s="18"/>
      <c r="V51" s="18"/>
      <c r="W51" s="18"/>
      <c r="X51" s="18"/>
      <c r="Y51" s="27">
        <f>AX49</f>
        <v>1080000</v>
      </c>
      <c r="Z51" s="18"/>
      <c r="AA51" s="18"/>
      <c r="AB51" s="18"/>
      <c r="AC51" s="18"/>
      <c r="AD51" s="27">
        <f>AX52</f>
        <v>0</v>
      </c>
      <c r="AE51" s="18"/>
      <c r="AF51" s="18"/>
      <c r="AG51" s="18"/>
      <c r="AH51" s="18"/>
      <c r="AI51" s="64">
        <f>O51-T51-AD51-Y51</f>
        <v>-21748000</v>
      </c>
      <c r="AJ51" s="65"/>
      <c r="AK51" s="65"/>
      <c r="AL51" s="65"/>
      <c r="AM51" s="65"/>
      <c r="AO51" s="74"/>
      <c r="AP51" s="75"/>
      <c r="AQ51" s="75"/>
      <c r="AR51" s="75"/>
      <c r="AS51" s="75"/>
      <c r="AT51" s="75"/>
      <c r="AU51" s="75"/>
      <c r="AV51" s="75"/>
      <c r="AW51" s="93"/>
      <c r="AX51" s="94" t="s">
        <v>54</v>
      </c>
      <c r="AY51" s="75"/>
      <c r="AZ51" s="75"/>
      <c r="BA51" s="75"/>
      <c r="BB51" s="93"/>
      <c r="BC51" s="94" t="s">
        <v>54</v>
      </c>
      <c r="BD51" s="75"/>
      <c r="BE51" s="75"/>
      <c r="BF51" s="75"/>
      <c r="BG51" s="93"/>
      <c r="BH51" s="112"/>
      <c r="BI51" s="75" t="s">
        <v>29</v>
      </c>
      <c r="BJ51" s="75"/>
      <c r="BK51" s="75"/>
      <c r="BL51" s="93"/>
      <c r="BM51" s="112"/>
      <c r="BN51" s="75" t="s">
        <v>29</v>
      </c>
      <c r="BO51" s="75"/>
      <c r="BP51" s="75"/>
      <c r="BQ51" s="93"/>
      <c r="BR51" s="112"/>
      <c r="BS51" s="75" t="s">
        <v>29</v>
      </c>
      <c r="BT51" s="75"/>
      <c r="BU51" s="75"/>
      <c r="BV51" s="93"/>
      <c r="BW51" s="112"/>
      <c r="BX51" s="75" t="s">
        <v>29</v>
      </c>
      <c r="BY51" s="75"/>
      <c r="BZ51" s="75"/>
      <c r="CA51" s="93"/>
      <c r="CB51" s="112"/>
      <c r="CC51" s="75" t="s">
        <v>29</v>
      </c>
      <c r="CD51" s="75"/>
      <c r="CE51" s="75"/>
      <c r="CF51" s="93"/>
      <c r="CG51" s="94" t="s">
        <v>30</v>
      </c>
      <c r="CH51" s="75"/>
      <c r="CI51" s="75"/>
      <c r="CJ51" s="75"/>
      <c r="CK51" s="93"/>
      <c r="CL51" s="153" t="s">
        <v>55</v>
      </c>
      <c r="CM51" s="154"/>
      <c r="CN51" s="154"/>
      <c r="CO51" s="154"/>
      <c r="CP51" s="155"/>
    </row>
    <row r="52" ht="17.7" spans="1:94">
      <c r="A52" s="22"/>
      <c r="B52" s="22"/>
      <c r="C52" s="22"/>
      <c r="D52" s="2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32"/>
      <c r="P52" s="32"/>
      <c r="Q52" s="32"/>
      <c r="R52" s="32"/>
      <c r="S52" s="32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65"/>
      <c r="AJ52" s="65"/>
      <c r="AK52" s="65"/>
      <c r="AL52" s="65"/>
      <c r="AM52" s="65"/>
      <c r="AO52" s="78" t="s">
        <v>50</v>
      </c>
      <c r="AP52" s="79"/>
      <c r="AQ52" s="79"/>
      <c r="AR52" s="79"/>
      <c r="AS52" s="79"/>
      <c r="AT52" s="79"/>
      <c r="AU52" s="79"/>
      <c r="AV52" s="79"/>
      <c r="AW52" s="7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89"/>
      <c r="BZ52" s="89"/>
      <c r="CA52" s="89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27">
        <f>CG52+BH52+BM52+BR52+BW52+CB52</f>
        <v>0</v>
      </c>
      <c r="CM52" s="18"/>
      <c r="CN52" s="159"/>
      <c r="CO52" s="159"/>
      <c r="CP52" s="160"/>
    </row>
    <row r="53" ht="17.7" spans="1:94">
      <c r="A53" s="22" t="s">
        <v>53</v>
      </c>
      <c r="B53" s="22"/>
      <c r="C53" s="22"/>
      <c r="D53" s="22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3" t="e">
        <f>O51/E51</f>
        <v>#DIV/0!</v>
      </c>
      <c r="P53" s="33"/>
      <c r="Q53" s="33"/>
      <c r="R53" s="33"/>
      <c r="S53" s="33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33" t="e">
        <f>AD51/E51</f>
        <v>#DIV/0!</v>
      </c>
      <c r="AE53" s="33"/>
      <c r="AF53" s="33"/>
      <c r="AG53" s="33"/>
      <c r="AH53" s="33"/>
      <c r="AI53" s="33" t="e">
        <f>AI51/E51</f>
        <v>#DIV/0!</v>
      </c>
      <c r="AJ53" s="33"/>
      <c r="AK53" s="33"/>
      <c r="AL53" s="33"/>
      <c r="AM53" s="33"/>
      <c r="AO53" s="74"/>
      <c r="AP53" s="75"/>
      <c r="AQ53" s="75"/>
      <c r="AR53" s="75"/>
      <c r="AS53" s="75"/>
      <c r="AT53" s="75"/>
      <c r="AU53" s="75"/>
      <c r="AV53" s="75"/>
      <c r="AW53" s="93"/>
      <c r="AX53" s="94" t="s">
        <v>54</v>
      </c>
      <c r="AY53" s="75"/>
      <c r="AZ53" s="75"/>
      <c r="BA53" s="75"/>
      <c r="BB53" s="93"/>
      <c r="BC53" s="94" t="s">
        <v>54</v>
      </c>
      <c r="BD53" s="75"/>
      <c r="BE53" s="75"/>
      <c r="BF53" s="75"/>
      <c r="BG53" s="93"/>
      <c r="BH53" s="110">
        <f>BH47</f>
        <v>3</v>
      </c>
      <c r="BI53" s="75" t="s">
        <v>29</v>
      </c>
      <c r="BJ53" s="75"/>
      <c r="BK53" s="75"/>
      <c r="BL53" s="93"/>
      <c r="BM53" s="110">
        <f>BM47</f>
        <v>8</v>
      </c>
      <c r="BN53" s="75" t="s">
        <v>29</v>
      </c>
      <c r="BO53" s="75"/>
      <c r="BP53" s="75"/>
      <c r="BQ53" s="93"/>
      <c r="BR53" s="110">
        <f>BR47</f>
        <v>9</v>
      </c>
      <c r="BS53" s="75" t="s">
        <v>29</v>
      </c>
      <c r="BT53" s="75"/>
      <c r="BU53" s="75"/>
      <c r="BV53" s="93"/>
      <c r="BW53" s="110">
        <f>BW47</f>
        <v>10</v>
      </c>
      <c r="BX53" s="75" t="s">
        <v>29</v>
      </c>
      <c r="BY53" s="75"/>
      <c r="BZ53" s="75"/>
      <c r="CA53" s="93"/>
      <c r="CB53" s="110">
        <f>CB47</f>
        <v>0</v>
      </c>
      <c r="CC53" s="75" t="s">
        <v>29</v>
      </c>
      <c r="CD53" s="75"/>
      <c r="CE53" s="75"/>
      <c r="CF53" s="93"/>
      <c r="CG53" s="135" t="s">
        <v>30</v>
      </c>
      <c r="CH53" s="135"/>
      <c r="CI53" s="135"/>
      <c r="CJ53" s="135"/>
      <c r="CK53" s="94"/>
      <c r="CL53" s="153"/>
      <c r="CM53" s="154"/>
      <c r="CN53" s="154"/>
      <c r="CO53" s="154"/>
      <c r="CP53" s="155"/>
    </row>
    <row r="54" ht="13.95" spans="1:94">
      <c r="A54" s="22"/>
      <c r="B54" s="22"/>
      <c r="C54" s="22"/>
      <c r="D54" s="22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33"/>
      <c r="P54" s="33"/>
      <c r="Q54" s="33"/>
      <c r="R54" s="33"/>
      <c r="S54" s="33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O54" s="80" t="s">
        <v>58</v>
      </c>
      <c r="AP54" s="81"/>
      <c r="AQ54" s="81"/>
      <c r="AR54" s="81"/>
      <c r="AS54" s="81"/>
      <c r="AT54" s="81"/>
      <c r="AU54" s="81"/>
      <c r="AV54" s="81"/>
      <c r="AW54" s="97"/>
      <c r="AX54" s="98">
        <f>AX46+AX50</f>
        <v>21748000</v>
      </c>
      <c r="AY54" s="99"/>
      <c r="AZ54" s="99"/>
      <c r="BA54" s="99"/>
      <c r="BB54" s="100"/>
      <c r="BC54" s="98">
        <f>BC46+BC50</f>
        <v>23922800</v>
      </c>
      <c r="BD54" s="99"/>
      <c r="BE54" s="99"/>
      <c r="BF54" s="99"/>
      <c r="BG54" s="100"/>
      <c r="BH54" s="98">
        <f>BH46+BH50</f>
        <v>1403980</v>
      </c>
      <c r="BI54" s="99"/>
      <c r="BJ54" s="99"/>
      <c r="BK54" s="99"/>
      <c r="BL54" s="100"/>
      <c r="BM54" s="98">
        <f>BM46+BM50</f>
        <v>2435610</v>
      </c>
      <c r="BN54" s="99"/>
      <c r="BO54" s="99"/>
      <c r="BP54" s="99"/>
      <c r="BQ54" s="100"/>
      <c r="BR54" s="98">
        <f>BR46+BR50</f>
        <v>14815948</v>
      </c>
      <c r="BS54" s="99"/>
      <c r="BT54" s="99"/>
      <c r="BU54" s="99"/>
      <c r="BV54" s="100"/>
      <c r="BW54" s="98">
        <f>BW46+BW50</f>
        <v>2719161</v>
      </c>
      <c r="BX54" s="99"/>
      <c r="BY54" s="99"/>
      <c r="BZ54" s="99"/>
      <c r="CA54" s="100"/>
      <c r="CB54" s="98">
        <f>CB46+CB50</f>
        <v>0</v>
      </c>
      <c r="CC54" s="99"/>
      <c r="CD54" s="99"/>
      <c r="CE54" s="99"/>
      <c r="CF54" s="100"/>
      <c r="CG54" s="98">
        <f>CG46+CG50</f>
        <v>21374699</v>
      </c>
      <c r="CH54" s="99"/>
      <c r="CI54" s="99"/>
      <c r="CJ54" s="99"/>
      <c r="CK54" s="99"/>
      <c r="CL54" s="157"/>
      <c r="CM54" s="118"/>
      <c r="CN54" s="118"/>
      <c r="CO54" s="118"/>
      <c r="CP54" s="158"/>
    </row>
    <row r="55" ht="13.95" spans="41:94">
      <c r="AO55" s="82"/>
      <c r="AP55" s="83"/>
      <c r="AQ55" s="83"/>
      <c r="AR55" s="83"/>
      <c r="AS55" s="83"/>
      <c r="AT55" s="83"/>
      <c r="AU55" s="83"/>
      <c r="AV55" s="83"/>
      <c r="AW55" s="101"/>
      <c r="AX55" s="102"/>
      <c r="AY55" s="103"/>
      <c r="AZ55" s="103"/>
      <c r="BA55" s="103"/>
      <c r="BB55" s="104"/>
      <c r="BC55" s="102"/>
      <c r="BD55" s="103"/>
      <c r="BE55" s="103"/>
      <c r="BF55" s="103"/>
      <c r="BG55" s="104"/>
      <c r="BH55" s="102"/>
      <c r="BI55" s="103"/>
      <c r="BJ55" s="103"/>
      <c r="BK55" s="103"/>
      <c r="BL55" s="104"/>
      <c r="BM55" s="102"/>
      <c r="BN55" s="103"/>
      <c r="BO55" s="103"/>
      <c r="BP55" s="103"/>
      <c r="BQ55" s="104"/>
      <c r="BR55" s="102"/>
      <c r="BS55" s="103"/>
      <c r="BT55" s="103"/>
      <c r="BU55" s="103"/>
      <c r="BV55" s="104"/>
      <c r="BW55" s="102"/>
      <c r="BX55" s="103"/>
      <c r="BY55" s="103"/>
      <c r="BZ55" s="103"/>
      <c r="CA55" s="104"/>
      <c r="CB55" s="102"/>
      <c r="CC55" s="103"/>
      <c r="CD55" s="103"/>
      <c r="CE55" s="103"/>
      <c r="CF55" s="104"/>
      <c r="CG55" s="102"/>
      <c r="CH55" s="103"/>
      <c r="CI55" s="103"/>
      <c r="CJ55" s="103"/>
      <c r="CK55" s="103"/>
      <c r="CL55" s="164"/>
      <c r="CM55" s="165"/>
      <c r="CN55" s="165"/>
      <c r="CO55" s="165"/>
      <c r="CP55" s="166"/>
    </row>
    <row r="56" ht="16.2" spans="41:66"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13"/>
      <c r="BK56" s="114"/>
      <c r="BL56" s="114"/>
      <c r="BM56" s="114"/>
      <c r="BN56" s="114"/>
    </row>
    <row r="57" ht="16.2" spans="41:66"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14"/>
      <c r="BK57" s="114"/>
      <c r="BL57" s="114"/>
      <c r="BM57" s="114"/>
      <c r="BN57" s="114"/>
    </row>
  </sheetData>
  <mergeCells count="764">
    <mergeCell ref="A4:E4"/>
    <mergeCell ref="F4:M4"/>
    <mergeCell ref="N4:P4"/>
    <mergeCell ref="Q4:S4"/>
    <mergeCell ref="T4:W4"/>
    <mergeCell ref="X4:AC4"/>
    <mergeCell ref="AD4:AG4"/>
    <mergeCell ref="AH4:AK4"/>
    <mergeCell ref="AL4:AQ4"/>
    <mergeCell ref="AR4:AU4"/>
    <mergeCell ref="AV4:BA4"/>
    <mergeCell ref="CF4:CP4"/>
    <mergeCell ref="A5:E5"/>
    <mergeCell ref="F5:S5"/>
    <mergeCell ref="T5:W5"/>
    <mergeCell ref="X5:AC5"/>
    <mergeCell ref="AD5:AG5"/>
    <mergeCell ref="AH5:AK5"/>
    <mergeCell ref="AL5:AQ5"/>
    <mergeCell ref="AR5:AU5"/>
    <mergeCell ref="AV5:BA5"/>
    <mergeCell ref="F6:L6"/>
    <mergeCell ref="M6:O6"/>
    <mergeCell ref="P6:V6"/>
    <mergeCell ref="W6:Y6"/>
    <mergeCell ref="Z6:AF6"/>
    <mergeCell ref="AG6:AI6"/>
    <mergeCell ref="AJ6:AP6"/>
    <mergeCell ref="AQ6:AS6"/>
    <mergeCell ref="AT6:AZ6"/>
    <mergeCell ref="BA6:BF6"/>
    <mergeCell ref="BG6:BM6"/>
    <mergeCell ref="BN6:BR6"/>
    <mergeCell ref="BS6:BT6"/>
    <mergeCell ref="BU6:BY6"/>
    <mergeCell ref="BZ6:CD6"/>
    <mergeCell ref="F7:L7"/>
    <mergeCell ref="M7:O7"/>
    <mergeCell ref="P7:V7"/>
    <mergeCell ref="W7:Y7"/>
    <mergeCell ref="Z7:AF7"/>
    <mergeCell ref="AG7:AI7"/>
    <mergeCell ref="AJ7:AP7"/>
    <mergeCell ref="AQ7:AS7"/>
    <mergeCell ref="AT7:AZ7"/>
    <mergeCell ref="BA7:BF7"/>
    <mergeCell ref="BG7:BM7"/>
    <mergeCell ref="BN7:BR7"/>
    <mergeCell ref="BS7:BT7"/>
    <mergeCell ref="BU7:BY7"/>
    <mergeCell ref="BZ7:CD7"/>
    <mergeCell ref="D9:E9"/>
    <mergeCell ref="F9:I9"/>
    <mergeCell ref="J9:M9"/>
    <mergeCell ref="N9:Q9"/>
    <mergeCell ref="R9:U9"/>
    <mergeCell ref="V9:Y9"/>
    <mergeCell ref="Z9:AC9"/>
    <mergeCell ref="AD9:AG9"/>
    <mergeCell ref="AO9:AT9"/>
    <mergeCell ref="AU9:AW9"/>
    <mergeCell ref="AX9:BB9"/>
    <mergeCell ref="BC9:BG9"/>
    <mergeCell ref="BI9:BL9"/>
    <mergeCell ref="BN9:BQ9"/>
    <mergeCell ref="BS9:BV9"/>
    <mergeCell ref="BX9:CA9"/>
    <mergeCell ref="CC9:CF9"/>
    <mergeCell ref="CG9:CK9"/>
    <mergeCell ref="CL9:CP9"/>
    <mergeCell ref="D10:E10"/>
    <mergeCell ref="F10:I10"/>
    <mergeCell ref="J10:M10"/>
    <mergeCell ref="N10:Q10"/>
    <mergeCell ref="R10:U10"/>
    <mergeCell ref="V10:Y10"/>
    <mergeCell ref="Z10:AC10"/>
    <mergeCell ref="AD10:AG10"/>
    <mergeCell ref="AO10:AT10"/>
    <mergeCell ref="AU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CL10:CP10"/>
    <mergeCell ref="AO11:AT11"/>
    <mergeCell ref="AU11:AW11"/>
    <mergeCell ref="AX11:BB11"/>
    <mergeCell ref="BC11:BG11"/>
    <mergeCell ref="BH11:BL11"/>
    <mergeCell ref="BM11:BQ11"/>
    <mergeCell ref="BR11:BV11"/>
    <mergeCell ref="BW11:CA11"/>
    <mergeCell ref="CB11:CF11"/>
    <mergeCell ref="CG11:CK11"/>
    <mergeCell ref="CL11:CP11"/>
    <mergeCell ref="AO12:AT12"/>
    <mergeCell ref="AU12:AW12"/>
    <mergeCell ref="AX12:BB12"/>
    <mergeCell ref="BC12:BG12"/>
    <mergeCell ref="BH12:BL12"/>
    <mergeCell ref="BM12:BQ12"/>
    <mergeCell ref="BR12:BV12"/>
    <mergeCell ref="BW12:CA12"/>
    <mergeCell ref="CB12:CF12"/>
    <mergeCell ref="CG12:CK12"/>
    <mergeCell ref="CL12:CP12"/>
    <mergeCell ref="AO13:AT13"/>
    <mergeCell ref="AU13:AW13"/>
    <mergeCell ref="AX13:BB13"/>
    <mergeCell ref="BC13:BG13"/>
    <mergeCell ref="BH13:BL13"/>
    <mergeCell ref="BM13:BQ13"/>
    <mergeCell ref="BR13:BV13"/>
    <mergeCell ref="BW13:CA13"/>
    <mergeCell ref="CB13:CF13"/>
    <mergeCell ref="CG13:CK13"/>
    <mergeCell ref="CL13:CP13"/>
    <mergeCell ref="AO14:AT14"/>
    <mergeCell ref="AU14:AW14"/>
    <mergeCell ref="AX14:BB14"/>
    <mergeCell ref="BC14:BG14"/>
    <mergeCell ref="BH14:BL14"/>
    <mergeCell ref="BM14:BQ14"/>
    <mergeCell ref="BR14:BV14"/>
    <mergeCell ref="BW14:CA14"/>
    <mergeCell ref="CB14:CF14"/>
    <mergeCell ref="CG14:CK14"/>
    <mergeCell ref="CL14:CP14"/>
    <mergeCell ref="AO15:AT15"/>
    <mergeCell ref="AU15:AW15"/>
    <mergeCell ref="AX15:BB15"/>
    <mergeCell ref="BC15:BG15"/>
    <mergeCell ref="BH15:BL15"/>
    <mergeCell ref="BM15:BQ15"/>
    <mergeCell ref="BR15:BV15"/>
    <mergeCell ref="BW15:CA15"/>
    <mergeCell ref="CB15:CF15"/>
    <mergeCell ref="CG15:CK15"/>
    <mergeCell ref="CL15:CP15"/>
    <mergeCell ref="AO16:AT16"/>
    <mergeCell ref="AU16:AW16"/>
    <mergeCell ref="AX16:BB16"/>
    <mergeCell ref="BC16:BG16"/>
    <mergeCell ref="BH16:BL16"/>
    <mergeCell ref="BM16:BQ16"/>
    <mergeCell ref="BR16:BV16"/>
    <mergeCell ref="BW16:CA16"/>
    <mergeCell ref="CB16:CF16"/>
    <mergeCell ref="CG16:CK16"/>
    <mergeCell ref="CL16:CP16"/>
    <mergeCell ref="AO17:AT17"/>
    <mergeCell ref="AU17:AW17"/>
    <mergeCell ref="AX17:BB17"/>
    <mergeCell ref="BC17:BG17"/>
    <mergeCell ref="BH17:BL17"/>
    <mergeCell ref="BM17:BQ17"/>
    <mergeCell ref="BR17:BV17"/>
    <mergeCell ref="BW17:CA17"/>
    <mergeCell ref="CB17:CF17"/>
    <mergeCell ref="CG17:CK17"/>
    <mergeCell ref="CL17:CP17"/>
    <mergeCell ref="AO18:AT18"/>
    <mergeCell ref="AU18:AW18"/>
    <mergeCell ref="AX18:BB18"/>
    <mergeCell ref="BC18:BG18"/>
    <mergeCell ref="BH18:BL18"/>
    <mergeCell ref="BM18:BQ18"/>
    <mergeCell ref="BR18:BV18"/>
    <mergeCell ref="BW18:CA18"/>
    <mergeCell ref="CB18:CF18"/>
    <mergeCell ref="CG18:CK18"/>
    <mergeCell ref="CL18:CP18"/>
    <mergeCell ref="AO19:AT19"/>
    <mergeCell ref="AU19:AW19"/>
    <mergeCell ref="AX19:BB19"/>
    <mergeCell ref="BC19:BG19"/>
    <mergeCell ref="BH19:BL19"/>
    <mergeCell ref="BM19:BQ19"/>
    <mergeCell ref="BR19:BV19"/>
    <mergeCell ref="BW19:CA19"/>
    <mergeCell ref="CB19:CF19"/>
    <mergeCell ref="CG19:CK19"/>
    <mergeCell ref="CL19:CP19"/>
    <mergeCell ref="AO20:AT20"/>
    <mergeCell ref="AU20:AW20"/>
    <mergeCell ref="AX20:BB20"/>
    <mergeCell ref="BC20:BG20"/>
    <mergeCell ref="BH20:BL20"/>
    <mergeCell ref="BM20:BQ20"/>
    <mergeCell ref="BR20:BV20"/>
    <mergeCell ref="BW20:CA20"/>
    <mergeCell ref="CB20:CF20"/>
    <mergeCell ref="CG20:CK20"/>
    <mergeCell ref="CL20:CP20"/>
    <mergeCell ref="AO21:AT21"/>
    <mergeCell ref="AU21:AW21"/>
    <mergeCell ref="AX21:BB21"/>
    <mergeCell ref="BC21:BG21"/>
    <mergeCell ref="BH21:BL21"/>
    <mergeCell ref="BM21:BQ21"/>
    <mergeCell ref="BR21:BV21"/>
    <mergeCell ref="BW21:CA21"/>
    <mergeCell ref="CB21:CF21"/>
    <mergeCell ref="CG21:CK21"/>
    <mergeCell ref="CL21:CP21"/>
    <mergeCell ref="AO22:AT22"/>
    <mergeCell ref="AU22:AW22"/>
    <mergeCell ref="AX22:BB22"/>
    <mergeCell ref="BC22:BG22"/>
    <mergeCell ref="BH22:BL22"/>
    <mergeCell ref="BM22:BQ22"/>
    <mergeCell ref="BR22:BV22"/>
    <mergeCell ref="BW22:CA22"/>
    <mergeCell ref="CB22:CF22"/>
    <mergeCell ref="CG22:CK22"/>
    <mergeCell ref="CL22:CP22"/>
    <mergeCell ref="AO23:AT23"/>
    <mergeCell ref="AU23:AW23"/>
    <mergeCell ref="AX23:BB23"/>
    <mergeCell ref="BC23:BG23"/>
    <mergeCell ref="BH23:BL23"/>
    <mergeCell ref="BM23:BQ23"/>
    <mergeCell ref="BR23:BV23"/>
    <mergeCell ref="BW23:CA23"/>
    <mergeCell ref="CB23:CF23"/>
    <mergeCell ref="CG23:CK23"/>
    <mergeCell ref="CL23:CP23"/>
    <mergeCell ref="AO24:AT24"/>
    <mergeCell ref="AU24:AW24"/>
    <mergeCell ref="AX24:BB24"/>
    <mergeCell ref="BC24:BG24"/>
    <mergeCell ref="BH24:BL24"/>
    <mergeCell ref="BM24:BQ24"/>
    <mergeCell ref="BR24:BV24"/>
    <mergeCell ref="BW24:CA24"/>
    <mergeCell ref="CB24:CF24"/>
    <mergeCell ref="CG24:CK24"/>
    <mergeCell ref="CL24:CP24"/>
    <mergeCell ref="AO25:AT25"/>
    <mergeCell ref="AU25:AW25"/>
    <mergeCell ref="AX25:BB25"/>
    <mergeCell ref="BC25:BG25"/>
    <mergeCell ref="BH25:BL25"/>
    <mergeCell ref="BM25:BQ25"/>
    <mergeCell ref="BR25:BV25"/>
    <mergeCell ref="BW25:CA25"/>
    <mergeCell ref="CB25:CF25"/>
    <mergeCell ref="CG25:CK25"/>
    <mergeCell ref="CL25:CP25"/>
    <mergeCell ref="AO26:AT26"/>
    <mergeCell ref="AU26:AW26"/>
    <mergeCell ref="AX26:BB26"/>
    <mergeCell ref="BC26:BG26"/>
    <mergeCell ref="BH26:BL26"/>
    <mergeCell ref="BM26:BQ26"/>
    <mergeCell ref="BR26:BV26"/>
    <mergeCell ref="BW26:CA26"/>
    <mergeCell ref="CB26:CF26"/>
    <mergeCell ref="CG26:CK26"/>
    <mergeCell ref="CL26:CP26"/>
    <mergeCell ref="AO27:AT27"/>
    <mergeCell ref="AU27:AW27"/>
    <mergeCell ref="AX27:BB27"/>
    <mergeCell ref="BC27:BG27"/>
    <mergeCell ref="BH27:BL27"/>
    <mergeCell ref="BM27:BQ27"/>
    <mergeCell ref="BR27:BV27"/>
    <mergeCell ref="BW27:CA27"/>
    <mergeCell ref="CB27:CF27"/>
    <mergeCell ref="CG27:CK27"/>
    <mergeCell ref="CL27:CP27"/>
    <mergeCell ref="AO28:AT28"/>
    <mergeCell ref="AU28:AW28"/>
    <mergeCell ref="AX28:BB28"/>
    <mergeCell ref="BC28:BG28"/>
    <mergeCell ref="BH28:BL28"/>
    <mergeCell ref="BM28:BQ28"/>
    <mergeCell ref="BR28:BV28"/>
    <mergeCell ref="BW28:CA28"/>
    <mergeCell ref="CB28:CF28"/>
    <mergeCell ref="CG28:CK28"/>
    <mergeCell ref="CL28:CP28"/>
    <mergeCell ref="AO29:AT29"/>
    <mergeCell ref="AU29:AW29"/>
    <mergeCell ref="AX29:BB29"/>
    <mergeCell ref="BC29:BG29"/>
    <mergeCell ref="BH29:BL29"/>
    <mergeCell ref="BM29:BQ29"/>
    <mergeCell ref="BR29:BV29"/>
    <mergeCell ref="BW29:CA29"/>
    <mergeCell ref="CB29:CF29"/>
    <mergeCell ref="CG29:CK29"/>
    <mergeCell ref="CL29:CP29"/>
    <mergeCell ref="AO30:AT30"/>
    <mergeCell ref="AU30:AW30"/>
    <mergeCell ref="AX30:BB30"/>
    <mergeCell ref="BC30:BG30"/>
    <mergeCell ref="BH30:BL30"/>
    <mergeCell ref="BM30:BQ30"/>
    <mergeCell ref="BR30:BV30"/>
    <mergeCell ref="BW30:CA30"/>
    <mergeCell ref="CB30:CF30"/>
    <mergeCell ref="CG30:CK30"/>
    <mergeCell ref="CL30:CP30"/>
    <mergeCell ref="AO31:AT31"/>
    <mergeCell ref="AU31:AW31"/>
    <mergeCell ref="AX31:BB31"/>
    <mergeCell ref="BC31:BG31"/>
    <mergeCell ref="BH31:BL31"/>
    <mergeCell ref="BM31:BQ31"/>
    <mergeCell ref="BR31:BV31"/>
    <mergeCell ref="BW31:CA31"/>
    <mergeCell ref="CB31:CF31"/>
    <mergeCell ref="CG31:CK31"/>
    <mergeCell ref="CL31:CP31"/>
    <mergeCell ref="AO32:AT32"/>
    <mergeCell ref="AU32:AW32"/>
    <mergeCell ref="AX32:BB32"/>
    <mergeCell ref="BC32:BG32"/>
    <mergeCell ref="BH32:BL32"/>
    <mergeCell ref="BM32:BQ32"/>
    <mergeCell ref="BR32:BV32"/>
    <mergeCell ref="BW32:CA32"/>
    <mergeCell ref="CB32:CF32"/>
    <mergeCell ref="CG32:CK32"/>
    <mergeCell ref="CL32:CP32"/>
    <mergeCell ref="AO33:AT33"/>
    <mergeCell ref="AU33:AW33"/>
    <mergeCell ref="AX33:BB33"/>
    <mergeCell ref="BC33:BG33"/>
    <mergeCell ref="BH33:BL33"/>
    <mergeCell ref="BM33:BQ33"/>
    <mergeCell ref="BR33:BV33"/>
    <mergeCell ref="BW33:CA33"/>
    <mergeCell ref="CB33:CF33"/>
    <mergeCell ref="CG33:CK33"/>
    <mergeCell ref="CL33:CP33"/>
    <mergeCell ref="AO34:AT34"/>
    <mergeCell ref="AU34:AW34"/>
    <mergeCell ref="AX34:BB34"/>
    <mergeCell ref="BC34:BG34"/>
    <mergeCell ref="BH34:BL34"/>
    <mergeCell ref="BM34:BQ34"/>
    <mergeCell ref="BR34:BV34"/>
    <mergeCell ref="BW34:CA34"/>
    <mergeCell ref="CB34:CF34"/>
    <mergeCell ref="CG34:CK34"/>
    <mergeCell ref="CL34:CP34"/>
    <mergeCell ref="AO35:AT35"/>
    <mergeCell ref="AU35:AW35"/>
    <mergeCell ref="AX35:BB35"/>
    <mergeCell ref="BC35:BG35"/>
    <mergeCell ref="BH35:BL35"/>
    <mergeCell ref="BM35:BQ35"/>
    <mergeCell ref="BR35:BV35"/>
    <mergeCell ref="BW35:CA35"/>
    <mergeCell ref="CB35:CF35"/>
    <mergeCell ref="CG35:CK35"/>
    <mergeCell ref="CL35:CP35"/>
    <mergeCell ref="AO36:AT36"/>
    <mergeCell ref="AU36:AW36"/>
    <mergeCell ref="AX36:BB36"/>
    <mergeCell ref="BC36:BG36"/>
    <mergeCell ref="BH36:BL36"/>
    <mergeCell ref="BM36:BQ36"/>
    <mergeCell ref="BR36:BV36"/>
    <mergeCell ref="BW36:CA36"/>
    <mergeCell ref="CB36:CF36"/>
    <mergeCell ref="CG36:CK36"/>
    <mergeCell ref="CL36:CP36"/>
    <mergeCell ref="AO37:AT37"/>
    <mergeCell ref="AU37:AW37"/>
    <mergeCell ref="AX37:BB37"/>
    <mergeCell ref="BC37:BG37"/>
    <mergeCell ref="BH37:BL37"/>
    <mergeCell ref="BM37:BQ37"/>
    <mergeCell ref="BR37:BV37"/>
    <mergeCell ref="BW37:CA37"/>
    <mergeCell ref="CB37:CF37"/>
    <mergeCell ref="CG37:CK37"/>
    <mergeCell ref="CL37:CP37"/>
    <mergeCell ref="AO38:AT38"/>
    <mergeCell ref="AU38:AW38"/>
    <mergeCell ref="AX38:BB38"/>
    <mergeCell ref="BC38:BG38"/>
    <mergeCell ref="BH38:BL38"/>
    <mergeCell ref="BM38:BQ38"/>
    <mergeCell ref="BR38:BV38"/>
    <mergeCell ref="BW38:CA38"/>
    <mergeCell ref="CB38:CF38"/>
    <mergeCell ref="CG38:CK38"/>
    <mergeCell ref="CL38:CP38"/>
    <mergeCell ref="AO39:AT39"/>
    <mergeCell ref="AU39:AW39"/>
    <mergeCell ref="AX39:BB39"/>
    <mergeCell ref="BC39:BG39"/>
    <mergeCell ref="BH39:BL39"/>
    <mergeCell ref="BM39:BQ39"/>
    <mergeCell ref="BR39:BV39"/>
    <mergeCell ref="BW39:CA39"/>
    <mergeCell ref="CB39:CF39"/>
    <mergeCell ref="CG39:CK39"/>
    <mergeCell ref="CL39:CP39"/>
    <mergeCell ref="AO40:AT40"/>
    <mergeCell ref="AU40:AW40"/>
    <mergeCell ref="AX40:BB40"/>
    <mergeCell ref="BC40:BG40"/>
    <mergeCell ref="BH40:BL40"/>
    <mergeCell ref="BM40:BQ40"/>
    <mergeCell ref="BR40:BV40"/>
    <mergeCell ref="BW40:CA40"/>
    <mergeCell ref="CB40:CF40"/>
    <mergeCell ref="CG40:CK40"/>
    <mergeCell ref="CL40:CP40"/>
    <mergeCell ref="AO41:AT41"/>
    <mergeCell ref="AU41:AW41"/>
    <mergeCell ref="AX41:BB41"/>
    <mergeCell ref="BC41:BG41"/>
    <mergeCell ref="BH41:BL41"/>
    <mergeCell ref="BM41:BQ41"/>
    <mergeCell ref="BR41:BV41"/>
    <mergeCell ref="BW41:CA41"/>
    <mergeCell ref="CB41:CF41"/>
    <mergeCell ref="CG41:CK41"/>
    <mergeCell ref="CL41:CP41"/>
    <mergeCell ref="AO42:AT42"/>
    <mergeCell ref="AU42:AW42"/>
    <mergeCell ref="AX42:BB42"/>
    <mergeCell ref="BC42:BG42"/>
    <mergeCell ref="BH42:BL42"/>
    <mergeCell ref="BM42:BQ42"/>
    <mergeCell ref="BR42:BV42"/>
    <mergeCell ref="BW42:CA42"/>
    <mergeCell ref="CB42:CF42"/>
    <mergeCell ref="CG42:CK42"/>
    <mergeCell ref="CL42:CP42"/>
    <mergeCell ref="AO43:AT43"/>
    <mergeCell ref="AU43:AW43"/>
    <mergeCell ref="AX43:BB43"/>
    <mergeCell ref="BC43:BG43"/>
    <mergeCell ref="BH43:BL43"/>
    <mergeCell ref="BM43:BQ43"/>
    <mergeCell ref="BR43:BV43"/>
    <mergeCell ref="BW43:CA43"/>
    <mergeCell ref="CB43:CF43"/>
    <mergeCell ref="CG43:CK43"/>
    <mergeCell ref="CL43:CP43"/>
    <mergeCell ref="AO44:AT44"/>
    <mergeCell ref="AU44:AW44"/>
    <mergeCell ref="AX44:BB44"/>
    <mergeCell ref="BC44:BG44"/>
    <mergeCell ref="BH44:BL44"/>
    <mergeCell ref="BM44:BQ44"/>
    <mergeCell ref="BR44:BV44"/>
    <mergeCell ref="BW44:CA44"/>
    <mergeCell ref="CB44:CF44"/>
    <mergeCell ref="CG44:CK44"/>
    <mergeCell ref="CL44:CP44"/>
    <mergeCell ref="AO45:AT45"/>
    <mergeCell ref="AU45:AW45"/>
    <mergeCell ref="AX45:BB45"/>
    <mergeCell ref="BC45:BG45"/>
    <mergeCell ref="BH45:BL45"/>
    <mergeCell ref="BM45:BQ45"/>
    <mergeCell ref="BR45:BV45"/>
    <mergeCell ref="BW45:CA45"/>
    <mergeCell ref="CB45:CF45"/>
    <mergeCell ref="CG45:CK45"/>
    <mergeCell ref="CL45:CP45"/>
    <mergeCell ref="AO46:AW46"/>
    <mergeCell ref="AX46:BB46"/>
    <mergeCell ref="BC46:BG46"/>
    <mergeCell ref="BH46:BL46"/>
    <mergeCell ref="BM46:BQ46"/>
    <mergeCell ref="BR46:BV46"/>
    <mergeCell ref="BW46:CA46"/>
    <mergeCell ref="CB46:CF46"/>
    <mergeCell ref="CG46:CK46"/>
    <mergeCell ref="CL46:CP46"/>
    <mergeCell ref="AO47:AW47"/>
    <mergeCell ref="AX47:BB47"/>
    <mergeCell ref="BC47:BG47"/>
    <mergeCell ref="BI47:BL47"/>
    <mergeCell ref="BN47:BQ47"/>
    <mergeCell ref="BS47:BV47"/>
    <mergeCell ref="BX47:CA47"/>
    <mergeCell ref="CC47:CF47"/>
    <mergeCell ref="CG47:CK47"/>
    <mergeCell ref="CL47:CP47"/>
    <mergeCell ref="AO48:AW48"/>
    <mergeCell ref="AX48:BB48"/>
    <mergeCell ref="BC48:BG48"/>
    <mergeCell ref="BH48:BL48"/>
    <mergeCell ref="BM48:BQ48"/>
    <mergeCell ref="BR48:BV48"/>
    <mergeCell ref="BW48:CA48"/>
    <mergeCell ref="CB48:CF48"/>
    <mergeCell ref="CG48:CK48"/>
    <mergeCell ref="CL48:CP48"/>
    <mergeCell ref="AO49:AW49"/>
    <mergeCell ref="AX49:BB49"/>
    <mergeCell ref="BC49:BG49"/>
    <mergeCell ref="BH49:BL49"/>
    <mergeCell ref="BM49:BQ49"/>
    <mergeCell ref="BR49:BV49"/>
    <mergeCell ref="BW49:CA49"/>
    <mergeCell ref="CB49:CF49"/>
    <mergeCell ref="CG49:CK49"/>
    <mergeCell ref="CL49:CP49"/>
    <mergeCell ref="AO50:AW50"/>
    <mergeCell ref="AX50:BB50"/>
    <mergeCell ref="BC50:BG50"/>
    <mergeCell ref="BH50:BL50"/>
    <mergeCell ref="BM50:BQ50"/>
    <mergeCell ref="BR50:BV50"/>
    <mergeCell ref="BW50:CA50"/>
    <mergeCell ref="CB50:CF50"/>
    <mergeCell ref="CG50:CK50"/>
    <mergeCell ref="CL50:CP50"/>
    <mergeCell ref="AO51:AW51"/>
    <mergeCell ref="AX51:BB51"/>
    <mergeCell ref="BC51:BG51"/>
    <mergeCell ref="BI51:BL51"/>
    <mergeCell ref="BN51:BQ51"/>
    <mergeCell ref="BS51:BV51"/>
    <mergeCell ref="BX51:CA51"/>
    <mergeCell ref="CC51:CF51"/>
    <mergeCell ref="CG51:CK51"/>
    <mergeCell ref="CL51:CP51"/>
    <mergeCell ref="AO52:AW52"/>
    <mergeCell ref="AX52:BB52"/>
    <mergeCell ref="BC52:BG52"/>
    <mergeCell ref="BH52:BL52"/>
    <mergeCell ref="BM52:BQ52"/>
    <mergeCell ref="BR52:BV52"/>
    <mergeCell ref="BW52:CA52"/>
    <mergeCell ref="CB52:CF52"/>
    <mergeCell ref="CG52:CK52"/>
    <mergeCell ref="CL52:CP52"/>
    <mergeCell ref="AO53:AW53"/>
    <mergeCell ref="AX53:BB53"/>
    <mergeCell ref="BC53:BG53"/>
    <mergeCell ref="BI53:BL53"/>
    <mergeCell ref="BN53:BQ53"/>
    <mergeCell ref="BS53:BV53"/>
    <mergeCell ref="BX53:CA53"/>
    <mergeCell ref="CC53:CF53"/>
    <mergeCell ref="CG53:CK53"/>
    <mergeCell ref="CL53:CP53"/>
    <mergeCell ref="BJ56:BN57"/>
    <mergeCell ref="AX54:BB55"/>
    <mergeCell ref="BC54:BG55"/>
    <mergeCell ref="BH54:BL55"/>
    <mergeCell ref="BM54:BQ55"/>
    <mergeCell ref="BR54:BV55"/>
    <mergeCell ref="BW54:CA55"/>
    <mergeCell ref="CB54:CF55"/>
    <mergeCell ref="CG54:CK55"/>
    <mergeCell ref="CL54:CP55"/>
    <mergeCell ref="E53:I54"/>
    <mergeCell ref="J53:N54"/>
    <mergeCell ref="O53:S54"/>
    <mergeCell ref="T53:X54"/>
    <mergeCell ref="Y53:AC54"/>
    <mergeCell ref="AD53:AH54"/>
    <mergeCell ref="AI53:AM54"/>
    <mergeCell ref="AO54:AW55"/>
    <mergeCell ref="A53:D54"/>
    <mergeCell ref="E51:I52"/>
    <mergeCell ref="J51:N52"/>
    <mergeCell ref="O51:S52"/>
    <mergeCell ref="T51:X52"/>
    <mergeCell ref="Y51:AC52"/>
    <mergeCell ref="AD51:AH52"/>
    <mergeCell ref="AI51:AM52"/>
    <mergeCell ref="A51:D52"/>
    <mergeCell ref="E49:I50"/>
    <mergeCell ref="J49:N50"/>
    <mergeCell ref="O49:S50"/>
    <mergeCell ref="T49:X50"/>
    <mergeCell ref="Y49:AC50"/>
    <mergeCell ref="AD49:AH50"/>
    <mergeCell ref="AI49:AM50"/>
    <mergeCell ref="A49:D50"/>
    <mergeCell ref="E46:I47"/>
    <mergeCell ref="J46:N47"/>
    <mergeCell ref="O46:S47"/>
    <mergeCell ref="T46:X47"/>
    <mergeCell ref="Y46:AC47"/>
    <mergeCell ref="AD46:AH47"/>
    <mergeCell ref="AI46:AM47"/>
    <mergeCell ref="A46:D47"/>
    <mergeCell ref="A44:D45"/>
    <mergeCell ref="E44:I45"/>
    <mergeCell ref="J44:N45"/>
    <mergeCell ref="O44:S45"/>
    <mergeCell ref="T44:X45"/>
    <mergeCell ref="Y44:AC45"/>
    <mergeCell ref="AD44:AH45"/>
    <mergeCell ref="AI44:AM45"/>
    <mergeCell ref="E42:I43"/>
    <mergeCell ref="J42:N43"/>
    <mergeCell ref="O42:S43"/>
    <mergeCell ref="T42:X43"/>
    <mergeCell ref="Y42:AC43"/>
    <mergeCell ref="AD42:AH43"/>
    <mergeCell ref="AI42:AM43"/>
    <mergeCell ref="A42:D43"/>
    <mergeCell ref="F39:I40"/>
    <mergeCell ref="J39:M40"/>
    <mergeCell ref="N39:Q40"/>
    <mergeCell ref="R39:U40"/>
    <mergeCell ref="V39:Y40"/>
    <mergeCell ref="Z39:AC40"/>
    <mergeCell ref="AD39:AG40"/>
    <mergeCell ref="AH39:AM40"/>
    <mergeCell ref="A39:C40"/>
    <mergeCell ref="D39:E40"/>
    <mergeCell ref="F37:I38"/>
    <mergeCell ref="J37:M38"/>
    <mergeCell ref="N37:Q38"/>
    <mergeCell ref="R37:U38"/>
    <mergeCell ref="V37:Y38"/>
    <mergeCell ref="Z37:AC38"/>
    <mergeCell ref="AD37:AG38"/>
    <mergeCell ref="D37:E38"/>
    <mergeCell ref="AH37:AI38"/>
    <mergeCell ref="AJ37:AM38"/>
    <mergeCell ref="F35:I36"/>
    <mergeCell ref="J35:M36"/>
    <mergeCell ref="N35:Q36"/>
    <mergeCell ref="R35:U36"/>
    <mergeCell ref="V35:Y36"/>
    <mergeCell ref="Z35:AC36"/>
    <mergeCell ref="AD35:AG36"/>
    <mergeCell ref="D35:E36"/>
    <mergeCell ref="AH35:AI36"/>
    <mergeCell ref="AJ35:AM36"/>
    <mergeCell ref="F33:I34"/>
    <mergeCell ref="J33:M34"/>
    <mergeCell ref="N33:Q34"/>
    <mergeCell ref="R33:U34"/>
    <mergeCell ref="V33:Y34"/>
    <mergeCell ref="Z33:AC34"/>
    <mergeCell ref="AD33:AG34"/>
    <mergeCell ref="D33:E34"/>
    <mergeCell ref="AH33:AI34"/>
    <mergeCell ref="AJ33:AM34"/>
    <mergeCell ref="F31:I32"/>
    <mergeCell ref="J31:M32"/>
    <mergeCell ref="N31:Q32"/>
    <mergeCell ref="R31:U32"/>
    <mergeCell ref="V31:Y32"/>
    <mergeCell ref="Z31:AC32"/>
    <mergeCell ref="AD31:AG32"/>
    <mergeCell ref="D31:E32"/>
    <mergeCell ref="AH31:AI32"/>
    <mergeCell ref="AJ31:AM32"/>
    <mergeCell ref="F29:I30"/>
    <mergeCell ref="J29:M30"/>
    <mergeCell ref="N29:Q30"/>
    <mergeCell ref="R29:U30"/>
    <mergeCell ref="V29:Y30"/>
    <mergeCell ref="Z29:AC30"/>
    <mergeCell ref="AD29:AG30"/>
    <mergeCell ref="D29:E30"/>
    <mergeCell ref="AH29:AI30"/>
    <mergeCell ref="AJ29:AM30"/>
    <mergeCell ref="F27:I28"/>
    <mergeCell ref="J27:M28"/>
    <mergeCell ref="N27:Q28"/>
    <mergeCell ref="R27:U28"/>
    <mergeCell ref="V27:Y28"/>
    <mergeCell ref="Z27:AC28"/>
    <mergeCell ref="AD27:AG28"/>
    <mergeCell ref="D27:E28"/>
    <mergeCell ref="AH27:AI28"/>
    <mergeCell ref="AJ27:AM28"/>
    <mergeCell ref="F25:I26"/>
    <mergeCell ref="J25:M26"/>
    <mergeCell ref="N25:Q26"/>
    <mergeCell ref="R25:U26"/>
    <mergeCell ref="V25:Y26"/>
    <mergeCell ref="Z25:AC26"/>
    <mergeCell ref="AD25:AG26"/>
    <mergeCell ref="D25:E26"/>
    <mergeCell ref="AH25:AI26"/>
    <mergeCell ref="AJ25:AM26"/>
    <mergeCell ref="A25:C38"/>
    <mergeCell ref="D23:E24"/>
    <mergeCell ref="F23:I24"/>
    <mergeCell ref="J23:M24"/>
    <mergeCell ref="N23:Q24"/>
    <mergeCell ref="R23:U24"/>
    <mergeCell ref="V23:Y24"/>
    <mergeCell ref="Z23:AC24"/>
    <mergeCell ref="AD23:AG24"/>
    <mergeCell ref="AH23:AM24"/>
    <mergeCell ref="AH21:AM22"/>
    <mergeCell ref="D21:E22"/>
    <mergeCell ref="F21:I22"/>
    <mergeCell ref="J21:M22"/>
    <mergeCell ref="N21:Q22"/>
    <mergeCell ref="R21:U22"/>
    <mergeCell ref="V21:Y22"/>
    <mergeCell ref="Z21:AC22"/>
    <mergeCell ref="AD21:AG22"/>
    <mergeCell ref="F19:I20"/>
    <mergeCell ref="J19:M20"/>
    <mergeCell ref="N19:Q20"/>
    <mergeCell ref="R19:U20"/>
    <mergeCell ref="V19:Y20"/>
    <mergeCell ref="Z19:AC20"/>
    <mergeCell ref="AD19:AG20"/>
    <mergeCell ref="AH19:AM20"/>
    <mergeCell ref="D19:E20"/>
    <mergeCell ref="F17:I18"/>
    <mergeCell ref="J17:M18"/>
    <mergeCell ref="N17:Q18"/>
    <mergeCell ref="R17:U18"/>
    <mergeCell ref="V17:Y18"/>
    <mergeCell ref="Z17:AC18"/>
    <mergeCell ref="AD17:AG18"/>
    <mergeCell ref="AH17:AM18"/>
    <mergeCell ref="D17:E18"/>
    <mergeCell ref="D15:E16"/>
    <mergeCell ref="F15:I16"/>
    <mergeCell ref="J15:M16"/>
    <mergeCell ref="N15:Q16"/>
    <mergeCell ref="R15:U16"/>
    <mergeCell ref="V15:Y16"/>
    <mergeCell ref="Z15:AC16"/>
    <mergeCell ref="AD15:AG16"/>
    <mergeCell ref="AH15:AM16"/>
    <mergeCell ref="AH13:AM14"/>
    <mergeCell ref="D13:E14"/>
    <mergeCell ref="F13:I14"/>
    <mergeCell ref="J13:M14"/>
    <mergeCell ref="N13:Q14"/>
    <mergeCell ref="R13:U14"/>
    <mergeCell ref="V13:Y14"/>
    <mergeCell ref="Z13:AC14"/>
    <mergeCell ref="AD13:AG14"/>
    <mergeCell ref="F11:I12"/>
    <mergeCell ref="J11:M12"/>
    <mergeCell ref="N11:Q12"/>
    <mergeCell ref="R11:U12"/>
    <mergeCell ref="V11:Y12"/>
    <mergeCell ref="Z11:AC12"/>
    <mergeCell ref="AD11:AG12"/>
    <mergeCell ref="AH11:AM12"/>
    <mergeCell ref="A11:C24"/>
    <mergeCell ref="D11:E12"/>
    <mergeCell ref="AH9:AM10"/>
    <mergeCell ref="A9:C10"/>
    <mergeCell ref="CF5:CP7"/>
    <mergeCell ref="A6:E7"/>
    <mergeCell ref="BB4:CD5"/>
    <mergeCell ref="A1:CP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進捗スケジュール</vt:lpstr>
      <vt:lpstr>完工済案件</vt:lpstr>
      <vt:lpstr>進捗中案件</vt:lpstr>
      <vt:lpstr>広島</vt:lpstr>
      <vt:lpstr>天神</vt:lpstr>
      <vt:lpstr>梅田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ハートランド税理士法人 梅田オフィス_6</dc:creator>
  <cp:lastModifiedBy>Administrator</cp:lastModifiedBy>
  <dcterms:created xsi:type="dcterms:W3CDTF">2025-02-24T11:37:00Z</dcterms:created>
  <dcterms:modified xsi:type="dcterms:W3CDTF">2025-03-02T17:46:19Z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D9CD207A0E4C48A99399AF7912660116_12</vt:lpwstr>
  </property>
  <property fmtid="{D5CDD505-2E9C-101B-9397-08002B2CF9AE}" pid="3" name="KSOProductBuildVer">
    <vt:lpwstr>1033-12.2.0.20323</vt:lpwstr>
  </property>
</Properties>
</file>