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7\"/>
    </mc:Choice>
  </mc:AlternateContent>
  <xr:revisionPtr revIDLastSave="0" documentId="13_ncr:1_{EDE3C2DB-98F7-4FEF-BC20-C7FCC176AFA8}" xr6:coauthVersionLast="45" xr6:coauthVersionMax="45" xr10:uidLastSave="{00000000-0000-0000-0000-000000000000}"/>
  <bookViews>
    <workbookView xWindow="-110" yWindow="-110" windowWidth="25820" windowHeight="14160" activeTab="1" xr2:uid="{377C3877-F8B6-EA43-8374-DB82C630EF11}"/>
  </bookViews>
  <sheets>
    <sheet name="Standard" sheetId="1" r:id="rId1"/>
    <sheet name="Alternative" sheetId="3" r:id="rId2"/>
  </sheets>
  <definedNames>
    <definedName name="A">Standard!$B$13:$R$24</definedName>
    <definedName name="B">Standard!$B$7:$R$12</definedName>
    <definedName name="obj">Standard!$B$5:$R$5</definedName>
    <definedName name="solver_adj" localSheetId="0" hidden="1">Standard!$B$28:$B$44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Alternative!$G$10</definedName>
    <definedName name="solver_lhs1" localSheetId="0" hidden="1">Standard!$S$13:$S$24</definedName>
    <definedName name="solver_lhs10" localSheetId="0" hidden="1">Standard!$S$20</definedName>
    <definedName name="solver_lhs11" localSheetId="0" hidden="1">Standard!$S$21</definedName>
    <definedName name="solver_lhs12" localSheetId="0" hidden="1">Standard!$S$22</definedName>
    <definedName name="solver_lhs13" localSheetId="0" hidden="1">Standard!$S$23</definedName>
    <definedName name="solver_lhs14" localSheetId="0" hidden="1">Standard!$S$24</definedName>
    <definedName name="solver_lhs15" localSheetId="0" hidden="1">Standard!$S$7</definedName>
    <definedName name="solver_lhs16" localSheetId="0" hidden="1">Standard!$S$8</definedName>
    <definedName name="solver_lhs17" localSheetId="0" hidden="1">Standard!$S$9</definedName>
    <definedName name="solver_lhs18" localSheetId="0" hidden="1">Standard!$U$19</definedName>
    <definedName name="solver_lhs2" localSheetId="1" hidden="1">Alternative!$G$5:$G$9</definedName>
    <definedName name="solver_lhs2" localSheetId="0" hidden="1">Standard!$S$7:$S$12</definedName>
    <definedName name="solver_lhs3" localSheetId="1" hidden="1">Alternative!$G$5:$G$9</definedName>
    <definedName name="solver_lhs3" localSheetId="0" hidden="1">Standard!$S$12</definedName>
    <definedName name="solver_lhs4" localSheetId="1" hidden="1">Alternative!$G$5:$G$9</definedName>
    <definedName name="solver_lhs4" localSheetId="0" hidden="1">Standard!$S$13</definedName>
    <definedName name="solver_lhs5" localSheetId="0" hidden="1">Standard!$S$14</definedName>
    <definedName name="solver_lhs6" localSheetId="0" hidden="1">Standard!$S$15</definedName>
    <definedName name="solver_lhs7" localSheetId="0" hidden="1">Standard!$S$16</definedName>
    <definedName name="solver_lhs8" localSheetId="0" hidden="1">Standard!$S$17</definedName>
    <definedName name="solver_lhs9" localSheetId="0" hidden="1">Standard!$S$18</definedName>
    <definedName name="solver_lin" localSheetId="1" hidden="1">1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0" hidden="1">Standard!$B$45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2</definedName>
    <definedName name="solver_rel16" localSheetId="0" hidden="1">2</definedName>
    <definedName name="solver_rel17" localSheetId="0" hidden="1">2</definedName>
    <definedName name="solver_rel18" localSheetId="0" hidden="1">1</definedName>
    <definedName name="solver_rel2" localSheetId="1" hidden="1">3</definedName>
    <definedName name="solver_rel2" localSheetId="0" hidden="1">2</definedName>
    <definedName name="solver_rel3" localSheetId="1" hidden="1">3</definedName>
    <definedName name="solver_rel3" localSheetId="0" hidden="1">2</definedName>
    <definedName name="solver_rel4" localSheetId="1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1" hidden="1">Alternative!$H$10</definedName>
    <definedName name="solver_rhs1" localSheetId="0" hidden="1">Standard!$U$13:$U$24</definedName>
    <definedName name="solver_rhs10" localSheetId="0" hidden="1">Standard!$U$20</definedName>
    <definedName name="solver_rhs11" localSheetId="0" hidden="1">Standard!$U$21</definedName>
    <definedName name="solver_rhs12" localSheetId="0" hidden="1">Standard!$U$22</definedName>
    <definedName name="solver_rhs13" localSheetId="0" hidden="1">Standard!$U$23</definedName>
    <definedName name="solver_rhs14" localSheetId="0" hidden="1">Standard!$U$24</definedName>
    <definedName name="solver_rhs15" localSheetId="0" hidden="1">Standard!$U$7</definedName>
    <definedName name="solver_rhs16" localSheetId="0" hidden="1">Standard!$U$8</definedName>
    <definedName name="solver_rhs17" localSheetId="0" hidden="1">Standard!$U$9</definedName>
    <definedName name="solver_rhs18" localSheetId="0" hidden="1">Standard!$U$19</definedName>
    <definedName name="solver_rhs2" localSheetId="1" hidden="1">Alternative!$H$5:$H$9</definedName>
    <definedName name="solver_rhs2" localSheetId="0" hidden="1">Standard!$U$7:$U$12</definedName>
    <definedName name="solver_rhs3" localSheetId="1" hidden="1">Alternative!$H$5:$H$9</definedName>
    <definedName name="solver_rhs3" localSheetId="0" hidden="1">Standard!$U$12</definedName>
    <definedName name="solver_rhs4" localSheetId="1" hidden="1">Alternative!$H$5:$H$9</definedName>
    <definedName name="solver_rhs4" localSheetId="0" hidden="1">Standard!$U$13</definedName>
    <definedName name="solver_rhs5" localSheetId="0" hidden="1">Standard!$U$14</definedName>
    <definedName name="solver_rhs6" localSheetId="0" hidden="1">Standard!$U$15</definedName>
    <definedName name="solver_rhs7" localSheetId="0" hidden="1">Standard!$U$16</definedName>
    <definedName name="solver_rhs8" localSheetId="0" hidden="1">Standard!$U$17</definedName>
    <definedName name="solver_rhs9" localSheetId="0" hidden="1">Standard!$U$18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x">Standard!$B$28:$B$44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3" l="1"/>
  <c r="I5" i="3" s="1"/>
  <c r="G6" i="3" s="1"/>
  <c r="I6" i="3" s="1"/>
  <c r="G7" i="3" s="1"/>
  <c r="F6" i="3"/>
  <c r="F7" i="3"/>
  <c r="F8" i="3"/>
  <c r="F9" i="3"/>
  <c r="F10" i="3"/>
  <c r="F5" i="3"/>
  <c r="S13" i="1" a="1"/>
  <c r="S13" i="1" s="1"/>
  <c r="S7" i="1" a="1"/>
  <c r="S7" i="1" s="1"/>
  <c r="B45" i="1"/>
  <c r="I7" i="3" l="1"/>
  <c r="G8" i="3" s="1"/>
  <c r="S21" i="1"/>
  <c r="S20" i="1"/>
  <c r="S19" i="1"/>
  <c r="S18" i="1"/>
  <c r="S17" i="1"/>
  <c r="S24" i="1"/>
  <c r="S16" i="1"/>
  <c r="S23" i="1"/>
  <c r="S15" i="1"/>
  <c r="S22" i="1"/>
  <c r="S14" i="1"/>
  <c r="S12" i="1"/>
  <c r="S11" i="1"/>
  <c r="S10" i="1"/>
  <c r="S9" i="1"/>
  <c r="S8" i="1"/>
  <c r="I8" i="3" l="1"/>
  <c r="G9" i="3" s="1"/>
  <c r="I9" i="3" l="1"/>
  <c r="B12" i="3" s="1"/>
  <c r="G10" i="3" l="1"/>
</calcChain>
</file>

<file path=xl/sharedStrings.xml><?xml version="1.0" encoding="utf-8"?>
<sst xmlns="http://schemas.openxmlformats.org/spreadsheetml/2006/main" count="118" uniqueCount="52">
  <si>
    <t>(units)</t>
  </si>
  <si>
    <t>Constraints:</t>
  </si>
  <si>
    <t>Constraint</t>
  </si>
  <si>
    <t>Available</t>
  </si>
  <si>
    <t>&lt;=</t>
  </si>
  <si>
    <t>A multiperiod scheduling problem</t>
  </si>
  <si>
    <t>Production by week:</t>
  </si>
  <si>
    <t>r1</t>
  </si>
  <si>
    <t>o1</t>
  </si>
  <si>
    <t>i1</t>
  </si>
  <si>
    <t>r2</t>
  </si>
  <si>
    <t>r3</t>
  </si>
  <si>
    <t>r4</t>
  </si>
  <si>
    <t>o2</t>
  </si>
  <si>
    <t>i2</t>
  </si>
  <si>
    <t>o3</t>
  </si>
  <si>
    <t>i3</t>
  </si>
  <si>
    <t>o4</t>
  </si>
  <si>
    <t>i4</t>
  </si>
  <si>
    <t>r5</t>
  </si>
  <si>
    <t>o5</t>
  </si>
  <si>
    <t>i5</t>
  </si>
  <si>
    <t>r6</t>
  </si>
  <si>
    <t>o6</t>
  </si>
  <si>
    <t>Cost:</t>
  </si>
  <si>
    <t>=</t>
  </si>
  <si>
    <t>Demand week 1</t>
  </si>
  <si>
    <t>Demand week 2</t>
  </si>
  <si>
    <t>Demand week 3</t>
  </si>
  <si>
    <t>Demand week 4</t>
  </si>
  <si>
    <t>Demand week 5</t>
  </si>
  <si>
    <t>Demand week 6</t>
  </si>
  <si>
    <t>Regular production</t>
  </si>
  <si>
    <t>Overtime production</t>
  </si>
  <si>
    <t>Produced</t>
  </si>
  <si>
    <t xml:space="preserve">Cost = </t>
  </si>
  <si>
    <t>Production:</t>
  </si>
  <si>
    <t>Week</t>
  </si>
  <si>
    <t>Regular</t>
  </si>
  <si>
    <t>production</t>
  </si>
  <si>
    <t xml:space="preserve">Regular </t>
  </si>
  <si>
    <t>capacity</t>
  </si>
  <si>
    <t>Overtime</t>
  </si>
  <si>
    <t>Total</t>
  </si>
  <si>
    <t>Computers</t>
  </si>
  <si>
    <t>available</t>
  </si>
  <si>
    <t>Compute</t>
  </si>
  <si>
    <t>orders</t>
  </si>
  <si>
    <t>Inventory</t>
  </si>
  <si>
    <t>Total cost ($)</t>
  </si>
  <si>
    <t>Cost per computer</t>
  </si>
  <si>
    <t>Regular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</si>
</sst>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0" fontId="0" fillId="0" borderId="9" xfId="0" applyFill="1" applyBorder="1"/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0" borderId="5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1" xfId="0" applyFill="1" applyBorder="1"/>
    <xf numFmtId="0" fontId="2" fillId="0" borderId="0" xfId="0" applyFont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7C0B-777A-3B49-9023-5DF6246A0D68}">
  <dimension ref="A1:U45"/>
  <sheetViews>
    <sheetView topLeftCell="A33" zoomScale="125" zoomScaleNormal="125" workbookViewId="0">
      <selection activeCell="L22" sqref="L22"/>
    </sheetView>
  </sheetViews>
  <sheetFormatPr defaultColWidth="10.6640625" defaultRowHeight="15.5" x14ac:dyDescent="0.35"/>
  <cols>
    <col min="1" max="1" width="17.6640625" customWidth="1"/>
    <col min="2" max="2" width="7.1640625" bestFit="1" customWidth="1"/>
    <col min="3" max="6" width="6.5" bestFit="1" customWidth="1"/>
    <col min="7" max="7" width="6" customWidth="1"/>
    <col min="8" max="15" width="6.1640625" customWidth="1"/>
    <col min="16" max="17" width="6.6640625" customWidth="1"/>
    <col min="18" max="18" width="6.5" customWidth="1"/>
    <col min="19" max="19" width="9.6640625" customWidth="1"/>
  </cols>
  <sheetData>
    <row r="1" spans="1:21" x14ac:dyDescent="0.35">
      <c r="A1" s="1" t="s">
        <v>5</v>
      </c>
    </row>
    <row r="3" spans="1:21" x14ac:dyDescent="0.35">
      <c r="A3" s="2" t="s">
        <v>6</v>
      </c>
      <c r="B3" s="3" t="s">
        <v>7</v>
      </c>
      <c r="C3" s="2" t="s">
        <v>8</v>
      </c>
      <c r="D3" s="4" t="s">
        <v>9</v>
      </c>
      <c r="E3" s="4" t="s">
        <v>10</v>
      </c>
      <c r="F3" s="4" t="s">
        <v>13</v>
      </c>
      <c r="G3" s="4" t="s">
        <v>14</v>
      </c>
      <c r="H3" s="4" t="s">
        <v>11</v>
      </c>
      <c r="I3" s="4" t="s">
        <v>15</v>
      </c>
      <c r="J3" s="4" t="s">
        <v>16</v>
      </c>
      <c r="K3" s="4" t="s">
        <v>12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5" t="s">
        <v>23</v>
      </c>
      <c r="S3" s="8"/>
    </row>
    <row r="4" spans="1:21" x14ac:dyDescent="0.35">
      <c r="A4" s="6"/>
      <c r="B4" s="6" t="s">
        <v>0</v>
      </c>
      <c r="C4" s="7" t="s">
        <v>0</v>
      </c>
      <c r="D4" s="7" t="s">
        <v>0</v>
      </c>
      <c r="E4" s="7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0</v>
      </c>
      <c r="P4" s="8" t="s">
        <v>0</v>
      </c>
      <c r="Q4" s="8" t="s">
        <v>0</v>
      </c>
      <c r="R4" s="9" t="s">
        <v>0</v>
      </c>
      <c r="S4" s="8"/>
    </row>
    <row r="5" spans="1:21" x14ac:dyDescent="0.35">
      <c r="A5" s="10" t="s">
        <v>24</v>
      </c>
      <c r="B5" s="10">
        <v>190</v>
      </c>
      <c r="C5" s="11">
        <v>260</v>
      </c>
      <c r="D5" s="11">
        <v>10</v>
      </c>
      <c r="E5" s="11">
        <v>190</v>
      </c>
      <c r="F5" s="12">
        <v>260</v>
      </c>
      <c r="G5" s="12">
        <v>10</v>
      </c>
      <c r="H5" s="12">
        <v>190</v>
      </c>
      <c r="I5" s="12">
        <v>260</v>
      </c>
      <c r="J5" s="12">
        <v>10</v>
      </c>
      <c r="K5" s="12">
        <v>190</v>
      </c>
      <c r="L5" s="12">
        <v>260</v>
      </c>
      <c r="M5" s="12">
        <v>10</v>
      </c>
      <c r="N5" s="12">
        <v>190</v>
      </c>
      <c r="O5" s="12">
        <v>260</v>
      </c>
      <c r="P5" s="12">
        <v>10</v>
      </c>
      <c r="Q5" s="12">
        <v>190</v>
      </c>
      <c r="R5" s="13">
        <v>260</v>
      </c>
      <c r="S5" s="8"/>
    </row>
    <row r="6" spans="1:21" x14ac:dyDescent="0.35">
      <c r="A6" s="3" t="s">
        <v>1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4" t="s">
        <v>34</v>
      </c>
      <c r="T6" s="14" t="s">
        <v>2</v>
      </c>
      <c r="U6" s="14" t="s">
        <v>3</v>
      </c>
    </row>
    <row r="7" spans="1:21" x14ac:dyDescent="0.35">
      <c r="A7" s="6" t="s">
        <v>26</v>
      </c>
      <c r="B7" s="6">
        <v>1</v>
      </c>
      <c r="C7" s="7">
        <v>1</v>
      </c>
      <c r="D7" s="7">
        <v>-1</v>
      </c>
      <c r="E7" s="7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9">
        <f t="array" ref="S7:S12">MMULT(B,x)</f>
        <v>105</v>
      </c>
      <c r="T7" s="15" t="s">
        <v>25</v>
      </c>
      <c r="U7" s="15">
        <v>105</v>
      </c>
    </row>
    <row r="8" spans="1:21" x14ac:dyDescent="0.35">
      <c r="A8" s="6" t="s">
        <v>27</v>
      </c>
      <c r="B8" s="6">
        <v>0</v>
      </c>
      <c r="C8" s="7">
        <v>0</v>
      </c>
      <c r="D8" s="7">
        <v>1</v>
      </c>
      <c r="E8" s="7">
        <v>1</v>
      </c>
      <c r="F8" s="8">
        <v>1</v>
      </c>
      <c r="G8" s="8">
        <v>-1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9">
        <v>170</v>
      </c>
      <c r="T8" s="15" t="s">
        <v>25</v>
      </c>
      <c r="U8" s="15">
        <v>170</v>
      </c>
    </row>
    <row r="9" spans="1:21" x14ac:dyDescent="0.35">
      <c r="A9" s="6" t="s">
        <v>28</v>
      </c>
      <c r="B9" s="16">
        <v>0</v>
      </c>
      <c r="C9" s="8">
        <v>0</v>
      </c>
      <c r="D9" s="8">
        <v>0</v>
      </c>
      <c r="E9" s="7">
        <v>0</v>
      </c>
      <c r="F9" s="8">
        <v>0</v>
      </c>
      <c r="G9" s="8">
        <v>1</v>
      </c>
      <c r="H9" s="8">
        <v>1</v>
      </c>
      <c r="I9" s="8">
        <v>1</v>
      </c>
      <c r="J9" s="8">
        <v>-1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19">
        <v>230</v>
      </c>
      <c r="T9" s="15" t="s">
        <v>25</v>
      </c>
      <c r="U9" s="15">
        <v>230</v>
      </c>
    </row>
    <row r="10" spans="1:21" x14ac:dyDescent="0.35">
      <c r="A10" s="6" t="s">
        <v>29</v>
      </c>
      <c r="B10" s="16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1</v>
      </c>
      <c r="L10" s="8">
        <v>1</v>
      </c>
      <c r="M10" s="8">
        <v>-1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19">
        <v>180</v>
      </c>
      <c r="T10" s="15" t="s">
        <v>25</v>
      </c>
      <c r="U10" s="15">
        <v>180</v>
      </c>
    </row>
    <row r="11" spans="1:21" x14ac:dyDescent="0.35">
      <c r="A11" s="6" t="s">
        <v>30</v>
      </c>
      <c r="B11" s="16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1</v>
      </c>
      <c r="O11" s="8">
        <v>1</v>
      </c>
      <c r="P11" s="8">
        <v>-1</v>
      </c>
      <c r="Q11" s="8">
        <v>0</v>
      </c>
      <c r="R11" s="7">
        <v>0</v>
      </c>
      <c r="S11" s="19">
        <v>150</v>
      </c>
      <c r="T11" s="15" t="s">
        <v>25</v>
      </c>
      <c r="U11" s="15">
        <v>150</v>
      </c>
    </row>
    <row r="12" spans="1:21" x14ac:dyDescent="0.35">
      <c r="A12" s="6" t="s">
        <v>31</v>
      </c>
      <c r="B12" s="17">
        <v>0</v>
      </c>
      <c r="C12" s="12">
        <v>0</v>
      </c>
      <c r="D12" s="12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1</v>
      </c>
      <c r="Q12" s="11">
        <v>1</v>
      </c>
      <c r="R12" s="11">
        <v>1</v>
      </c>
      <c r="S12" s="20">
        <v>250</v>
      </c>
      <c r="T12" s="18" t="s">
        <v>25</v>
      </c>
      <c r="U12" s="18">
        <v>250</v>
      </c>
    </row>
    <row r="13" spans="1:21" x14ac:dyDescent="0.35">
      <c r="A13" s="21" t="s">
        <v>32</v>
      </c>
      <c r="B13" s="16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9">
        <f t="array" ref="S13:S24">MMULT(A,x)</f>
        <v>160</v>
      </c>
      <c r="T13" s="19" t="s">
        <v>4</v>
      </c>
      <c r="U13" s="19">
        <v>160</v>
      </c>
    </row>
    <row r="14" spans="1:21" x14ac:dyDescent="0.35">
      <c r="A14" s="16" t="s">
        <v>32</v>
      </c>
      <c r="B14" s="16">
        <v>0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9">
        <v>160</v>
      </c>
      <c r="T14" s="19" t="s">
        <v>4</v>
      </c>
      <c r="U14" s="19">
        <v>160</v>
      </c>
    </row>
    <row r="15" spans="1:21" x14ac:dyDescent="0.35">
      <c r="A15" s="16" t="s">
        <v>32</v>
      </c>
      <c r="B15" s="16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9">
        <v>160</v>
      </c>
      <c r="T15" s="19" t="s">
        <v>4</v>
      </c>
      <c r="U15" s="19">
        <v>160</v>
      </c>
    </row>
    <row r="16" spans="1:21" x14ac:dyDescent="0.35">
      <c r="A16" s="16" t="s">
        <v>32</v>
      </c>
      <c r="B16" s="16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19">
        <v>160</v>
      </c>
      <c r="T16" s="19" t="s">
        <v>4</v>
      </c>
      <c r="U16" s="19">
        <v>160</v>
      </c>
    </row>
    <row r="17" spans="1:21" x14ac:dyDescent="0.35">
      <c r="A17" s="16" t="s">
        <v>32</v>
      </c>
      <c r="B17" s="16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19">
        <v>160</v>
      </c>
      <c r="T17" s="19" t="s">
        <v>4</v>
      </c>
      <c r="U17" s="19">
        <v>160</v>
      </c>
    </row>
    <row r="18" spans="1:21" x14ac:dyDescent="0.35">
      <c r="A18" s="17" t="s">
        <v>32</v>
      </c>
      <c r="B18" s="17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20">
        <v>160</v>
      </c>
      <c r="T18" s="20" t="s">
        <v>4</v>
      </c>
      <c r="U18" s="20">
        <v>160</v>
      </c>
    </row>
    <row r="19" spans="1:21" x14ac:dyDescent="0.35">
      <c r="A19" s="16" t="s">
        <v>33</v>
      </c>
      <c r="B19" s="16">
        <v>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19">
        <v>0</v>
      </c>
      <c r="T19" s="19" t="s">
        <v>4</v>
      </c>
      <c r="U19" s="19">
        <v>50</v>
      </c>
    </row>
    <row r="20" spans="1:21" x14ac:dyDescent="0.35">
      <c r="A20" s="16" t="s">
        <v>33</v>
      </c>
      <c r="B20" s="16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19">
        <v>0</v>
      </c>
      <c r="T20" s="19" t="s">
        <v>4</v>
      </c>
      <c r="U20" s="19">
        <v>50</v>
      </c>
    </row>
    <row r="21" spans="1:21" x14ac:dyDescent="0.35">
      <c r="A21" s="16" t="s">
        <v>33</v>
      </c>
      <c r="B21" s="16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19">
        <v>25</v>
      </c>
      <c r="T21" s="19" t="s">
        <v>4</v>
      </c>
      <c r="U21" s="19">
        <v>50</v>
      </c>
    </row>
    <row r="22" spans="1:21" x14ac:dyDescent="0.35">
      <c r="A22" s="16" t="s">
        <v>33</v>
      </c>
      <c r="B22" s="1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19">
        <v>20</v>
      </c>
      <c r="T22" s="19" t="s">
        <v>4</v>
      </c>
      <c r="U22" s="19">
        <v>50</v>
      </c>
    </row>
    <row r="23" spans="1:21" x14ac:dyDescent="0.35">
      <c r="A23" s="16" t="s">
        <v>33</v>
      </c>
      <c r="B23" s="16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19">
        <v>30</v>
      </c>
      <c r="T23" s="19" t="s">
        <v>4</v>
      </c>
      <c r="U23" s="19">
        <v>50</v>
      </c>
    </row>
    <row r="24" spans="1:21" x14ac:dyDescent="0.35">
      <c r="A24" s="17" t="s">
        <v>33</v>
      </c>
      <c r="B24" s="17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20">
        <v>50</v>
      </c>
      <c r="T24" s="20" t="s">
        <v>4</v>
      </c>
      <c r="U24" s="20">
        <v>50</v>
      </c>
    </row>
    <row r="25" spans="1:2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7" spans="1:21" x14ac:dyDescent="0.35">
      <c r="A27" t="s">
        <v>36</v>
      </c>
    </row>
    <row r="28" spans="1:21" x14ac:dyDescent="0.35">
      <c r="A28" t="s">
        <v>7</v>
      </c>
      <c r="B28" s="22">
        <v>160</v>
      </c>
    </row>
    <row r="29" spans="1:21" x14ac:dyDescent="0.35">
      <c r="A29" t="s">
        <v>8</v>
      </c>
      <c r="B29" s="22">
        <v>0</v>
      </c>
    </row>
    <row r="30" spans="1:21" x14ac:dyDescent="0.35">
      <c r="A30" t="s">
        <v>9</v>
      </c>
      <c r="B30" s="22">
        <v>55</v>
      </c>
    </row>
    <row r="31" spans="1:21" x14ac:dyDescent="0.35">
      <c r="A31" t="s">
        <v>10</v>
      </c>
      <c r="B31" s="22">
        <v>160</v>
      </c>
    </row>
    <row r="32" spans="1:21" x14ac:dyDescent="0.35">
      <c r="A32" t="s">
        <v>13</v>
      </c>
      <c r="B32" s="22">
        <v>0</v>
      </c>
    </row>
    <row r="33" spans="1:2" x14ac:dyDescent="0.35">
      <c r="A33" t="s">
        <v>14</v>
      </c>
      <c r="B33" s="22">
        <v>45</v>
      </c>
    </row>
    <row r="34" spans="1:2" x14ac:dyDescent="0.35">
      <c r="A34" t="s">
        <v>11</v>
      </c>
      <c r="B34" s="22">
        <v>160</v>
      </c>
    </row>
    <row r="35" spans="1:2" x14ac:dyDescent="0.35">
      <c r="A35" t="s">
        <v>15</v>
      </c>
      <c r="B35" s="22">
        <v>25</v>
      </c>
    </row>
    <row r="36" spans="1:2" x14ac:dyDescent="0.35">
      <c r="A36" t="s">
        <v>16</v>
      </c>
      <c r="B36" s="22">
        <v>0</v>
      </c>
    </row>
    <row r="37" spans="1:2" x14ac:dyDescent="0.35">
      <c r="A37" t="s">
        <v>12</v>
      </c>
      <c r="B37" s="22">
        <v>160</v>
      </c>
    </row>
    <row r="38" spans="1:2" x14ac:dyDescent="0.35">
      <c r="A38" t="s">
        <v>17</v>
      </c>
      <c r="B38" s="22">
        <v>20</v>
      </c>
    </row>
    <row r="39" spans="1:2" x14ac:dyDescent="0.35">
      <c r="A39" t="s">
        <v>18</v>
      </c>
      <c r="B39" s="22">
        <v>0</v>
      </c>
    </row>
    <row r="40" spans="1:2" x14ac:dyDescent="0.35">
      <c r="A40" t="s">
        <v>19</v>
      </c>
      <c r="B40" s="22">
        <v>160</v>
      </c>
    </row>
    <row r="41" spans="1:2" x14ac:dyDescent="0.35">
      <c r="A41" t="s">
        <v>20</v>
      </c>
      <c r="B41" s="22">
        <v>30</v>
      </c>
    </row>
    <row r="42" spans="1:2" x14ac:dyDescent="0.35">
      <c r="A42" t="s">
        <v>21</v>
      </c>
      <c r="B42" s="22">
        <v>40</v>
      </c>
    </row>
    <row r="43" spans="1:2" x14ac:dyDescent="0.35">
      <c r="A43" t="s">
        <v>22</v>
      </c>
      <c r="B43" s="22">
        <v>160</v>
      </c>
    </row>
    <row r="44" spans="1:2" x14ac:dyDescent="0.35">
      <c r="A44" t="s">
        <v>23</v>
      </c>
      <c r="B44" s="22">
        <v>50</v>
      </c>
    </row>
    <row r="45" spans="1:2" x14ac:dyDescent="0.35">
      <c r="A45" t="s">
        <v>35</v>
      </c>
      <c r="B45" s="23">
        <f>MMULT(obj,x)</f>
        <v>216300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BA74-D16C-AA4A-BDAA-9AB328C3908A}">
  <dimension ref="A1:I16"/>
  <sheetViews>
    <sheetView tabSelected="1" topLeftCell="B1" zoomScale="145" zoomScaleNormal="145" workbookViewId="0">
      <selection activeCell="G10" sqref="G10"/>
    </sheetView>
  </sheetViews>
  <sheetFormatPr defaultColWidth="10.6640625" defaultRowHeight="15.5" x14ac:dyDescent="0.35"/>
  <cols>
    <col min="1" max="1" width="16.33203125" customWidth="1"/>
  </cols>
  <sheetData>
    <row r="1" spans="1:9" x14ac:dyDescent="0.35">
      <c r="A1" s="1" t="s">
        <v>5</v>
      </c>
    </row>
    <row r="3" spans="1:9" x14ac:dyDescent="0.35">
      <c r="A3" s="3"/>
      <c r="B3" s="3" t="s">
        <v>38</v>
      </c>
      <c r="C3" s="3" t="s">
        <v>40</v>
      </c>
      <c r="D3" s="3" t="s">
        <v>42</v>
      </c>
      <c r="E3" s="3" t="s">
        <v>42</v>
      </c>
      <c r="F3" s="3" t="s">
        <v>43</v>
      </c>
      <c r="G3" s="3" t="s">
        <v>44</v>
      </c>
      <c r="H3" s="3" t="s">
        <v>46</v>
      </c>
      <c r="I3" s="14"/>
    </row>
    <row r="4" spans="1:9" x14ac:dyDescent="0.35">
      <c r="A4" s="10" t="s">
        <v>37</v>
      </c>
      <c r="B4" s="10" t="s">
        <v>39</v>
      </c>
      <c r="C4" s="10" t="s">
        <v>41</v>
      </c>
      <c r="D4" s="10" t="s">
        <v>39</v>
      </c>
      <c r="E4" s="10" t="s">
        <v>41</v>
      </c>
      <c r="F4" s="6" t="s">
        <v>39</v>
      </c>
      <c r="G4" s="10" t="s">
        <v>45</v>
      </c>
      <c r="H4" s="10" t="s">
        <v>47</v>
      </c>
      <c r="I4" s="18" t="s">
        <v>48</v>
      </c>
    </row>
    <row r="5" spans="1:9" x14ac:dyDescent="0.35">
      <c r="A5" s="3">
        <v>1</v>
      </c>
      <c r="B5" s="26">
        <v>160</v>
      </c>
      <c r="C5" s="2">
        <v>160</v>
      </c>
      <c r="D5" s="26">
        <v>0</v>
      </c>
      <c r="E5" s="3">
        <v>50</v>
      </c>
      <c r="F5" s="14">
        <f>B5+D5</f>
        <v>160</v>
      </c>
      <c r="G5" s="24">
        <f>B5+D5</f>
        <v>160</v>
      </c>
      <c r="H5" s="2">
        <v>105</v>
      </c>
      <c r="I5" s="31">
        <f>G5-H5</f>
        <v>55</v>
      </c>
    </row>
    <row r="6" spans="1:9" x14ac:dyDescent="0.35">
      <c r="A6" s="6">
        <v>2</v>
      </c>
      <c r="B6" s="27">
        <v>160</v>
      </c>
      <c r="C6" s="7">
        <v>160</v>
      </c>
      <c r="D6" s="27">
        <v>0</v>
      </c>
      <c r="E6" s="6">
        <v>50</v>
      </c>
      <c r="F6" s="15">
        <f t="shared" ref="F6:F10" si="0">B6+D6</f>
        <v>160</v>
      </c>
      <c r="G6" s="25">
        <f>B6+D6+I5</f>
        <v>215</v>
      </c>
      <c r="H6" s="19">
        <v>170</v>
      </c>
      <c r="I6" s="31">
        <f t="shared" ref="I6:I9" si="1">G6-H6</f>
        <v>45</v>
      </c>
    </row>
    <row r="7" spans="1:9" x14ac:dyDescent="0.35">
      <c r="A7" s="6">
        <v>3</v>
      </c>
      <c r="B7" s="27">
        <v>160</v>
      </c>
      <c r="C7" s="7">
        <v>160</v>
      </c>
      <c r="D7" s="27">
        <v>25</v>
      </c>
      <c r="E7" s="6">
        <v>50</v>
      </c>
      <c r="F7" s="15">
        <f t="shared" si="0"/>
        <v>185</v>
      </c>
      <c r="G7" s="25">
        <f t="shared" ref="G7:G10" si="2">B7+D7+I6</f>
        <v>230</v>
      </c>
      <c r="H7" s="19">
        <v>230</v>
      </c>
      <c r="I7" s="31">
        <f t="shared" si="1"/>
        <v>0</v>
      </c>
    </row>
    <row r="8" spans="1:9" x14ac:dyDescent="0.35">
      <c r="A8" s="6">
        <v>4</v>
      </c>
      <c r="B8" s="27">
        <v>160</v>
      </c>
      <c r="C8" s="8">
        <v>160</v>
      </c>
      <c r="D8" s="27">
        <v>20</v>
      </c>
      <c r="E8" s="6">
        <v>50</v>
      </c>
      <c r="F8" s="15">
        <f t="shared" si="0"/>
        <v>180</v>
      </c>
      <c r="G8" s="25">
        <f t="shared" si="2"/>
        <v>180</v>
      </c>
      <c r="H8" s="19">
        <v>180</v>
      </c>
      <c r="I8" s="31">
        <f t="shared" si="1"/>
        <v>0</v>
      </c>
    </row>
    <row r="9" spans="1:9" x14ac:dyDescent="0.35">
      <c r="A9" s="6">
        <v>5</v>
      </c>
      <c r="B9" s="27">
        <v>160</v>
      </c>
      <c r="C9" s="8">
        <v>160</v>
      </c>
      <c r="D9" s="27">
        <v>30</v>
      </c>
      <c r="E9" s="6">
        <v>50</v>
      </c>
      <c r="F9" s="15">
        <f t="shared" si="0"/>
        <v>190</v>
      </c>
      <c r="G9" s="25">
        <f t="shared" si="2"/>
        <v>190</v>
      </c>
      <c r="H9" s="19">
        <v>150</v>
      </c>
      <c r="I9" s="31">
        <f t="shared" si="1"/>
        <v>40</v>
      </c>
    </row>
    <row r="10" spans="1:9" x14ac:dyDescent="0.35">
      <c r="A10" s="10">
        <v>6</v>
      </c>
      <c r="B10" s="28">
        <v>160</v>
      </c>
      <c r="C10" s="11">
        <v>160</v>
      </c>
      <c r="D10" s="28">
        <v>50</v>
      </c>
      <c r="E10" s="10">
        <v>50</v>
      </c>
      <c r="F10" s="18">
        <f t="shared" si="0"/>
        <v>210</v>
      </c>
      <c r="G10" s="18">
        <f t="shared" si="2"/>
        <v>250</v>
      </c>
      <c r="H10" s="11">
        <v>250</v>
      </c>
      <c r="I10" s="29"/>
    </row>
    <row r="12" spans="1:9" x14ac:dyDescent="0.35">
      <c r="A12" s="1" t="s">
        <v>49</v>
      </c>
      <c r="B12" s="23">
        <f>B16*SUM(B5:B10)+C16*SUM(D5:D10)+D16*SUM(I5:I9)</f>
        <v>216300</v>
      </c>
    </row>
    <row r="15" spans="1:9" x14ac:dyDescent="0.35">
      <c r="A15" s="30" t="s">
        <v>50</v>
      </c>
      <c r="B15" t="s">
        <v>51</v>
      </c>
      <c r="C15" t="s">
        <v>42</v>
      </c>
      <c r="D15" t="s">
        <v>48</v>
      </c>
    </row>
    <row r="16" spans="1:9" x14ac:dyDescent="0.35">
      <c r="B16">
        <v>190</v>
      </c>
      <c r="C16">
        <v>260</v>
      </c>
      <c r="D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Standard</vt:lpstr>
      <vt:lpstr>Alternative</vt:lpstr>
      <vt:lpstr>A</vt:lpstr>
      <vt:lpstr>B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2018-09-10T14:53:34Z</dcterms:created>
  <dcterms:modified xsi:type="dcterms:W3CDTF">2020-01-27T04:14:22Z</dcterms:modified>
</cp:coreProperties>
</file>