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wner\Documents\copyeditch46\"/>
    </mc:Choice>
  </mc:AlternateContent>
  <xr:revisionPtr revIDLastSave="0" documentId="13_ncr:1_{C4C14E13-030B-490D-B76F-4F9BB753D2B2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2012_13" sheetId="1" r:id="rId1"/>
    <sheet name="Probability" sheetId="2" r:id="rId2"/>
    <sheet name="2012_13 Skellam" sheetId="3" r:id="rId3"/>
    <sheet name="2012_13 Skellam (2)" sheetId="5" r:id="rId4"/>
  </sheets>
  <definedNames>
    <definedName name="Chelsea">Probability!$C$3</definedName>
    <definedName name="home" localSheetId="2">'2012_13 Skellam'!$N$3</definedName>
    <definedName name="home" localSheetId="3">'2012_13 Skellam (2)'!$N$3</definedName>
    <definedName name="home">'2012_13'!$L$3</definedName>
    <definedName name="lookup" localSheetId="2">'2012_13 Skellam'!$O$5:$Q$24</definedName>
    <definedName name="lookup" localSheetId="3">'2012_13 Skellam (2)'!$O$5:$Q$24</definedName>
    <definedName name="lookup">'2012_13'!$M$5:$O$24</definedName>
    <definedName name="mean" localSheetId="2">'2012_13 Skellam'!$N$2</definedName>
    <definedName name="mean" localSheetId="3">'2012_13 Skellam (2)'!$N$2</definedName>
    <definedName name="mean">'2012_13'!$L$2</definedName>
    <definedName name="Reading">Probability!$C$4</definedName>
    <definedName name="solver_adj" localSheetId="0" hidden="1">'2012_13'!$N$5:$O$24,'2012_13'!$L$2:$L$3</definedName>
    <definedName name="solver_adj" localSheetId="2" hidden="1">'2012_13 Skellam'!$P$5:$Q$24,'2012_13 Skellam'!$N$2:$N$3</definedName>
    <definedName name="solver_adj" localSheetId="3" hidden="1">'2012_13 Skellam (2)'!$P$5:$Q$24,'2012_13 Skellam (2)'!$N$2:$N$3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'2012_13'!$L$2:$L$3</definedName>
    <definedName name="solver_lhs1" localSheetId="2" hidden="1">'2012_13 Skellam'!$N$2:$N$3</definedName>
    <definedName name="solver_lhs1" localSheetId="3" hidden="1">'2012_13 Skellam (2)'!$N$2:$N$3</definedName>
    <definedName name="solver_lhs2" localSheetId="0" hidden="1">'2012_13'!$N$3:$O$3</definedName>
    <definedName name="solver_lhs2" localSheetId="2" hidden="1">'2012_13 Skellam'!$P$3:$Q$3</definedName>
    <definedName name="solver_lhs2" localSheetId="3" hidden="1">'2012_13 Skellam (2)'!$P$3:$Q$3</definedName>
    <definedName name="solver_lhs3" localSheetId="0" hidden="1">'2012_13'!$N$5:$O$24</definedName>
    <definedName name="solver_lhs3" localSheetId="2" hidden="1">'2012_13 Skellam'!$P$5:$Q$24</definedName>
    <definedName name="solver_lhs3" localSheetId="3" hidden="1">'2012_13 Skellam (2)'!$P$5:$Q$24</definedName>
    <definedName name="solver_lhs4" localSheetId="2" hidden="1">'2012_13 Skellam'!$P$5:$Q$24</definedName>
    <definedName name="solver_lhs4" localSheetId="3" hidden="1">'2012_13 Skellam (2)'!$P$5:$Q$24</definedName>
    <definedName name="solver_lhs5" localSheetId="2" hidden="1">'2012_13 Skellam'!$N$3</definedName>
    <definedName name="solver_lhs5" localSheetId="3" hidden="1">'2012_13 Skellam (2)'!$N$3</definedName>
    <definedName name="solver_lhs6" localSheetId="2" hidden="1">'2012_13 Skellam'!$N$2</definedName>
    <definedName name="solver_lhs6" localSheetId="3" hidden="1">'2012_13 Skellam (2)'!$N$2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0.5</definedName>
    <definedName name="solver_mrt" localSheetId="2" hidden="1">0.5</definedName>
    <definedName name="solver_mrt" localSheetId="3" hidden="1">0.5</definedName>
    <definedName name="solver_msl" localSheetId="0" hidden="1">1</definedName>
    <definedName name="solver_msl" localSheetId="2" hidden="1">1</definedName>
    <definedName name="solver_msl" localSheetId="3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2" hidden="1">6</definedName>
    <definedName name="solver_num" localSheetId="3" hidden="1">6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'2012_13'!$I$1</definedName>
    <definedName name="solver_opt" localSheetId="2" hidden="1">'2012_13 Skellam'!$K$1</definedName>
    <definedName name="solver_opt" localSheetId="3" hidden="1">'2012_13 Skellam (2)'!$K$1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4" localSheetId="2" hidden="1">3</definedName>
    <definedName name="solver_rel4" localSheetId="3" hidden="1">3</definedName>
    <definedName name="solver_rel5" localSheetId="2" hidden="1">3</definedName>
    <definedName name="solver_rel5" localSheetId="3" hidden="1">3</definedName>
    <definedName name="solver_rel6" localSheetId="2" hidden="1">3</definedName>
    <definedName name="solver_rel6" localSheetId="3" hidden="1">3</definedName>
    <definedName name="solver_rhs1" localSheetId="0" hidden="1">3</definedName>
    <definedName name="solver_rhs1" localSheetId="2" hidden="1">3</definedName>
    <definedName name="solver_rhs1" localSheetId="3" hidden="1">3</definedName>
    <definedName name="solver_rhs2" localSheetId="0" hidden="1">1</definedName>
    <definedName name="solver_rhs2" localSheetId="2" hidden="1">1</definedName>
    <definedName name="solver_rhs2" localSheetId="3" hidden="1">1</definedName>
    <definedName name="solver_rhs3" localSheetId="0" hidden="1">3</definedName>
    <definedName name="solver_rhs3" localSheetId="2" hidden="1">3</definedName>
    <definedName name="solver_rhs3" localSheetId="3" hidden="1">3</definedName>
    <definedName name="solver_rhs4" localSheetId="2" hidden="1">0.4</definedName>
    <definedName name="solver_rhs4" localSheetId="3" hidden="1">0.4</definedName>
    <definedName name="solver_rhs5" localSheetId="2" hidden="1">0.1</definedName>
    <definedName name="solver_rhs5" localSheetId="3" hidden="1">0.1</definedName>
    <definedName name="solver_rhs6" localSheetId="2" hidden="1">0.1</definedName>
    <definedName name="solver_rhs6" localSheetId="3" hidden="1">0.1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2</definedName>
    <definedName name="solver_ver" localSheetId="3" hidden="1">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5" l="1"/>
  <c r="U27" i="5"/>
  <c r="S32" i="5"/>
  <c r="S33" i="5"/>
  <c r="S34" i="5"/>
  <c r="S35" i="5"/>
  <c r="S36" i="5"/>
  <c r="S37" i="5"/>
  <c r="S38" i="5"/>
  <c r="S39" i="5"/>
  <c r="S40" i="5"/>
  <c r="S31" i="5"/>
  <c r="H382" i="5"/>
  <c r="I382" i="5"/>
  <c r="G382" i="5"/>
  <c r="J382" i="5"/>
  <c r="K382" i="5"/>
  <c r="H381" i="5"/>
  <c r="I381" i="5"/>
  <c r="G381" i="5"/>
  <c r="J381" i="5"/>
  <c r="K381" i="5"/>
  <c r="H380" i="5"/>
  <c r="I380" i="5"/>
  <c r="G380" i="5"/>
  <c r="J380" i="5"/>
  <c r="K380" i="5"/>
  <c r="H379" i="5"/>
  <c r="I379" i="5"/>
  <c r="G379" i="5"/>
  <c r="J379" i="5"/>
  <c r="K379" i="5"/>
  <c r="H378" i="5"/>
  <c r="I378" i="5"/>
  <c r="G378" i="5"/>
  <c r="J378" i="5"/>
  <c r="K378" i="5"/>
  <c r="H377" i="5"/>
  <c r="I377" i="5"/>
  <c r="G377" i="5"/>
  <c r="J377" i="5"/>
  <c r="K377" i="5"/>
  <c r="H376" i="5"/>
  <c r="I376" i="5"/>
  <c r="G376" i="5"/>
  <c r="J376" i="5"/>
  <c r="K376" i="5"/>
  <c r="H375" i="5"/>
  <c r="I375" i="5"/>
  <c r="G375" i="5"/>
  <c r="J375" i="5"/>
  <c r="K375" i="5"/>
  <c r="H374" i="5"/>
  <c r="I374" i="5"/>
  <c r="G374" i="5"/>
  <c r="J374" i="5"/>
  <c r="K374" i="5"/>
  <c r="H373" i="5"/>
  <c r="I373" i="5"/>
  <c r="G373" i="5"/>
  <c r="J373" i="5"/>
  <c r="K373" i="5"/>
  <c r="H372" i="5"/>
  <c r="I372" i="5"/>
  <c r="G372" i="5"/>
  <c r="J372" i="5"/>
  <c r="K372" i="5"/>
  <c r="H371" i="5"/>
  <c r="I371" i="5"/>
  <c r="G371" i="5"/>
  <c r="J371" i="5"/>
  <c r="K371" i="5"/>
  <c r="H370" i="5"/>
  <c r="I370" i="5"/>
  <c r="G370" i="5"/>
  <c r="J370" i="5"/>
  <c r="K370" i="5"/>
  <c r="H369" i="5"/>
  <c r="I369" i="5"/>
  <c r="G369" i="5"/>
  <c r="J369" i="5"/>
  <c r="K369" i="5"/>
  <c r="H368" i="5"/>
  <c r="I368" i="5"/>
  <c r="G368" i="5"/>
  <c r="J368" i="5"/>
  <c r="K368" i="5"/>
  <c r="H367" i="5"/>
  <c r="I367" i="5"/>
  <c r="G367" i="5"/>
  <c r="J367" i="5"/>
  <c r="K367" i="5"/>
  <c r="H366" i="5"/>
  <c r="I366" i="5"/>
  <c r="G366" i="5"/>
  <c r="J366" i="5"/>
  <c r="K366" i="5"/>
  <c r="H365" i="5"/>
  <c r="I365" i="5"/>
  <c r="G365" i="5"/>
  <c r="J365" i="5"/>
  <c r="K365" i="5"/>
  <c r="H364" i="5"/>
  <c r="I364" i="5"/>
  <c r="G364" i="5"/>
  <c r="J364" i="5"/>
  <c r="K364" i="5"/>
  <c r="H363" i="5"/>
  <c r="I363" i="5"/>
  <c r="G363" i="5"/>
  <c r="J363" i="5"/>
  <c r="K363" i="5"/>
  <c r="H362" i="5"/>
  <c r="I362" i="5"/>
  <c r="G362" i="5"/>
  <c r="J362" i="5"/>
  <c r="K362" i="5"/>
  <c r="H361" i="5"/>
  <c r="I361" i="5"/>
  <c r="G361" i="5"/>
  <c r="J361" i="5"/>
  <c r="K361" i="5"/>
  <c r="H360" i="5"/>
  <c r="I360" i="5"/>
  <c r="G360" i="5"/>
  <c r="J360" i="5"/>
  <c r="K360" i="5"/>
  <c r="H359" i="5"/>
  <c r="I359" i="5"/>
  <c r="G359" i="5"/>
  <c r="J359" i="5"/>
  <c r="K359" i="5"/>
  <c r="H358" i="5"/>
  <c r="I358" i="5"/>
  <c r="G358" i="5"/>
  <c r="J358" i="5"/>
  <c r="K358" i="5"/>
  <c r="H357" i="5"/>
  <c r="I357" i="5"/>
  <c r="G357" i="5"/>
  <c r="J357" i="5"/>
  <c r="K357" i="5"/>
  <c r="H356" i="5"/>
  <c r="I356" i="5"/>
  <c r="G356" i="5"/>
  <c r="J356" i="5"/>
  <c r="K356" i="5"/>
  <c r="H355" i="5"/>
  <c r="I355" i="5"/>
  <c r="G355" i="5"/>
  <c r="J355" i="5"/>
  <c r="K355" i="5"/>
  <c r="H354" i="5"/>
  <c r="I354" i="5"/>
  <c r="G354" i="5"/>
  <c r="J354" i="5"/>
  <c r="K354" i="5"/>
  <c r="H353" i="5"/>
  <c r="I353" i="5"/>
  <c r="G353" i="5"/>
  <c r="J353" i="5"/>
  <c r="K353" i="5"/>
  <c r="H352" i="5"/>
  <c r="I352" i="5"/>
  <c r="G352" i="5"/>
  <c r="J352" i="5"/>
  <c r="K352" i="5"/>
  <c r="H351" i="5"/>
  <c r="I351" i="5"/>
  <c r="G351" i="5"/>
  <c r="J351" i="5"/>
  <c r="K351" i="5"/>
  <c r="H350" i="5"/>
  <c r="I350" i="5"/>
  <c r="G350" i="5"/>
  <c r="J350" i="5"/>
  <c r="K350" i="5"/>
  <c r="H349" i="5"/>
  <c r="I349" i="5"/>
  <c r="G349" i="5"/>
  <c r="J349" i="5"/>
  <c r="K349" i="5"/>
  <c r="H348" i="5"/>
  <c r="I348" i="5"/>
  <c r="G348" i="5"/>
  <c r="J348" i="5"/>
  <c r="K348" i="5"/>
  <c r="H347" i="5"/>
  <c r="I347" i="5"/>
  <c r="G347" i="5"/>
  <c r="J347" i="5"/>
  <c r="K347" i="5"/>
  <c r="H346" i="5"/>
  <c r="I346" i="5"/>
  <c r="G346" i="5"/>
  <c r="J346" i="5"/>
  <c r="K346" i="5"/>
  <c r="H345" i="5"/>
  <c r="I345" i="5"/>
  <c r="G345" i="5"/>
  <c r="J345" i="5"/>
  <c r="K345" i="5"/>
  <c r="H344" i="5"/>
  <c r="I344" i="5"/>
  <c r="G344" i="5"/>
  <c r="J344" i="5"/>
  <c r="K344" i="5"/>
  <c r="H343" i="5"/>
  <c r="I343" i="5"/>
  <c r="G343" i="5"/>
  <c r="J343" i="5"/>
  <c r="K343" i="5"/>
  <c r="H342" i="5"/>
  <c r="I342" i="5"/>
  <c r="G342" i="5"/>
  <c r="J342" i="5"/>
  <c r="K342" i="5"/>
  <c r="H341" i="5"/>
  <c r="I341" i="5"/>
  <c r="G341" i="5"/>
  <c r="J341" i="5"/>
  <c r="K341" i="5"/>
  <c r="H340" i="5"/>
  <c r="I340" i="5"/>
  <c r="G340" i="5"/>
  <c r="J340" i="5"/>
  <c r="K340" i="5"/>
  <c r="H339" i="5"/>
  <c r="I339" i="5"/>
  <c r="G339" i="5"/>
  <c r="J339" i="5"/>
  <c r="K339" i="5"/>
  <c r="H338" i="5"/>
  <c r="I338" i="5"/>
  <c r="G338" i="5"/>
  <c r="J338" i="5"/>
  <c r="K338" i="5"/>
  <c r="H337" i="5"/>
  <c r="I337" i="5"/>
  <c r="G337" i="5"/>
  <c r="J337" i="5"/>
  <c r="K337" i="5"/>
  <c r="H336" i="5"/>
  <c r="I336" i="5"/>
  <c r="G336" i="5"/>
  <c r="J336" i="5"/>
  <c r="K336" i="5"/>
  <c r="H335" i="5"/>
  <c r="I335" i="5"/>
  <c r="G335" i="5"/>
  <c r="J335" i="5"/>
  <c r="K335" i="5"/>
  <c r="H334" i="5"/>
  <c r="I334" i="5"/>
  <c r="G334" i="5"/>
  <c r="J334" i="5"/>
  <c r="K334" i="5"/>
  <c r="H333" i="5"/>
  <c r="I333" i="5"/>
  <c r="G333" i="5"/>
  <c r="J333" i="5"/>
  <c r="K333" i="5"/>
  <c r="H332" i="5"/>
  <c r="I332" i="5"/>
  <c r="G332" i="5"/>
  <c r="J332" i="5"/>
  <c r="K332" i="5"/>
  <c r="H331" i="5"/>
  <c r="I331" i="5"/>
  <c r="G331" i="5"/>
  <c r="J331" i="5"/>
  <c r="K331" i="5"/>
  <c r="H330" i="5"/>
  <c r="I330" i="5"/>
  <c r="G330" i="5"/>
  <c r="J330" i="5"/>
  <c r="K330" i="5"/>
  <c r="H329" i="5"/>
  <c r="I329" i="5"/>
  <c r="G329" i="5"/>
  <c r="J329" i="5"/>
  <c r="K329" i="5"/>
  <c r="H328" i="5"/>
  <c r="I328" i="5"/>
  <c r="G328" i="5"/>
  <c r="J328" i="5"/>
  <c r="K328" i="5"/>
  <c r="H327" i="5"/>
  <c r="I327" i="5"/>
  <c r="G327" i="5"/>
  <c r="J327" i="5"/>
  <c r="K327" i="5"/>
  <c r="H326" i="5"/>
  <c r="I326" i="5"/>
  <c r="G326" i="5"/>
  <c r="J326" i="5"/>
  <c r="K326" i="5"/>
  <c r="H325" i="5"/>
  <c r="I325" i="5"/>
  <c r="G325" i="5"/>
  <c r="J325" i="5"/>
  <c r="K325" i="5"/>
  <c r="H324" i="5"/>
  <c r="I324" i="5"/>
  <c r="G324" i="5"/>
  <c r="J324" i="5"/>
  <c r="K324" i="5"/>
  <c r="H323" i="5"/>
  <c r="I323" i="5"/>
  <c r="G323" i="5"/>
  <c r="J323" i="5"/>
  <c r="K323" i="5"/>
  <c r="H322" i="5"/>
  <c r="I322" i="5"/>
  <c r="G322" i="5"/>
  <c r="J322" i="5"/>
  <c r="K322" i="5"/>
  <c r="H321" i="5"/>
  <c r="I321" i="5"/>
  <c r="G321" i="5"/>
  <c r="J321" i="5"/>
  <c r="K321" i="5"/>
  <c r="H320" i="5"/>
  <c r="I320" i="5"/>
  <c r="G320" i="5"/>
  <c r="J320" i="5"/>
  <c r="K320" i="5"/>
  <c r="H319" i="5"/>
  <c r="I319" i="5"/>
  <c r="G319" i="5"/>
  <c r="J319" i="5"/>
  <c r="K319" i="5"/>
  <c r="H318" i="5"/>
  <c r="I318" i="5"/>
  <c r="G318" i="5"/>
  <c r="J318" i="5"/>
  <c r="K318" i="5"/>
  <c r="H317" i="5"/>
  <c r="I317" i="5"/>
  <c r="G317" i="5"/>
  <c r="J317" i="5"/>
  <c r="K317" i="5"/>
  <c r="H316" i="5"/>
  <c r="I316" i="5"/>
  <c r="G316" i="5"/>
  <c r="J316" i="5"/>
  <c r="K316" i="5"/>
  <c r="H315" i="5"/>
  <c r="I315" i="5"/>
  <c r="G315" i="5"/>
  <c r="J315" i="5"/>
  <c r="K315" i="5"/>
  <c r="H314" i="5"/>
  <c r="I314" i="5"/>
  <c r="G314" i="5"/>
  <c r="J314" i="5"/>
  <c r="K314" i="5"/>
  <c r="H313" i="5"/>
  <c r="I313" i="5"/>
  <c r="G313" i="5"/>
  <c r="J313" i="5"/>
  <c r="K313" i="5"/>
  <c r="H312" i="5"/>
  <c r="I312" i="5"/>
  <c r="G312" i="5"/>
  <c r="J312" i="5"/>
  <c r="K312" i="5"/>
  <c r="H311" i="5"/>
  <c r="I311" i="5"/>
  <c r="G311" i="5"/>
  <c r="J311" i="5"/>
  <c r="K311" i="5"/>
  <c r="H310" i="5"/>
  <c r="I310" i="5"/>
  <c r="G310" i="5"/>
  <c r="J310" i="5"/>
  <c r="K310" i="5"/>
  <c r="H309" i="5"/>
  <c r="I309" i="5"/>
  <c r="G309" i="5"/>
  <c r="J309" i="5"/>
  <c r="K309" i="5"/>
  <c r="H308" i="5"/>
  <c r="I308" i="5"/>
  <c r="G308" i="5"/>
  <c r="J308" i="5"/>
  <c r="K308" i="5"/>
  <c r="H307" i="5"/>
  <c r="I307" i="5"/>
  <c r="G307" i="5"/>
  <c r="J307" i="5"/>
  <c r="K307" i="5"/>
  <c r="H306" i="5"/>
  <c r="I306" i="5"/>
  <c r="G306" i="5"/>
  <c r="J306" i="5"/>
  <c r="K306" i="5"/>
  <c r="H305" i="5"/>
  <c r="I305" i="5"/>
  <c r="G305" i="5"/>
  <c r="J305" i="5"/>
  <c r="K305" i="5"/>
  <c r="H304" i="5"/>
  <c r="I304" i="5"/>
  <c r="G304" i="5"/>
  <c r="J304" i="5"/>
  <c r="K304" i="5"/>
  <c r="H303" i="5"/>
  <c r="I303" i="5"/>
  <c r="G303" i="5"/>
  <c r="J303" i="5"/>
  <c r="K303" i="5"/>
  <c r="H302" i="5"/>
  <c r="I302" i="5"/>
  <c r="G302" i="5"/>
  <c r="J302" i="5"/>
  <c r="K302" i="5"/>
  <c r="H301" i="5"/>
  <c r="I301" i="5"/>
  <c r="G301" i="5"/>
  <c r="J301" i="5"/>
  <c r="K301" i="5"/>
  <c r="H300" i="5"/>
  <c r="I300" i="5"/>
  <c r="G300" i="5"/>
  <c r="J300" i="5"/>
  <c r="K300" i="5"/>
  <c r="H299" i="5"/>
  <c r="I299" i="5"/>
  <c r="G299" i="5"/>
  <c r="J299" i="5"/>
  <c r="K299" i="5"/>
  <c r="H298" i="5"/>
  <c r="I298" i="5"/>
  <c r="G298" i="5"/>
  <c r="J298" i="5"/>
  <c r="K298" i="5"/>
  <c r="H297" i="5"/>
  <c r="I297" i="5"/>
  <c r="G297" i="5"/>
  <c r="J297" i="5"/>
  <c r="K297" i="5"/>
  <c r="H296" i="5"/>
  <c r="I296" i="5"/>
  <c r="G296" i="5"/>
  <c r="J296" i="5"/>
  <c r="K296" i="5"/>
  <c r="H295" i="5"/>
  <c r="I295" i="5"/>
  <c r="G295" i="5"/>
  <c r="J295" i="5"/>
  <c r="K295" i="5"/>
  <c r="H294" i="5"/>
  <c r="I294" i="5"/>
  <c r="G294" i="5"/>
  <c r="J294" i="5"/>
  <c r="K294" i="5"/>
  <c r="H293" i="5"/>
  <c r="I293" i="5"/>
  <c r="G293" i="5"/>
  <c r="J293" i="5"/>
  <c r="K293" i="5"/>
  <c r="H292" i="5"/>
  <c r="I292" i="5"/>
  <c r="G292" i="5"/>
  <c r="J292" i="5"/>
  <c r="K292" i="5"/>
  <c r="H291" i="5"/>
  <c r="I291" i="5"/>
  <c r="G291" i="5"/>
  <c r="J291" i="5"/>
  <c r="K291" i="5"/>
  <c r="H290" i="5"/>
  <c r="I290" i="5"/>
  <c r="G290" i="5"/>
  <c r="J290" i="5"/>
  <c r="K290" i="5"/>
  <c r="H289" i="5"/>
  <c r="I289" i="5"/>
  <c r="G289" i="5"/>
  <c r="J289" i="5"/>
  <c r="K289" i="5"/>
  <c r="H288" i="5"/>
  <c r="I288" i="5"/>
  <c r="G288" i="5"/>
  <c r="J288" i="5"/>
  <c r="K288" i="5"/>
  <c r="H287" i="5"/>
  <c r="I287" i="5"/>
  <c r="G287" i="5"/>
  <c r="J287" i="5"/>
  <c r="K287" i="5"/>
  <c r="H286" i="5"/>
  <c r="I286" i="5"/>
  <c r="G286" i="5"/>
  <c r="J286" i="5"/>
  <c r="K286" i="5"/>
  <c r="H285" i="5"/>
  <c r="I285" i="5"/>
  <c r="G285" i="5"/>
  <c r="J285" i="5"/>
  <c r="K285" i="5"/>
  <c r="H284" i="5"/>
  <c r="I284" i="5"/>
  <c r="G284" i="5"/>
  <c r="J284" i="5"/>
  <c r="K284" i="5"/>
  <c r="H283" i="5"/>
  <c r="I283" i="5"/>
  <c r="G283" i="5"/>
  <c r="J283" i="5"/>
  <c r="K283" i="5"/>
  <c r="H282" i="5"/>
  <c r="I282" i="5"/>
  <c r="G282" i="5"/>
  <c r="J282" i="5"/>
  <c r="K282" i="5"/>
  <c r="H281" i="5"/>
  <c r="I281" i="5"/>
  <c r="G281" i="5"/>
  <c r="J281" i="5"/>
  <c r="K281" i="5"/>
  <c r="H280" i="5"/>
  <c r="I280" i="5"/>
  <c r="G280" i="5"/>
  <c r="J280" i="5"/>
  <c r="K280" i="5"/>
  <c r="H279" i="5"/>
  <c r="I279" i="5"/>
  <c r="G279" i="5"/>
  <c r="J279" i="5"/>
  <c r="K279" i="5"/>
  <c r="H278" i="5"/>
  <c r="I278" i="5"/>
  <c r="G278" i="5"/>
  <c r="J278" i="5"/>
  <c r="K278" i="5"/>
  <c r="H277" i="5"/>
  <c r="I277" i="5"/>
  <c r="G277" i="5"/>
  <c r="J277" i="5"/>
  <c r="K277" i="5"/>
  <c r="H276" i="5"/>
  <c r="I276" i="5"/>
  <c r="G276" i="5"/>
  <c r="J276" i="5"/>
  <c r="K276" i="5"/>
  <c r="H275" i="5"/>
  <c r="I275" i="5"/>
  <c r="G275" i="5"/>
  <c r="J275" i="5"/>
  <c r="K275" i="5"/>
  <c r="H274" i="5"/>
  <c r="I274" i="5"/>
  <c r="G274" i="5"/>
  <c r="J274" i="5"/>
  <c r="K274" i="5"/>
  <c r="H273" i="5"/>
  <c r="I273" i="5"/>
  <c r="G273" i="5"/>
  <c r="J273" i="5"/>
  <c r="K273" i="5"/>
  <c r="H272" i="5"/>
  <c r="I272" i="5"/>
  <c r="G272" i="5"/>
  <c r="J272" i="5"/>
  <c r="K272" i="5"/>
  <c r="H271" i="5"/>
  <c r="I271" i="5"/>
  <c r="G271" i="5"/>
  <c r="J271" i="5"/>
  <c r="K271" i="5"/>
  <c r="H270" i="5"/>
  <c r="I270" i="5"/>
  <c r="G270" i="5"/>
  <c r="J270" i="5"/>
  <c r="K270" i="5"/>
  <c r="H269" i="5"/>
  <c r="I269" i="5"/>
  <c r="G269" i="5"/>
  <c r="J269" i="5"/>
  <c r="K269" i="5"/>
  <c r="H268" i="5"/>
  <c r="I268" i="5"/>
  <c r="G268" i="5"/>
  <c r="J268" i="5"/>
  <c r="K268" i="5"/>
  <c r="H267" i="5"/>
  <c r="I267" i="5"/>
  <c r="G267" i="5"/>
  <c r="J267" i="5"/>
  <c r="K267" i="5"/>
  <c r="H266" i="5"/>
  <c r="I266" i="5"/>
  <c r="G266" i="5"/>
  <c r="J266" i="5"/>
  <c r="K266" i="5"/>
  <c r="H265" i="5"/>
  <c r="I265" i="5"/>
  <c r="G265" i="5"/>
  <c r="J265" i="5"/>
  <c r="K265" i="5"/>
  <c r="H264" i="5"/>
  <c r="I264" i="5"/>
  <c r="G264" i="5"/>
  <c r="J264" i="5"/>
  <c r="K264" i="5"/>
  <c r="H263" i="5"/>
  <c r="I263" i="5"/>
  <c r="G263" i="5"/>
  <c r="J263" i="5"/>
  <c r="K263" i="5"/>
  <c r="H262" i="5"/>
  <c r="I262" i="5"/>
  <c r="G262" i="5"/>
  <c r="J262" i="5"/>
  <c r="K262" i="5"/>
  <c r="H261" i="5"/>
  <c r="I261" i="5"/>
  <c r="G261" i="5"/>
  <c r="J261" i="5"/>
  <c r="K261" i="5"/>
  <c r="H260" i="5"/>
  <c r="I260" i="5"/>
  <c r="G260" i="5"/>
  <c r="J260" i="5"/>
  <c r="K260" i="5"/>
  <c r="H259" i="5"/>
  <c r="I259" i="5"/>
  <c r="G259" i="5"/>
  <c r="J259" i="5"/>
  <c r="K259" i="5"/>
  <c r="H258" i="5"/>
  <c r="I258" i="5"/>
  <c r="G258" i="5"/>
  <c r="J258" i="5"/>
  <c r="K258" i="5"/>
  <c r="H257" i="5"/>
  <c r="I257" i="5"/>
  <c r="G257" i="5"/>
  <c r="J257" i="5"/>
  <c r="K257" i="5"/>
  <c r="H256" i="5"/>
  <c r="I256" i="5"/>
  <c r="G256" i="5"/>
  <c r="J256" i="5"/>
  <c r="K256" i="5"/>
  <c r="H255" i="5"/>
  <c r="I255" i="5"/>
  <c r="G255" i="5"/>
  <c r="J255" i="5"/>
  <c r="K255" i="5"/>
  <c r="H254" i="5"/>
  <c r="I254" i="5"/>
  <c r="G254" i="5"/>
  <c r="J254" i="5"/>
  <c r="K254" i="5"/>
  <c r="H253" i="5"/>
  <c r="I253" i="5"/>
  <c r="G253" i="5"/>
  <c r="J253" i="5"/>
  <c r="K253" i="5"/>
  <c r="H252" i="5"/>
  <c r="I252" i="5"/>
  <c r="G252" i="5"/>
  <c r="J252" i="5"/>
  <c r="K252" i="5"/>
  <c r="H251" i="5"/>
  <c r="I251" i="5"/>
  <c r="G251" i="5"/>
  <c r="J251" i="5"/>
  <c r="K251" i="5"/>
  <c r="H250" i="5"/>
  <c r="I250" i="5"/>
  <c r="G250" i="5"/>
  <c r="J250" i="5"/>
  <c r="K250" i="5"/>
  <c r="H249" i="5"/>
  <c r="I249" i="5"/>
  <c r="G249" i="5"/>
  <c r="J249" i="5"/>
  <c r="K249" i="5"/>
  <c r="H248" i="5"/>
  <c r="I248" i="5"/>
  <c r="G248" i="5"/>
  <c r="J248" i="5"/>
  <c r="K248" i="5"/>
  <c r="H247" i="5"/>
  <c r="I247" i="5"/>
  <c r="G247" i="5"/>
  <c r="J247" i="5"/>
  <c r="K247" i="5"/>
  <c r="H246" i="5"/>
  <c r="I246" i="5"/>
  <c r="G246" i="5"/>
  <c r="J246" i="5"/>
  <c r="K246" i="5"/>
  <c r="H245" i="5"/>
  <c r="I245" i="5"/>
  <c r="G245" i="5"/>
  <c r="J245" i="5"/>
  <c r="K245" i="5"/>
  <c r="H244" i="5"/>
  <c r="I244" i="5"/>
  <c r="G244" i="5"/>
  <c r="J244" i="5"/>
  <c r="K244" i="5"/>
  <c r="H243" i="5"/>
  <c r="I243" i="5"/>
  <c r="G243" i="5"/>
  <c r="J243" i="5"/>
  <c r="K243" i="5"/>
  <c r="H242" i="5"/>
  <c r="I242" i="5"/>
  <c r="G242" i="5"/>
  <c r="J242" i="5"/>
  <c r="K242" i="5"/>
  <c r="H241" i="5"/>
  <c r="I241" i="5"/>
  <c r="G241" i="5"/>
  <c r="J241" i="5"/>
  <c r="K241" i="5"/>
  <c r="H240" i="5"/>
  <c r="I240" i="5"/>
  <c r="G240" i="5"/>
  <c r="J240" i="5"/>
  <c r="K240" i="5"/>
  <c r="H239" i="5"/>
  <c r="I239" i="5"/>
  <c r="G239" i="5"/>
  <c r="J239" i="5"/>
  <c r="K239" i="5"/>
  <c r="H238" i="5"/>
  <c r="I238" i="5"/>
  <c r="G238" i="5"/>
  <c r="J238" i="5"/>
  <c r="K238" i="5"/>
  <c r="H237" i="5"/>
  <c r="I237" i="5"/>
  <c r="G237" i="5"/>
  <c r="J237" i="5"/>
  <c r="K237" i="5"/>
  <c r="H236" i="5"/>
  <c r="I236" i="5"/>
  <c r="G236" i="5"/>
  <c r="J236" i="5"/>
  <c r="K236" i="5"/>
  <c r="H235" i="5"/>
  <c r="I235" i="5"/>
  <c r="G235" i="5"/>
  <c r="J235" i="5"/>
  <c r="K235" i="5"/>
  <c r="H234" i="5"/>
  <c r="I234" i="5"/>
  <c r="G234" i="5"/>
  <c r="J234" i="5"/>
  <c r="K234" i="5"/>
  <c r="H233" i="5"/>
  <c r="I233" i="5"/>
  <c r="G233" i="5"/>
  <c r="J233" i="5"/>
  <c r="K233" i="5"/>
  <c r="H232" i="5"/>
  <c r="I232" i="5"/>
  <c r="G232" i="5"/>
  <c r="J232" i="5"/>
  <c r="K232" i="5"/>
  <c r="H231" i="5"/>
  <c r="I231" i="5"/>
  <c r="G231" i="5"/>
  <c r="J231" i="5"/>
  <c r="K231" i="5"/>
  <c r="H230" i="5"/>
  <c r="I230" i="5"/>
  <c r="G230" i="5"/>
  <c r="J230" i="5"/>
  <c r="K230" i="5"/>
  <c r="H229" i="5"/>
  <c r="I229" i="5"/>
  <c r="G229" i="5"/>
  <c r="J229" i="5"/>
  <c r="K229" i="5"/>
  <c r="H228" i="5"/>
  <c r="I228" i="5"/>
  <c r="G228" i="5"/>
  <c r="J228" i="5"/>
  <c r="K228" i="5"/>
  <c r="H227" i="5"/>
  <c r="I227" i="5"/>
  <c r="G227" i="5"/>
  <c r="J227" i="5"/>
  <c r="K227" i="5"/>
  <c r="H226" i="5"/>
  <c r="I226" i="5"/>
  <c r="G226" i="5"/>
  <c r="J226" i="5"/>
  <c r="K226" i="5"/>
  <c r="H225" i="5"/>
  <c r="I225" i="5"/>
  <c r="G225" i="5"/>
  <c r="J225" i="5"/>
  <c r="K225" i="5"/>
  <c r="H224" i="5"/>
  <c r="I224" i="5"/>
  <c r="G224" i="5"/>
  <c r="J224" i="5"/>
  <c r="K224" i="5"/>
  <c r="H223" i="5"/>
  <c r="I223" i="5"/>
  <c r="G223" i="5"/>
  <c r="J223" i="5"/>
  <c r="K223" i="5"/>
  <c r="H222" i="5"/>
  <c r="I222" i="5"/>
  <c r="G222" i="5"/>
  <c r="J222" i="5"/>
  <c r="K222" i="5"/>
  <c r="H221" i="5"/>
  <c r="I221" i="5"/>
  <c r="G221" i="5"/>
  <c r="J221" i="5"/>
  <c r="K221" i="5"/>
  <c r="H220" i="5"/>
  <c r="I220" i="5"/>
  <c r="G220" i="5"/>
  <c r="J220" i="5"/>
  <c r="K220" i="5"/>
  <c r="H219" i="5"/>
  <c r="I219" i="5"/>
  <c r="G219" i="5"/>
  <c r="J219" i="5"/>
  <c r="K219" i="5"/>
  <c r="H218" i="5"/>
  <c r="I218" i="5"/>
  <c r="G218" i="5"/>
  <c r="J218" i="5"/>
  <c r="K218" i="5"/>
  <c r="H217" i="5"/>
  <c r="I217" i="5"/>
  <c r="G217" i="5"/>
  <c r="J217" i="5"/>
  <c r="K217" i="5"/>
  <c r="H216" i="5"/>
  <c r="I216" i="5"/>
  <c r="G216" i="5"/>
  <c r="J216" i="5"/>
  <c r="K216" i="5"/>
  <c r="H215" i="5"/>
  <c r="I215" i="5"/>
  <c r="G215" i="5"/>
  <c r="J215" i="5"/>
  <c r="K215" i="5"/>
  <c r="H214" i="5"/>
  <c r="I214" i="5"/>
  <c r="G214" i="5"/>
  <c r="J214" i="5"/>
  <c r="K214" i="5"/>
  <c r="H213" i="5"/>
  <c r="I213" i="5"/>
  <c r="G213" i="5"/>
  <c r="J213" i="5"/>
  <c r="K213" i="5"/>
  <c r="H212" i="5"/>
  <c r="I212" i="5"/>
  <c r="G212" i="5"/>
  <c r="J212" i="5"/>
  <c r="K212" i="5"/>
  <c r="H211" i="5"/>
  <c r="I211" i="5"/>
  <c r="G211" i="5"/>
  <c r="J211" i="5"/>
  <c r="K211" i="5"/>
  <c r="H210" i="5"/>
  <c r="I210" i="5"/>
  <c r="G210" i="5"/>
  <c r="J210" i="5"/>
  <c r="K210" i="5"/>
  <c r="H209" i="5"/>
  <c r="I209" i="5"/>
  <c r="G209" i="5"/>
  <c r="J209" i="5"/>
  <c r="K209" i="5"/>
  <c r="H208" i="5"/>
  <c r="I208" i="5"/>
  <c r="G208" i="5"/>
  <c r="J208" i="5"/>
  <c r="K208" i="5"/>
  <c r="H207" i="5"/>
  <c r="I207" i="5"/>
  <c r="G207" i="5"/>
  <c r="J207" i="5"/>
  <c r="K207" i="5"/>
  <c r="H206" i="5"/>
  <c r="I206" i="5"/>
  <c r="G206" i="5"/>
  <c r="J206" i="5"/>
  <c r="K206" i="5"/>
  <c r="H205" i="5"/>
  <c r="I205" i="5"/>
  <c r="G205" i="5"/>
  <c r="J205" i="5"/>
  <c r="K205" i="5"/>
  <c r="H204" i="5"/>
  <c r="I204" i="5"/>
  <c r="G204" i="5"/>
  <c r="J204" i="5"/>
  <c r="K204" i="5"/>
  <c r="H203" i="5"/>
  <c r="I203" i="5"/>
  <c r="G203" i="5"/>
  <c r="J203" i="5"/>
  <c r="K203" i="5"/>
  <c r="H202" i="5"/>
  <c r="I202" i="5"/>
  <c r="G202" i="5"/>
  <c r="J202" i="5"/>
  <c r="K202" i="5"/>
  <c r="H201" i="5"/>
  <c r="I201" i="5"/>
  <c r="G201" i="5"/>
  <c r="J201" i="5"/>
  <c r="K201" i="5"/>
  <c r="H200" i="5"/>
  <c r="I200" i="5"/>
  <c r="G200" i="5"/>
  <c r="J200" i="5"/>
  <c r="K200" i="5"/>
  <c r="H199" i="5"/>
  <c r="I199" i="5"/>
  <c r="G199" i="5"/>
  <c r="J199" i="5"/>
  <c r="K199" i="5"/>
  <c r="H198" i="5"/>
  <c r="I198" i="5"/>
  <c r="G198" i="5"/>
  <c r="J198" i="5"/>
  <c r="K198" i="5"/>
  <c r="H197" i="5"/>
  <c r="I197" i="5"/>
  <c r="G197" i="5"/>
  <c r="J197" i="5"/>
  <c r="K197" i="5"/>
  <c r="H196" i="5"/>
  <c r="I196" i="5"/>
  <c r="G196" i="5"/>
  <c r="J196" i="5"/>
  <c r="K196" i="5"/>
  <c r="H195" i="5"/>
  <c r="I195" i="5"/>
  <c r="G195" i="5"/>
  <c r="J195" i="5"/>
  <c r="K195" i="5"/>
  <c r="H194" i="5"/>
  <c r="I194" i="5"/>
  <c r="G194" i="5"/>
  <c r="J194" i="5"/>
  <c r="K194" i="5"/>
  <c r="H193" i="5"/>
  <c r="I193" i="5"/>
  <c r="G193" i="5"/>
  <c r="J193" i="5"/>
  <c r="K193" i="5"/>
  <c r="H192" i="5"/>
  <c r="I192" i="5"/>
  <c r="G192" i="5"/>
  <c r="J192" i="5"/>
  <c r="K192" i="5"/>
  <c r="H191" i="5"/>
  <c r="I191" i="5"/>
  <c r="G191" i="5"/>
  <c r="J191" i="5"/>
  <c r="K191" i="5"/>
  <c r="H190" i="5"/>
  <c r="I190" i="5"/>
  <c r="G190" i="5"/>
  <c r="J190" i="5"/>
  <c r="K190" i="5"/>
  <c r="H189" i="5"/>
  <c r="I189" i="5"/>
  <c r="G189" i="5"/>
  <c r="J189" i="5"/>
  <c r="K189" i="5"/>
  <c r="H188" i="5"/>
  <c r="I188" i="5"/>
  <c r="G188" i="5"/>
  <c r="J188" i="5"/>
  <c r="K188" i="5"/>
  <c r="H187" i="5"/>
  <c r="I187" i="5"/>
  <c r="G187" i="5"/>
  <c r="J187" i="5"/>
  <c r="K187" i="5"/>
  <c r="H186" i="5"/>
  <c r="I186" i="5"/>
  <c r="G186" i="5"/>
  <c r="J186" i="5"/>
  <c r="K186" i="5"/>
  <c r="H185" i="5"/>
  <c r="I185" i="5"/>
  <c r="G185" i="5"/>
  <c r="J185" i="5"/>
  <c r="K185" i="5"/>
  <c r="H184" i="5"/>
  <c r="I184" i="5"/>
  <c r="G184" i="5"/>
  <c r="J184" i="5"/>
  <c r="K184" i="5"/>
  <c r="H183" i="5"/>
  <c r="I183" i="5"/>
  <c r="G183" i="5"/>
  <c r="J183" i="5"/>
  <c r="K183" i="5"/>
  <c r="H182" i="5"/>
  <c r="I182" i="5"/>
  <c r="G182" i="5"/>
  <c r="J182" i="5"/>
  <c r="K182" i="5"/>
  <c r="H181" i="5"/>
  <c r="I181" i="5"/>
  <c r="G181" i="5"/>
  <c r="J181" i="5"/>
  <c r="K181" i="5"/>
  <c r="H180" i="5"/>
  <c r="I180" i="5"/>
  <c r="G180" i="5"/>
  <c r="J180" i="5"/>
  <c r="K180" i="5"/>
  <c r="H179" i="5"/>
  <c r="I179" i="5"/>
  <c r="G179" i="5"/>
  <c r="J179" i="5"/>
  <c r="K179" i="5"/>
  <c r="H178" i="5"/>
  <c r="I178" i="5"/>
  <c r="G178" i="5"/>
  <c r="J178" i="5"/>
  <c r="K178" i="5"/>
  <c r="H177" i="5"/>
  <c r="I177" i="5"/>
  <c r="G177" i="5"/>
  <c r="J177" i="5"/>
  <c r="K177" i="5"/>
  <c r="H176" i="5"/>
  <c r="I176" i="5"/>
  <c r="G176" i="5"/>
  <c r="J176" i="5"/>
  <c r="K176" i="5"/>
  <c r="H175" i="5"/>
  <c r="I175" i="5"/>
  <c r="G175" i="5"/>
  <c r="J175" i="5"/>
  <c r="K175" i="5"/>
  <c r="H174" i="5"/>
  <c r="I174" i="5"/>
  <c r="G174" i="5"/>
  <c r="J174" i="5"/>
  <c r="K174" i="5"/>
  <c r="H173" i="5"/>
  <c r="I173" i="5"/>
  <c r="G173" i="5"/>
  <c r="J173" i="5"/>
  <c r="K173" i="5"/>
  <c r="H172" i="5"/>
  <c r="I172" i="5"/>
  <c r="G172" i="5"/>
  <c r="J172" i="5"/>
  <c r="K172" i="5"/>
  <c r="H171" i="5"/>
  <c r="I171" i="5"/>
  <c r="G171" i="5"/>
  <c r="J171" i="5"/>
  <c r="K171" i="5"/>
  <c r="H170" i="5"/>
  <c r="I170" i="5"/>
  <c r="G170" i="5"/>
  <c r="J170" i="5"/>
  <c r="K170" i="5"/>
  <c r="H169" i="5"/>
  <c r="I169" i="5"/>
  <c r="G169" i="5"/>
  <c r="J169" i="5"/>
  <c r="K169" i="5"/>
  <c r="H168" i="5"/>
  <c r="I168" i="5"/>
  <c r="G168" i="5"/>
  <c r="J168" i="5"/>
  <c r="K168" i="5"/>
  <c r="H167" i="5"/>
  <c r="I167" i="5"/>
  <c r="G167" i="5"/>
  <c r="J167" i="5"/>
  <c r="K167" i="5"/>
  <c r="H166" i="5"/>
  <c r="I166" i="5"/>
  <c r="G166" i="5"/>
  <c r="J166" i="5"/>
  <c r="K166" i="5"/>
  <c r="H165" i="5"/>
  <c r="I165" i="5"/>
  <c r="G165" i="5"/>
  <c r="J165" i="5"/>
  <c r="K165" i="5"/>
  <c r="H164" i="5"/>
  <c r="I164" i="5"/>
  <c r="G164" i="5"/>
  <c r="J164" i="5"/>
  <c r="K164" i="5"/>
  <c r="H163" i="5"/>
  <c r="I163" i="5"/>
  <c r="G163" i="5"/>
  <c r="J163" i="5"/>
  <c r="K163" i="5"/>
  <c r="H162" i="5"/>
  <c r="I162" i="5"/>
  <c r="G162" i="5"/>
  <c r="J162" i="5"/>
  <c r="K162" i="5"/>
  <c r="H161" i="5"/>
  <c r="I161" i="5"/>
  <c r="G161" i="5"/>
  <c r="J161" i="5"/>
  <c r="K161" i="5"/>
  <c r="H160" i="5"/>
  <c r="I160" i="5"/>
  <c r="G160" i="5"/>
  <c r="J160" i="5"/>
  <c r="K160" i="5"/>
  <c r="H159" i="5"/>
  <c r="I159" i="5"/>
  <c r="G159" i="5"/>
  <c r="J159" i="5"/>
  <c r="K159" i="5"/>
  <c r="H158" i="5"/>
  <c r="I158" i="5"/>
  <c r="G158" i="5"/>
  <c r="J158" i="5"/>
  <c r="K158" i="5"/>
  <c r="H157" i="5"/>
  <c r="I157" i="5"/>
  <c r="G157" i="5"/>
  <c r="J157" i="5"/>
  <c r="K157" i="5"/>
  <c r="H156" i="5"/>
  <c r="I156" i="5"/>
  <c r="G156" i="5"/>
  <c r="J156" i="5"/>
  <c r="K156" i="5"/>
  <c r="H155" i="5"/>
  <c r="I155" i="5"/>
  <c r="G155" i="5"/>
  <c r="J155" i="5"/>
  <c r="K155" i="5"/>
  <c r="H154" i="5"/>
  <c r="I154" i="5"/>
  <c r="G154" i="5"/>
  <c r="J154" i="5"/>
  <c r="K154" i="5"/>
  <c r="H153" i="5"/>
  <c r="I153" i="5"/>
  <c r="G153" i="5"/>
  <c r="J153" i="5"/>
  <c r="K153" i="5"/>
  <c r="H152" i="5"/>
  <c r="I152" i="5"/>
  <c r="G152" i="5"/>
  <c r="J152" i="5"/>
  <c r="K152" i="5"/>
  <c r="H151" i="5"/>
  <c r="I151" i="5"/>
  <c r="G151" i="5"/>
  <c r="J151" i="5"/>
  <c r="K151" i="5"/>
  <c r="H150" i="5"/>
  <c r="I150" i="5"/>
  <c r="G150" i="5"/>
  <c r="J150" i="5"/>
  <c r="K150" i="5"/>
  <c r="H149" i="5"/>
  <c r="I149" i="5"/>
  <c r="G149" i="5"/>
  <c r="J149" i="5"/>
  <c r="K149" i="5"/>
  <c r="H148" i="5"/>
  <c r="I148" i="5"/>
  <c r="G148" i="5"/>
  <c r="J148" i="5"/>
  <c r="K148" i="5"/>
  <c r="H147" i="5"/>
  <c r="I147" i="5"/>
  <c r="G147" i="5"/>
  <c r="J147" i="5"/>
  <c r="K147" i="5"/>
  <c r="H146" i="5"/>
  <c r="I146" i="5"/>
  <c r="G146" i="5"/>
  <c r="J146" i="5"/>
  <c r="K146" i="5"/>
  <c r="H145" i="5"/>
  <c r="I145" i="5"/>
  <c r="G145" i="5"/>
  <c r="J145" i="5"/>
  <c r="K145" i="5"/>
  <c r="H144" i="5"/>
  <c r="I144" i="5"/>
  <c r="G144" i="5"/>
  <c r="J144" i="5"/>
  <c r="K144" i="5"/>
  <c r="H143" i="5"/>
  <c r="I143" i="5"/>
  <c r="G143" i="5"/>
  <c r="J143" i="5"/>
  <c r="K143" i="5"/>
  <c r="H142" i="5"/>
  <c r="I142" i="5"/>
  <c r="G142" i="5"/>
  <c r="J142" i="5"/>
  <c r="K142" i="5"/>
  <c r="H141" i="5"/>
  <c r="I141" i="5"/>
  <c r="G141" i="5"/>
  <c r="J141" i="5"/>
  <c r="K141" i="5"/>
  <c r="H140" i="5"/>
  <c r="I140" i="5"/>
  <c r="G140" i="5"/>
  <c r="J140" i="5"/>
  <c r="K140" i="5"/>
  <c r="H139" i="5"/>
  <c r="I139" i="5"/>
  <c r="G139" i="5"/>
  <c r="J139" i="5"/>
  <c r="K139" i="5"/>
  <c r="H138" i="5"/>
  <c r="I138" i="5"/>
  <c r="G138" i="5"/>
  <c r="J138" i="5"/>
  <c r="K138" i="5"/>
  <c r="H137" i="5"/>
  <c r="I137" i="5"/>
  <c r="G137" i="5"/>
  <c r="J137" i="5"/>
  <c r="K137" i="5"/>
  <c r="H136" i="5"/>
  <c r="I136" i="5"/>
  <c r="G136" i="5"/>
  <c r="J136" i="5"/>
  <c r="K136" i="5"/>
  <c r="H135" i="5"/>
  <c r="I135" i="5"/>
  <c r="G135" i="5"/>
  <c r="J135" i="5"/>
  <c r="K135" i="5"/>
  <c r="H134" i="5"/>
  <c r="I134" i="5"/>
  <c r="G134" i="5"/>
  <c r="J134" i="5"/>
  <c r="K134" i="5"/>
  <c r="H133" i="5"/>
  <c r="I133" i="5"/>
  <c r="G133" i="5"/>
  <c r="J133" i="5"/>
  <c r="K133" i="5"/>
  <c r="H132" i="5"/>
  <c r="I132" i="5"/>
  <c r="G132" i="5"/>
  <c r="J132" i="5"/>
  <c r="K132" i="5"/>
  <c r="H131" i="5"/>
  <c r="I131" i="5"/>
  <c r="G131" i="5"/>
  <c r="J131" i="5"/>
  <c r="K131" i="5"/>
  <c r="H130" i="5"/>
  <c r="I130" i="5"/>
  <c r="G130" i="5"/>
  <c r="J130" i="5"/>
  <c r="K130" i="5"/>
  <c r="H129" i="5"/>
  <c r="I129" i="5"/>
  <c r="G129" i="5"/>
  <c r="J129" i="5"/>
  <c r="K129" i="5"/>
  <c r="H128" i="5"/>
  <c r="I128" i="5"/>
  <c r="G128" i="5"/>
  <c r="J128" i="5"/>
  <c r="K128" i="5"/>
  <c r="H127" i="5"/>
  <c r="I127" i="5"/>
  <c r="G127" i="5"/>
  <c r="J127" i="5"/>
  <c r="K127" i="5"/>
  <c r="H126" i="5"/>
  <c r="I126" i="5"/>
  <c r="G126" i="5"/>
  <c r="J126" i="5"/>
  <c r="K126" i="5"/>
  <c r="H125" i="5"/>
  <c r="I125" i="5"/>
  <c r="G125" i="5"/>
  <c r="J125" i="5"/>
  <c r="K125" i="5"/>
  <c r="H124" i="5"/>
  <c r="I124" i="5"/>
  <c r="G124" i="5"/>
  <c r="J124" i="5"/>
  <c r="K124" i="5"/>
  <c r="H123" i="5"/>
  <c r="I123" i="5"/>
  <c r="G123" i="5"/>
  <c r="J123" i="5"/>
  <c r="K123" i="5"/>
  <c r="H122" i="5"/>
  <c r="I122" i="5"/>
  <c r="G122" i="5"/>
  <c r="J122" i="5"/>
  <c r="K122" i="5"/>
  <c r="H121" i="5"/>
  <c r="I121" i="5"/>
  <c r="G121" i="5"/>
  <c r="J121" i="5"/>
  <c r="K121" i="5"/>
  <c r="H120" i="5"/>
  <c r="I120" i="5"/>
  <c r="G120" i="5"/>
  <c r="J120" i="5"/>
  <c r="K120" i="5"/>
  <c r="H119" i="5"/>
  <c r="I119" i="5"/>
  <c r="G119" i="5"/>
  <c r="J119" i="5"/>
  <c r="K119" i="5"/>
  <c r="H118" i="5"/>
  <c r="I118" i="5"/>
  <c r="G118" i="5"/>
  <c r="J118" i="5"/>
  <c r="K118" i="5"/>
  <c r="H117" i="5"/>
  <c r="I117" i="5"/>
  <c r="G117" i="5"/>
  <c r="J117" i="5"/>
  <c r="K117" i="5"/>
  <c r="H116" i="5"/>
  <c r="I116" i="5"/>
  <c r="G116" i="5"/>
  <c r="J116" i="5"/>
  <c r="K116" i="5"/>
  <c r="H115" i="5"/>
  <c r="I115" i="5"/>
  <c r="G115" i="5"/>
  <c r="J115" i="5"/>
  <c r="K115" i="5"/>
  <c r="H114" i="5"/>
  <c r="I114" i="5"/>
  <c r="G114" i="5"/>
  <c r="J114" i="5"/>
  <c r="K114" i="5"/>
  <c r="H113" i="5"/>
  <c r="I113" i="5"/>
  <c r="G113" i="5"/>
  <c r="J113" i="5"/>
  <c r="K113" i="5"/>
  <c r="H112" i="5"/>
  <c r="I112" i="5"/>
  <c r="G112" i="5"/>
  <c r="J112" i="5"/>
  <c r="K112" i="5"/>
  <c r="H111" i="5"/>
  <c r="I111" i="5"/>
  <c r="G111" i="5"/>
  <c r="J111" i="5"/>
  <c r="K111" i="5"/>
  <c r="H110" i="5"/>
  <c r="I110" i="5"/>
  <c r="G110" i="5"/>
  <c r="J110" i="5"/>
  <c r="K110" i="5"/>
  <c r="H109" i="5"/>
  <c r="I109" i="5"/>
  <c r="G109" i="5"/>
  <c r="J109" i="5"/>
  <c r="K109" i="5"/>
  <c r="H108" i="5"/>
  <c r="I108" i="5"/>
  <c r="G108" i="5"/>
  <c r="J108" i="5"/>
  <c r="K108" i="5"/>
  <c r="H107" i="5"/>
  <c r="I107" i="5"/>
  <c r="G107" i="5"/>
  <c r="J107" i="5"/>
  <c r="K107" i="5"/>
  <c r="H106" i="5"/>
  <c r="I106" i="5"/>
  <c r="G106" i="5"/>
  <c r="J106" i="5"/>
  <c r="K106" i="5"/>
  <c r="H105" i="5"/>
  <c r="I105" i="5"/>
  <c r="G105" i="5"/>
  <c r="J105" i="5"/>
  <c r="K105" i="5"/>
  <c r="H104" i="5"/>
  <c r="I104" i="5"/>
  <c r="G104" i="5"/>
  <c r="J104" i="5"/>
  <c r="K104" i="5"/>
  <c r="H103" i="5"/>
  <c r="I103" i="5"/>
  <c r="G103" i="5"/>
  <c r="J103" i="5"/>
  <c r="K103" i="5"/>
  <c r="H102" i="5"/>
  <c r="I102" i="5"/>
  <c r="G102" i="5"/>
  <c r="J102" i="5"/>
  <c r="K102" i="5"/>
  <c r="H101" i="5"/>
  <c r="I101" i="5"/>
  <c r="G101" i="5"/>
  <c r="J101" i="5"/>
  <c r="K101" i="5"/>
  <c r="H100" i="5"/>
  <c r="I100" i="5"/>
  <c r="G100" i="5"/>
  <c r="J100" i="5"/>
  <c r="K100" i="5"/>
  <c r="H99" i="5"/>
  <c r="I99" i="5"/>
  <c r="G99" i="5"/>
  <c r="J99" i="5"/>
  <c r="K99" i="5"/>
  <c r="H98" i="5"/>
  <c r="I98" i="5"/>
  <c r="G98" i="5"/>
  <c r="J98" i="5"/>
  <c r="K98" i="5"/>
  <c r="H97" i="5"/>
  <c r="I97" i="5"/>
  <c r="G97" i="5"/>
  <c r="J97" i="5"/>
  <c r="K97" i="5"/>
  <c r="H96" i="5"/>
  <c r="I96" i="5"/>
  <c r="G96" i="5"/>
  <c r="J96" i="5"/>
  <c r="K96" i="5"/>
  <c r="H95" i="5"/>
  <c r="I95" i="5"/>
  <c r="G95" i="5"/>
  <c r="J95" i="5"/>
  <c r="K95" i="5"/>
  <c r="H94" i="5"/>
  <c r="I94" i="5"/>
  <c r="G94" i="5"/>
  <c r="J94" i="5"/>
  <c r="K94" i="5"/>
  <c r="H93" i="5"/>
  <c r="I93" i="5"/>
  <c r="G93" i="5"/>
  <c r="J93" i="5"/>
  <c r="K93" i="5"/>
  <c r="H92" i="5"/>
  <c r="I92" i="5"/>
  <c r="G92" i="5"/>
  <c r="J92" i="5"/>
  <c r="K92" i="5"/>
  <c r="H91" i="5"/>
  <c r="I91" i="5"/>
  <c r="G91" i="5"/>
  <c r="J91" i="5"/>
  <c r="K91" i="5"/>
  <c r="H90" i="5"/>
  <c r="I90" i="5"/>
  <c r="G90" i="5"/>
  <c r="J90" i="5"/>
  <c r="K90" i="5"/>
  <c r="H89" i="5"/>
  <c r="I89" i="5"/>
  <c r="G89" i="5"/>
  <c r="J89" i="5"/>
  <c r="K89" i="5"/>
  <c r="H88" i="5"/>
  <c r="I88" i="5"/>
  <c r="G88" i="5"/>
  <c r="J88" i="5"/>
  <c r="K88" i="5"/>
  <c r="H87" i="5"/>
  <c r="I87" i="5"/>
  <c r="G87" i="5"/>
  <c r="J87" i="5"/>
  <c r="K87" i="5"/>
  <c r="H86" i="5"/>
  <c r="I86" i="5"/>
  <c r="G86" i="5"/>
  <c r="J86" i="5"/>
  <c r="K86" i="5"/>
  <c r="H85" i="5"/>
  <c r="I85" i="5"/>
  <c r="G85" i="5"/>
  <c r="J85" i="5"/>
  <c r="K85" i="5"/>
  <c r="H84" i="5"/>
  <c r="I84" i="5"/>
  <c r="G84" i="5"/>
  <c r="J84" i="5"/>
  <c r="K84" i="5"/>
  <c r="H83" i="5"/>
  <c r="I83" i="5"/>
  <c r="G83" i="5"/>
  <c r="J83" i="5"/>
  <c r="K83" i="5"/>
  <c r="H82" i="5"/>
  <c r="I82" i="5"/>
  <c r="G82" i="5"/>
  <c r="J82" i="5"/>
  <c r="K82" i="5"/>
  <c r="H81" i="5"/>
  <c r="I81" i="5"/>
  <c r="G81" i="5"/>
  <c r="J81" i="5"/>
  <c r="K81" i="5"/>
  <c r="H80" i="5"/>
  <c r="I80" i="5"/>
  <c r="G80" i="5"/>
  <c r="J80" i="5"/>
  <c r="K80" i="5"/>
  <c r="H79" i="5"/>
  <c r="I79" i="5"/>
  <c r="G79" i="5"/>
  <c r="J79" i="5"/>
  <c r="K79" i="5"/>
  <c r="H78" i="5"/>
  <c r="I78" i="5"/>
  <c r="G78" i="5"/>
  <c r="J78" i="5"/>
  <c r="K78" i="5"/>
  <c r="H77" i="5"/>
  <c r="I77" i="5"/>
  <c r="G77" i="5"/>
  <c r="J77" i="5"/>
  <c r="K77" i="5"/>
  <c r="H76" i="5"/>
  <c r="I76" i="5"/>
  <c r="G76" i="5"/>
  <c r="J76" i="5"/>
  <c r="K76" i="5"/>
  <c r="H75" i="5"/>
  <c r="I75" i="5"/>
  <c r="G75" i="5"/>
  <c r="J75" i="5"/>
  <c r="K75" i="5"/>
  <c r="H74" i="5"/>
  <c r="I74" i="5"/>
  <c r="G74" i="5"/>
  <c r="J74" i="5"/>
  <c r="K74" i="5"/>
  <c r="H73" i="5"/>
  <c r="I73" i="5"/>
  <c r="G73" i="5"/>
  <c r="J73" i="5"/>
  <c r="K73" i="5"/>
  <c r="H72" i="5"/>
  <c r="I72" i="5"/>
  <c r="G72" i="5"/>
  <c r="J72" i="5"/>
  <c r="K72" i="5"/>
  <c r="H71" i="5"/>
  <c r="I71" i="5"/>
  <c r="G71" i="5"/>
  <c r="J71" i="5"/>
  <c r="K71" i="5"/>
  <c r="H70" i="5"/>
  <c r="I70" i="5"/>
  <c r="G70" i="5"/>
  <c r="J70" i="5"/>
  <c r="K70" i="5"/>
  <c r="H69" i="5"/>
  <c r="I69" i="5"/>
  <c r="G69" i="5"/>
  <c r="J69" i="5"/>
  <c r="K69" i="5"/>
  <c r="H68" i="5"/>
  <c r="I68" i="5"/>
  <c r="G68" i="5"/>
  <c r="J68" i="5"/>
  <c r="K68" i="5"/>
  <c r="H67" i="5"/>
  <c r="I67" i="5"/>
  <c r="G67" i="5"/>
  <c r="J67" i="5"/>
  <c r="K67" i="5"/>
  <c r="H66" i="5"/>
  <c r="I66" i="5"/>
  <c r="G66" i="5"/>
  <c r="J66" i="5"/>
  <c r="K66" i="5"/>
  <c r="H65" i="5"/>
  <c r="I65" i="5"/>
  <c r="G65" i="5"/>
  <c r="J65" i="5"/>
  <c r="K65" i="5"/>
  <c r="H64" i="5"/>
  <c r="I64" i="5"/>
  <c r="G64" i="5"/>
  <c r="J64" i="5"/>
  <c r="K64" i="5"/>
  <c r="H63" i="5"/>
  <c r="I63" i="5"/>
  <c r="G63" i="5"/>
  <c r="J63" i="5"/>
  <c r="K63" i="5"/>
  <c r="H62" i="5"/>
  <c r="I62" i="5"/>
  <c r="G62" i="5"/>
  <c r="J62" i="5"/>
  <c r="K62" i="5"/>
  <c r="H61" i="5"/>
  <c r="I61" i="5"/>
  <c r="G61" i="5"/>
  <c r="J61" i="5"/>
  <c r="K61" i="5"/>
  <c r="H60" i="5"/>
  <c r="I60" i="5"/>
  <c r="G60" i="5"/>
  <c r="J60" i="5"/>
  <c r="K60" i="5"/>
  <c r="H59" i="5"/>
  <c r="I59" i="5"/>
  <c r="G59" i="5"/>
  <c r="J59" i="5"/>
  <c r="K59" i="5"/>
  <c r="H58" i="5"/>
  <c r="I58" i="5"/>
  <c r="G58" i="5"/>
  <c r="J58" i="5"/>
  <c r="K58" i="5"/>
  <c r="H57" i="5"/>
  <c r="I57" i="5"/>
  <c r="G57" i="5"/>
  <c r="J57" i="5"/>
  <c r="K57" i="5"/>
  <c r="H56" i="5"/>
  <c r="I56" i="5"/>
  <c r="G56" i="5"/>
  <c r="J56" i="5"/>
  <c r="K56" i="5"/>
  <c r="H55" i="5"/>
  <c r="I55" i="5"/>
  <c r="G55" i="5"/>
  <c r="J55" i="5"/>
  <c r="K55" i="5"/>
  <c r="H54" i="5"/>
  <c r="I54" i="5"/>
  <c r="G54" i="5"/>
  <c r="J54" i="5"/>
  <c r="K54" i="5"/>
  <c r="H53" i="5"/>
  <c r="I53" i="5"/>
  <c r="G53" i="5"/>
  <c r="J53" i="5"/>
  <c r="K53" i="5"/>
  <c r="H52" i="5"/>
  <c r="I52" i="5"/>
  <c r="G52" i="5"/>
  <c r="J52" i="5"/>
  <c r="K52" i="5"/>
  <c r="H51" i="5"/>
  <c r="I51" i="5"/>
  <c r="G51" i="5"/>
  <c r="J51" i="5"/>
  <c r="K51" i="5"/>
  <c r="H50" i="5"/>
  <c r="I50" i="5"/>
  <c r="G50" i="5"/>
  <c r="J50" i="5"/>
  <c r="K50" i="5"/>
  <c r="H49" i="5"/>
  <c r="I49" i="5"/>
  <c r="G49" i="5"/>
  <c r="J49" i="5"/>
  <c r="K49" i="5"/>
  <c r="H48" i="5"/>
  <c r="I48" i="5"/>
  <c r="G48" i="5"/>
  <c r="J48" i="5"/>
  <c r="K48" i="5"/>
  <c r="H47" i="5"/>
  <c r="I47" i="5"/>
  <c r="G47" i="5"/>
  <c r="J47" i="5"/>
  <c r="K47" i="5"/>
  <c r="H46" i="5"/>
  <c r="I46" i="5"/>
  <c r="G46" i="5"/>
  <c r="J46" i="5"/>
  <c r="K46" i="5"/>
  <c r="H45" i="5"/>
  <c r="I45" i="5"/>
  <c r="G45" i="5"/>
  <c r="J45" i="5"/>
  <c r="K45" i="5"/>
  <c r="H44" i="5"/>
  <c r="I44" i="5"/>
  <c r="G44" i="5"/>
  <c r="J44" i="5"/>
  <c r="K44" i="5"/>
  <c r="P43" i="5"/>
  <c r="H43" i="5"/>
  <c r="I43" i="5"/>
  <c r="G43" i="5"/>
  <c r="J43" i="5"/>
  <c r="K43" i="5"/>
  <c r="H42" i="5"/>
  <c r="I42" i="5"/>
  <c r="G42" i="5"/>
  <c r="J42" i="5"/>
  <c r="K42" i="5"/>
  <c r="O31" i="5"/>
  <c r="O32" i="5"/>
  <c r="O33" i="5"/>
  <c r="O34" i="5"/>
  <c r="O35" i="5"/>
  <c r="O36" i="5"/>
  <c r="O37" i="5"/>
  <c r="O38" i="5"/>
  <c r="O39" i="5"/>
  <c r="O40" i="5"/>
  <c r="O41" i="5"/>
  <c r="Q40" i="5"/>
  <c r="Q41" i="5"/>
  <c r="S41" i="5"/>
  <c r="H41" i="5"/>
  <c r="I41" i="5"/>
  <c r="G41" i="5"/>
  <c r="J41" i="5"/>
  <c r="K41" i="5"/>
  <c r="H40" i="5"/>
  <c r="I40" i="5"/>
  <c r="G40" i="5"/>
  <c r="J40" i="5"/>
  <c r="K40" i="5"/>
  <c r="H39" i="5"/>
  <c r="I39" i="5"/>
  <c r="G39" i="5"/>
  <c r="J39" i="5"/>
  <c r="K39" i="5"/>
  <c r="H38" i="5"/>
  <c r="I38" i="5"/>
  <c r="G38" i="5"/>
  <c r="J38" i="5"/>
  <c r="K38" i="5"/>
  <c r="H37" i="5"/>
  <c r="I37" i="5"/>
  <c r="G37" i="5"/>
  <c r="J37" i="5"/>
  <c r="K37" i="5"/>
  <c r="H36" i="5"/>
  <c r="I36" i="5"/>
  <c r="G36" i="5"/>
  <c r="J36" i="5"/>
  <c r="K36" i="5"/>
  <c r="H35" i="5"/>
  <c r="I35" i="5"/>
  <c r="G35" i="5"/>
  <c r="J35" i="5"/>
  <c r="K35" i="5"/>
  <c r="H34" i="5"/>
  <c r="I34" i="5"/>
  <c r="G34" i="5"/>
  <c r="J34" i="5"/>
  <c r="K34" i="5"/>
  <c r="H33" i="5"/>
  <c r="I33" i="5"/>
  <c r="G33" i="5"/>
  <c r="J33" i="5"/>
  <c r="K33" i="5"/>
  <c r="H32" i="5"/>
  <c r="I32" i="5"/>
  <c r="G32" i="5"/>
  <c r="J32" i="5"/>
  <c r="K32" i="5"/>
  <c r="H31" i="5"/>
  <c r="I31" i="5"/>
  <c r="G31" i="5"/>
  <c r="J31" i="5"/>
  <c r="K31" i="5"/>
  <c r="H30" i="5"/>
  <c r="I30" i="5"/>
  <c r="G30" i="5"/>
  <c r="J30" i="5"/>
  <c r="K30" i="5"/>
  <c r="H29" i="5"/>
  <c r="I29" i="5"/>
  <c r="G29" i="5"/>
  <c r="J29" i="5"/>
  <c r="K29" i="5"/>
  <c r="H28" i="5"/>
  <c r="I28" i="5"/>
  <c r="G28" i="5"/>
  <c r="J28" i="5"/>
  <c r="K28" i="5"/>
  <c r="H27" i="5"/>
  <c r="I27" i="5"/>
  <c r="G27" i="5"/>
  <c r="J27" i="5"/>
  <c r="K27" i="5"/>
  <c r="H26" i="5"/>
  <c r="I26" i="5"/>
  <c r="G26" i="5"/>
  <c r="J26" i="5"/>
  <c r="K26" i="5"/>
  <c r="H25" i="5"/>
  <c r="I25" i="5"/>
  <c r="G25" i="5"/>
  <c r="J25" i="5"/>
  <c r="K25" i="5"/>
  <c r="H24" i="5"/>
  <c r="I24" i="5"/>
  <c r="G24" i="5"/>
  <c r="J24" i="5"/>
  <c r="K24" i="5"/>
  <c r="H23" i="5"/>
  <c r="I23" i="5"/>
  <c r="G23" i="5"/>
  <c r="J23" i="5"/>
  <c r="K23" i="5"/>
  <c r="H22" i="5"/>
  <c r="I22" i="5"/>
  <c r="G22" i="5"/>
  <c r="J22" i="5"/>
  <c r="K22" i="5"/>
  <c r="H21" i="5"/>
  <c r="I21" i="5"/>
  <c r="G21" i="5"/>
  <c r="J21" i="5"/>
  <c r="K21" i="5"/>
  <c r="H20" i="5"/>
  <c r="I20" i="5"/>
  <c r="G20" i="5"/>
  <c r="J20" i="5"/>
  <c r="K20" i="5"/>
  <c r="H19" i="5"/>
  <c r="I19" i="5"/>
  <c r="G19" i="5"/>
  <c r="J19" i="5"/>
  <c r="K19" i="5"/>
  <c r="H18" i="5"/>
  <c r="I18" i="5"/>
  <c r="G18" i="5"/>
  <c r="J18" i="5"/>
  <c r="K18" i="5"/>
  <c r="H17" i="5"/>
  <c r="I17" i="5"/>
  <c r="G17" i="5"/>
  <c r="J17" i="5"/>
  <c r="K17" i="5"/>
  <c r="H16" i="5"/>
  <c r="I16" i="5"/>
  <c r="G16" i="5"/>
  <c r="J16" i="5"/>
  <c r="K16" i="5"/>
  <c r="H15" i="5"/>
  <c r="I15" i="5"/>
  <c r="G15" i="5"/>
  <c r="J15" i="5"/>
  <c r="K15" i="5"/>
  <c r="H14" i="5"/>
  <c r="I14" i="5"/>
  <c r="G14" i="5"/>
  <c r="J14" i="5"/>
  <c r="K14" i="5"/>
  <c r="H13" i="5"/>
  <c r="I13" i="5"/>
  <c r="G13" i="5"/>
  <c r="J13" i="5"/>
  <c r="K13" i="5"/>
  <c r="H12" i="5"/>
  <c r="I12" i="5"/>
  <c r="G12" i="5"/>
  <c r="J12" i="5"/>
  <c r="K12" i="5"/>
  <c r="H11" i="5"/>
  <c r="I11" i="5"/>
  <c r="G11" i="5"/>
  <c r="J11" i="5"/>
  <c r="K11" i="5"/>
  <c r="H10" i="5"/>
  <c r="I10" i="5"/>
  <c r="G10" i="5"/>
  <c r="J10" i="5"/>
  <c r="K10" i="5"/>
  <c r="H9" i="5"/>
  <c r="I9" i="5"/>
  <c r="G9" i="5"/>
  <c r="J9" i="5"/>
  <c r="K9" i="5"/>
  <c r="H8" i="5"/>
  <c r="I8" i="5"/>
  <c r="G8" i="5"/>
  <c r="J8" i="5"/>
  <c r="K8" i="5"/>
  <c r="H7" i="5"/>
  <c r="I7" i="5"/>
  <c r="G7" i="5"/>
  <c r="J7" i="5"/>
  <c r="K7" i="5"/>
  <c r="H6" i="5"/>
  <c r="I6" i="5"/>
  <c r="G6" i="5"/>
  <c r="J6" i="5"/>
  <c r="K6" i="5"/>
  <c r="H5" i="5"/>
  <c r="I5" i="5"/>
  <c r="G5" i="5"/>
  <c r="J5" i="5"/>
  <c r="K5" i="5"/>
  <c r="H4" i="5"/>
  <c r="I4" i="5"/>
  <c r="G4" i="5"/>
  <c r="J4" i="5"/>
  <c r="K4" i="5"/>
  <c r="Q3" i="5"/>
  <c r="P3" i="5"/>
  <c r="H3" i="5"/>
  <c r="I3" i="5"/>
  <c r="G3" i="5"/>
  <c r="J3" i="5"/>
  <c r="K3" i="5"/>
  <c r="K1" i="5"/>
  <c r="U27" i="3"/>
  <c r="U26" i="3"/>
  <c r="O31" i="3"/>
  <c r="O32" i="3"/>
  <c r="O33" i="3"/>
  <c r="O34" i="3"/>
  <c r="O35" i="3"/>
  <c r="O36" i="3"/>
  <c r="O37" i="3"/>
  <c r="O38" i="3"/>
  <c r="O39" i="3"/>
  <c r="O40" i="3"/>
  <c r="O41" i="3"/>
  <c r="Q40" i="3"/>
  <c r="Q41" i="3"/>
  <c r="S41" i="3"/>
  <c r="H4" i="3"/>
  <c r="I4" i="3"/>
  <c r="G4" i="3"/>
  <c r="J4" i="3"/>
  <c r="H3" i="3"/>
  <c r="I3" i="3"/>
  <c r="G3" i="3"/>
  <c r="J3" i="3"/>
  <c r="K4" i="3"/>
  <c r="H5" i="3"/>
  <c r="I5" i="3"/>
  <c r="G5" i="3"/>
  <c r="J5" i="3"/>
  <c r="K5" i="3"/>
  <c r="H6" i="3"/>
  <c r="I6" i="3"/>
  <c r="G6" i="3"/>
  <c r="J6" i="3"/>
  <c r="K6" i="3"/>
  <c r="H7" i="3"/>
  <c r="I7" i="3"/>
  <c r="G7" i="3"/>
  <c r="J7" i="3"/>
  <c r="K7" i="3"/>
  <c r="H8" i="3"/>
  <c r="I8" i="3"/>
  <c r="G8" i="3"/>
  <c r="J8" i="3"/>
  <c r="K8" i="3"/>
  <c r="H9" i="3"/>
  <c r="I9" i="3"/>
  <c r="G9" i="3"/>
  <c r="J9" i="3"/>
  <c r="K9" i="3"/>
  <c r="H10" i="3"/>
  <c r="I10" i="3"/>
  <c r="G10" i="3"/>
  <c r="J10" i="3"/>
  <c r="K10" i="3"/>
  <c r="H11" i="3"/>
  <c r="I11" i="3"/>
  <c r="G11" i="3"/>
  <c r="J11" i="3"/>
  <c r="K11" i="3"/>
  <c r="H12" i="3"/>
  <c r="I12" i="3"/>
  <c r="G12" i="3"/>
  <c r="J12" i="3"/>
  <c r="K12" i="3"/>
  <c r="H13" i="3"/>
  <c r="I13" i="3"/>
  <c r="G13" i="3"/>
  <c r="J13" i="3"/>
  <c r="K13" i="3"/>
  <c r="H14" i="3"/>
  <c r="I14" i="3"/>
  <c r="G14" i="3"/>
  <c r="J14" i="3"/>
  <c r="K14" i="3"/>
  <c r="H15" i="3"/>
  <c r="I15" i="3"/>
  <c r="G15" i="3"/>
  <c r="J15" i="3"/>
  <c r="K15" i="3"/>
  <c r="H16" i="3"/>
  <c r="I16" i="3"/>
  <c r="G16" i="3"/>
  <c r="J16" i="3"/>
  <c r="K16" i="3"/>
  <c r="H17" i="3"/>
  <c r="I17" i="3"/>
  <c r="G17" i="3"/>
  <c r="J17" i="3"/>
  <c r="K17" i="3"/>
  <c r="H18" i="3"/>
  <c r="I18" i="3"/>
  <c r="G18" i="3"/>
  <c r="J18" i="3"/>
  <c r="K18" i="3"/>
  <c r="H19" i="3"/>
  <c r="I19" i="3"/>
  <c r="G19" i="3"/>
  <c r="J19" i="3"/>
  <c r="K19" i="3"/>
  <c r="H20" i="3"/>
  <c r="I20" i="3"/>
  <c r="G20" i="3"/>
  <c r="J20" i="3"/>
  <c r="K20" i="3"/>
  <c r="H21" i="3"/>
  <c r="I21" i="3"/>
  <c r="G21" i="3"/>
  <c r="J21" i="3"/>
  <c r="K21" i="3"/>
  <c r="H22" i="3"/>
  <c r="I22" i="3"/>
  <c r="G22" i="3"/>
  <c r="J22" i="3"/>
  <c r="K22" i="3"/>
  <c r="H23" i="3"/>
  <c r="I23" i="3"/>
  <c r="G23" i="3"/>
  <c r="J23" i="3"/>
  <c r="K23" i="3"/>
  <c r="H24" i="3"/>
  <c r="I24" i="3"/>
  <c r="G24" i="3"/>
  <c r="J24" i="3"/>
  <c r="K24" i="3"/>
  <c r="H25" i="3"/>
  <c r="I25" i="3"/>
  <c r="G25" i="3"/>
  <c r="J25" i="3"/>
  <c r="K25" i="3"/>
  <c r="H26" i="3"/>
  <c r="I26" i="3"/>
  <c r="G26" i="3"/>
  <c r="J26" i="3"/>
  <c r="K26" i="3"/>
  <c r="H27" i="3"/>
  <c r="I27" i="3"/>
  <c r="G27" i="3"/>
  <c r="J27" i="3"/>
  <c r="K27" i="3"/>
  <c r="H28" i="3"/>
  <c r="I28" i="3"/>
  <c r="G28" i="3"/>
  <c r="J28" i="3"/>
  <c r="K28" i="3"/>
  <c r="H29" i="3"/>
  <c r="I29" i="3"/>
  <c r="G29" i="3"/>
  <c r="J29" i="3"/>
  <c r="K29" i="3"/>
  <c r="H30" i="3"/>
  <c r="I30" i="3"/>
  <c r="G30" i="3"/>
  <c r="J30" i="3"/>
  <c r="K30" i="3"/>
  <c r="H31" i="3"/>
  <c r="I31" i="3"/>
  <c r="G31" i="3"/>
  <c r="J31" i="3"/>
  <c r="K31" i="3"/>
  <c r="H32" i="3"/>
  <c r="I32" i="3"/>
  <c r="G32" i="3"/>
  <c r="J32" i="3"/>
  <c r="K32" i="3"/>
  <c r="H33" i="3"/>
  <c r="I33" i="3"/>
  <c r="G33" i="3"/>
  <c r="J33" i="3"/>
  <c r="K33" i="3"/>
  <c r="H34" i="3"/>
  <c r="I34" i="3"/>
  <c r="G34" i="3"/>
  <c r="J34" i="3"/>
  <c r="K34" i="3"/>
  <c r="H35" i="3"/>
  <c r="I35" i="3"/>
  <c r="G35" i="3"/>
  <c r="J35" i="3"/>
  <c r="K35" i="3"/>
  <c r="H36" i="3"/>
  <c r="I36" i="3"/>
  <c r="G36" i="3"/>
  <c r="J36" i="3"/>
  <c r="K36" i="3"/>
  <c r="H37" i="3"/>
  <c r="I37" i="3"/>
  <c r="G37" i="3"/>
  <c r="J37" i="3"/>
  <c r="K37" i="3"/>
  <c r="H38" i="3"/>
  <c r="I38" i="3"/>
  <c r="G38" i="3"/>
  <c r="J38" i="3"/>
  <c r="K38" i="3"/>
  <c r="H39" i="3"/>
  <c r="I39" i="3"/>
  <c r="G39" i="3"/>
  <c r="J39" i="3"/>
  <c r="K39" i="3"/>
  <c r="H40" i="3"/>
  <c r="I40" i="3"/>
  <c r="G40" i="3"/>
  <c r="J40" i="3"/>
  <c r="K40" i="3"/>
  <c r="H41" i="3"/>
  <c r="I41" i="3"/>
  <c r="G41" i="3"/>
  <c r="J41" i="3"/>
  <c r="K41" i="3"/>
  <c r="H42" i="3"/>
  <c r="I42" i="3"/>
  <c r="G42" i="3"/>
  <c r="J42" i="3"/>
  <c r="K42" i="3"/>
  <c r="H43" i="3"/>
  <c r="I43" i="3"/>
  <c r="G43" i="3"/>
  <c r="J43" i="3"/>
  <c r="K43" i="3"/>
  <c r="H44" i="3"/>
  <c r="I44" i="3"/>
  <c r="G44" i="3"/>
  <c r="J44" i="3"/>
  <c r="K44" i="3"/>
  <c r="H45" i="3"/>
  <c r="I45" i="3"/>
  <c r="G45" i="3"/>
  <c r="J45" i="3"/>
  <c r="K45" i="3"/>
  <c r="H46" i="3"/>
  <c r="I46" i="3"/>
  <c r="G46" i="3"/>
  <c r="J46" i="3"/>
  <c r="K46" i="3"/>
  <c r="H47" i="3"/>
  <c r="I47" i="3"/>
  <c r="G47" i="3"/>
  <c r="J47" i="3"/>
  <c r="K47" i="3"/>
  <c r="H48" i="3"/>
  <c r="I48" i="3"/>
  <c r="G48" i="3"/>
  <c r="J48" i="3"/>
  <c r="K48" i="3"/>
  <c r="H49" i="3"/>
  <c r="I49" i="3"/>
  <c r="G49" i="3"/>
  <c r="J49" i="3"/>
  <c r="K49" i="3"/>
  <c r="H50" i="3"/>
  <c r="I50" i="3"/>
  <c r="G50" i="3"/>
  <c r="J50" i="3"/>
  <c r="K50" i="3"/>
  <c r="H51" i="3"/>
  <c r="I51" i="3"/>
  <c r="G51" i="3"/>
  <c r="J51" i="3"/>
  <c r="K51" i="3"/>
  <c r="H52" i="3"/>
  <c r="I52" i="3"/>
  <c r="G52" i="3"/>
  <c r="J52" i="3"/>
  <c r="K52" i="3"/>
  <c r="H53" i="3"/>
  <c r="I53" i="3"/>
  <c r="G53" i="3"/>
  <c r="J53" i="3"/>
  <c r="K53" i="3"/>
  <c r="H54" i="3"/>
  <c r="I54" i="3"/>
  <c r="G54" i="3"/>
  <c r="J54" i="3"/>
  <c r="K54" i="3"/>
  <c r="H55" i="3"/>
  <c r="I55" i="3"/>
  <c r="G55" i="3"/>
  <c r="J55" i="3"/>
  <c r="K55" i="3"/>
  <c r="H56" i="3"/>
  <c r="I56" i="3"/>
  <c r="G56" i="3"/>
  <c r="J56" i="3"/>
  <c r="K56" i="3"/>
  <c r="H57" i="3"/>
  <c r="I57" i="3"/>
  <c r="G57" i="3"/>
  <c r="J57" i="3"/>
  <c r="K57" i="3"/>
  <c r="H58" i="3"/>
  <c r="I58" i="3"/>
  <c r="G58" i="3"/>
  <c r="J58" i="3"/>
  <c r="K58" i="3"/>
  <c r="H59" i="3"/>
  <c r="I59" i="3"/>
  <c r="G59" i="3"/>
  <c r="J59" i="3"/>
  <c r="K59" i="3"/>
  <c r="H60" i="3"/>
  <c r="I60" i="3"/>
  <c r="G60" i="3"/>
  <c r="J60" i="3"/>
  <c r="K60" i="3"/>
  <c r="H61" i="3"/>
  <c r="I61" i="3"/>
  <c r="G61" i="3"/>
  <c r="J61" i="3"/>
  <c r="K61" i="3"/>
  <c r="H62" i="3"/>
  <c r="I62" i="3"/>
  <c r="G62" i="3"/>
  <c r="J62" i="3"/>
  <c r="K62" i="3"/>
  <c r="H63" i="3"/>
  <c r="I63" i="3"/>
  <c r="G63" i="3"/>
  <c r="J63" i="3"/>
  <c r="K63" i="3"/>
  <c r="H64" i="3"/>
  <c r="I64" i="3"/>
  <c r="G64" i="3"/>
  <c r="J64" i="3"/>
  <c r="K64" i="3"/>
  <c r="H65" i="3"/>
  <c r="I65" i="3"/>
  <c r="G65" i="3"/>
  <c r="J65" i="3"/>
  <c r="K65" i="3"/>
  <c r="H66" i="3"/>
  <c r="I66" i="3"/>
  <c r="G66" i="3"/>
  <c r="J66" i="3"/>
  <c r="K66" i="3"/>
  <c r="H67" i="3"/>
  <c r="I67" i="3"/>
  <c r="G67" i="3"/>
  <c r="J67" i="3"/>
  <c r="K67" i="3"/>
  <c r="H68" i="3"/>
  <c r="I68" i="3"/>
  <c r="G68" i="3"/>
  <c r="J68" i="3"/>
  <c r="K68" i="3"/>
  <c r="H69" i="3"/>
  <c r="I69" i="3"/>
  <c r="G69" i="3"/>
  <c r="J69" i="3"/>
  <c r="K69" i="3"/>
  <c r="H70" i="3"/>
  <c r="I70" i="3"/>
  <c r="G70" i="3"/>
  <c r="J70" i="3"/>
  <c r="K70" i="3"/>
  <c r="H71" i="3"/>
  <c r="I71" i="3"/>
  <c r="G71" i="3"/>
  <c r="J71" i="3"/>
  <c r="K71" i="3"/>
  <c r="H72" i="3"/>
  <c r="I72" i="3"/>
  <c r="G72" i="3"/>
  <c r="J72" i="3"/>
  <c r="K72" i="3"/>
  <c r="H73" i="3"/>
  <c r="I73" i="3"/>
  <c r="G73" i="3"/>
  <c r="J73" i="3"/>
  <c r="K73" i="3"/>
  <c r="H74" i="3"/>
  <c r="I74" i="3"/>
  <c r="G74" i="3"/>
  <c r="J74" i="3"/>
  <c r="K74" i="3"/>
  <c r="H75" i="3"/>
  <c r="I75" i="3"/>
  <c r="G75" i="3"/>
  <c r="J75" i="3"/>
  <c r="K75" i="3"/>
  <c r="H76" i="3"/>
  <c r="I76" i="3"/>
  <c r="G76" i="3"/>
  <c r="J76" i="3"/>
  <c r="K76" i="3"/>
  <c r="H77" i="3"/>
  <c r="I77" i="3"/>
  <c r="G77" i="3"/>
  <c r="J77" i="3"/>
  <c r="K77" i="3"/>
  <c r="H78" i="3"/>
  <c r="I78" i="3"/>
  <c r="G78" i="3"/>
  <c r="J78" i="3"/>
  <c r="K78" i="3"/>
  <c r="H79" i="3"/>
  <c r="I79" i="3"/>
  <c r="G79" i="3"/>
  <c r="J79" i="3"/>
  <c r="K79" i="3"/>
  <c r="H80" i="3"/>
  <c r="I80" i="3"/>
  <c r="G80" i="3"/>
  <c r="J80" i="3"/>
  <c r="K80" i="3"/>
  <c r="H81" i="3"/>
  <c r="I81" i="3"/>
  <c r="G81" i="3"/>
  <c r="J81" i="3"/>
  <c r="K81" i="3"/>
  <c r="H82" i="3"/>
  <c r="I82" i="3"/>
  <c r="G82" i="3"/>
  <c r="J82" i="3"/>
  <c r="K82" i="3"/>
  <c r="H83" i="3"/>
  <c r="I83" i="3"/>
  <c r="G83" i="3"/>
  <c r="J83" i="3"/>
  <c r="K83" i="3"/>
  <c r="H84" i="3"/>
  <c r="I84" i="3"/>
  <c r="G84" i="3"/>
  <c r="J84" i="3"/>
  <c r="K84" i="3"/>
  <c r="H85" i="3"/>
  <c r="I85" i="3"/>
  <c r="G85" i="3"/>
  <c r="J85" i="3"/>
  <c r="K85" i="3"/>
  <c r="H86" i="3"/>
  <c r="I86" i="3"/>
  <c r="G86" i="3"/>
  <c r="J86" i="3"/>
  <c r="K86" i="3"/>
  <c r="H87" i="3"/>
  <c r="I87" i="3"/>
  <c r="G87" i="3"/>
  <c r="J87" i="3"/>
  <c r="K87" i="3"/>
  <c r="H88" i="3"/>
  <c r="I88" i="3"/>
  <c r="G88" i="3"/>
  <c r="J88" i="3"/>
  <c r="K88" i="3"/>
  <c r="H89" i="3"/>
  <c r="I89" i="3"/>
  <c r="G89" i="3"/>
  <c r="J89" i="3"/>
  <c r="K89" i="3"/>
  <c r="H90" i="3"/>
  <c r="I90" i="3"/>
  <c r="G90" i="3"/>
  <c r="J90" i="3"/>
  <c r="K90" i="3"/>
  <c r="H91" i="3"/>
  <c r="I91" i="3"/>
  <c r="G91" i="3"/>
  <c r="J91" i="3"/>
  <c r="K91" i="3"/>
  <c r="H92" i="3"/>
  <c r="I92" i="3"/>
  <c r="G92" i="3"/>
  <c r="J92" i="3"/>
  <c r="K92" i="3"/>
  <c r="H93" i="3"/>
  <c r="I93" i="3"/>
  <c r="G93" i="3"/>
  <c r="J93" i="3"/>
  <c r="K93" i="3"/>
  <c r="H94" i="3"/>
  <c r="I94" i="3"/>
  <c r="G94" i="3"/>
  <c r="J94" i="3"/>
  <c r="K94" i="3"/>
  <c r="H95" i="3"/>
  <c r="I95" i="3"/>
  <c r="G95" i="3"/>
  <c r="J95" i="3"/>
  <c r="K95" i="3"/>
  <c r="H96" i="3"/>
  <c r="I96" i="3"/>
  <c r="G96" i="3"/>
  <c r="J96" i="3"/>
  <c r="K96" i="3"/>
  <c r="H97" i="3"/>
  <c r="I97" i="3"/>
  <c r="G97" i="3"/>
  <c r="J97" i="3"/>
  <c r="K97" i="3"/>
  <c r="H98" i="3"/>
  <c r="I98" i="3"/>
  <c r="G98" i="3"/>
  <c r="J98" i="3"/>
  <c r="K98" i="3"/>
  <c r="H99" i="3"/>
  <c r="I99" i="3"/>
  <c r="G99" i="3"/>
  <c r="J99" i="3"/>
  <c r="K99" i="3"/>
  <c r="H100" i="3"/>
  <c r="I100" i="3"/>
  <c r="G100" i="3"/>
  <c r="J100" i="3"/>
  <c r="K100" i="3"/>
  <c r="H101" i="3"/>
  <c r="I101" i="3"/>
  <c r="G101" i="3"/>
  <c r="J101" i="3"/>
  <c r="K101" i="3"/>
  <c r="H102" i="3"/>
  <c r="I102" i="3"/>
  <c r="G102" i="3"/>
  <c r="J102" i="3"/>
  <c r="K102" i="3"/>
  <c r="H103" i="3"/>
  <c r="I103" i="3"/>
  <c r="G103" i="3"/>
  <c r="J103" i="3"/>
  <c r="K103" i="3"/>
  <c r="H104" i="3"/>
  <c r="I104" i="3"/>
  <c r="G104" i="3"/>
  <c r="J104" i="3"/>
  <c r="K104" i="3"/>
  <c r="H105" i="3"/>
  <c r="I105" i="3"/>
  <c r="G105" i="3"/>
  <c r="J105" i="3"/>
  <c r="K105" i="3"/>
  <c r="H106" i="3"/>
  <c r="I106" i="3"/>
  <c r="G106" i="3"/>
  <c r="J106" i="3"/>
  <c r="K106" i="3"/>
  <c r="H107" i="3"/>
  <c r="I107" i="3"/>
  <c r="G107" i="3"/>
  <c r="J107" i="3"/>
  <c r="K107" i="3"/>
  <c r="H108" i="3"/>
  <c r="I108" i="3"/>
  <c r="G108" i="3"/>
  <c r="J108" i="3"/>
  <c r="K108" i="3"/>
  <c r="H109" i="3"/>
  <c r="I109" i="3"/>
  <c r="G109" i="3"/>
  <c r="J109" i="3"/>
  <c r="K109" i="3"/>
  <c r="H110" i="3"/>
  <c r="I110" i="3"/>
  <c r="G110" i="3"/>
  <c r="J110" i="3"/>
  <c r="K110" i="3"/>
  <c r="H111" i="3"/>
  <c r="I111" i="3"/>
  <c r="G111" i="3"/>
  <c r="J111" i="3"/>
  <c r="K111" i="3"/>
  <c r="H112" i="3"/>
  <c r="I112" i="3"/>
  <c r="G112" i="3"/>
  <c r="J112" i="3"/>
  <c r="K112" i="3"/>
  <c r="H113" i="3"/>
  <c r="I113" i="3"/>
  <c r="G113" i="3"/>
  <c r="J113" i="3"/>
  <c r="K113" i="3"/>
  <c r="H114" i="3"/>
  <c r="I114" i="3"/>
  <c r="G114" i="3"/>
  <c r="J114" i="3"/>
  <c r="K114" i="3"/>
  <c r="H115" i="3"/>
  <c r="I115" i="3"/>
  <c r="G115" i="3"/>
  <c r="J115" i="3"/>
  <c r="K115" i="3"/>
  <c r="H116" i="3"/>
  <c r="I116" i="3"/>
  <c r="G116" i="3"/>
  <c r="J116" i="3"/>
  <c r="K116" i="3"/>
  <c r="H117" i="3"/>
  <c r="I117" i="3"/>
  <c r="G117" i="3"/>
  <c r="J117" i="3"/>
  <c r="K117" i="3"/>
  <c r="H118" i="3"/>
  <c r="I118" i="3"/>
  <c r="G118" i="3"/>
  <c r="J118" i="3"/>
  <c r="K118" i="3"/>
  <c r="H119" i="3"/>
  <c r="I119" i="3"/>
  <c r="G119" i="3"/>
  <c r="J119" i="3"/>
  <c r="K119" i="3"/>
  <c r="H120" i="3"/>
  <c r="I120" i="3"/>
  <c r="G120" i="3"/>
  <c r="J120" i="3"/>
  <c r="K120" i="3"/>
  <c r="H121" i="3"/>
  <c r="I121" i="3"/>
  <c r="G121" i="3"/>
  <c r="J121" i="3"/>
  <c r="K121" i="3"/>
  <c r="H122" i="3"/>
  <c r="I122" i="3"/>
  <c r="G122" i="3"/>
  <c r="J122" i="3"/>
  <c r="K122" i="3"/>
  <c r="H123" i="3"/>
  <c r="I123" i="3"/>
  <c r="G123" i="3"/>
  <c r="J123" i="3"/>
  <c r="K123" i="3"/>
  <c r="H124" i="3"/>
  <c r="I124" i="3"/>
  <c r="G124" i="3"/>
  <c r="J124" i="3"/>
  <c r="K124" i="3"/>
  <c r="H125" i="3"/>
  <c r="I125" i="3"/>
  <c r="G125" i="3"/>
  <c r="J125" i="3"/>
  <c r="K125" i="3"/>
  <c r="H126" i="3"/>
  <c r="I126" i="3"/>
  <c r="G126" i="3"/>
  <c r="J126" i="3"/>
  <c r="K126" i="3"/>
  <c r="H127" i="3"/>
  <c r="I127" i="3"/>
  <c r="G127" i="3"/>
  <c r="J127" i="3"/>
  <c r="K127" i="3"/>
  <c r="H128" i="3"/>
  <c r="I128" i="3"/>
  <c r="G128" i="3"/>
  <c r="J128" i="3"/>
  <c r="K128" i="3"/>
  <c r="H129" i="3"/>
  <c r="I129" i="3"/>
  <c r="G129" i="3"/>
  <c r="J129" i="3"/>
  <c r="K129" i="3"/>
  <c r="H130" i="3"/>
  <c r="I130" i="3"/>
  <c r="G130" i="3"/>
  <c r="J130" i="3"/>
  <c r="K130" i="3"/>
  <c r="H131" i="3"/>
  <c r="I131" i="3"/>
  <c r="G131" i="3"/>
  <c r="J131" i="3"/>
  <c r="K131" i="3"/>
  <c r="H132" i="3"/>
  <c r="I132" i="3"/>
  <c r="G132" i="3"/>
  <c r="J132" i="3"/>
  <c r="K132" i="3"/>
  <c r="H133" i="3"/>
  <c r="I133" i="3"/>
  <c r="G133" i="3"/>
  <c r="J133" i="3"/>
  <c r="K133" i="3"/>
  <c r="H134" i="3"/>
  <c r="I134" i="3"/>
  <c r="G134" i="3"/>
  <c r="J134" i="3"/>
  <c r="K134" i="3"/>
  <c r="H135" i="3"/>
  <c r="I135" i="3"/>
  <c r="G135" i="3"/>
  <c r="J135" i="3"/>
  <c r="K135" i="3"/>
  <c r="H136" i="3"/>
  <c r="I136" i="3"/>
  <c r="G136" i="3"/>
  <c r="J136" i="3"/>
  <c r="K136" i="3"/>
  <c r="H137" i="3"/>
  <c r="I137" i="3"/>
  <c r="G137" i="3"/>
  <c r="J137" i="3"/>
  <c r="K137" i="3"/>
  <c r="H138" i="3"/>
  <c r="I138" i="3"/>
  <c r="G138" i="3"/>
  <c r="J138" i="3"/>
  <c r="K138" i="3"/>
  <c r="H139" i="3"/>
  <c r="I139" i="3"/>
  <c r="G139" i="3"/>
  <c r="J139" i="3"/>
  <c r="K139" i="3"/>
  <c r="H140" i="3"/>
  <c r="I140" i="3"/>
  <c r="G140" i="3"/>
  <c r="J140" i="3"/>
  <c r="K140" i="3"/>
  <c r="H141" i="3"/>
  <c r="I141" i="3"/>
  <c r="G141" i="3"/>
  <c r="J141" i="3"/>
  <c r="K141" i="3"/>
  <c r="H142" i="3"/>
  <c r="I142" i="3"/>
  <c r="G142" i="3"/>
  <c r="J142" i="3"/>
  <c r="K142" i="3"/>
  <c r="H143" i="3"/>
  <c r="I143" i="3"/>
  <c r="G143" i="3"/>
  <c r="J143" i="3"/>
  <c r="K143" i="3"/>
  <c r="H144" i="3"/>
  <c r="I144" i="3"/>
  <c r="G144" i="3"/>
  <c r="J144" i="3"/>
  <c r="K144" i="3"/>
  <c r="H145" i="3"/>
  <c r="I145" i="3"/>
  <c r="G145" i="3"/>
  <c r="J145" i="3"/>
  <c r="K145" i="3"/>
  <c r="H146" i="3"/>
  <c r="I146" i="3"/>
  <c r="G146" i="3"/>
  <c r="J146" i="3"/>
  <c r="K146" i="3"/>
  <c r="H147" i="3"/>
  <c r="I147" i="3"/>
  <c r="G147" i="3"/>
  <c r="J147" i="3"/>
  <c r="K147" i="3"/>
  <c r="H148" i="3"/>
  <c r="I148" i="3"/>
  <c r="G148" i="3"/>
  <c r="J148" i="3"/>
  <c r="K148" i="3"/>
  <c r="H149" i="3"/>
  <c r="I149" i="3"/>
  <c r="G149" i="3"/>
  <c r="J149" i="3"/>
  <c r="K149" i="3"/>
  <c r="H150" i="3"/>
  <c r="I150" i="3"/>
  <c r="G150" i="3"/>
  <c r="J150" i="3"/>
  <c r="K150" i="3"/>
  <c r="H151" i="3"/>
  <c r="I151" i="3"/>
  <c r="G151" i="3"/>
  <c r="J151" i="3"/>
  <c r="K151" i="3"/>
  <c r="H152" i="3"/>
  <c r="I152" i="3"/>
  <c r="G152" i="3"/>
  <c r="J152" i="3"/>
  <c r="K152" i="3"/>
  <c r="H153" i="3"/>
  <c r="I153" i="3"/>
  <c r="G153" i="3"/>
  <c r="J153" i="3"/>
  <c r="K153" i="3"/>
  <c r="H154" i="3"/>
  <c r="I154" i="3"/>
  <c r="G154" i="3"/>
  <c r="J154" i="3"/>
  <c r="K154" i="3"/>
  <c r="H155" i="3"/>
  <c r="I155" i="3"/>
  <c r="G155" i="3"/>
  <c r="J155" i="3"/>
  <c r="K155" i="3"/>
  <c r="H156" i="3"/>
  <c r="I156" i="3"/>
  <c r="G156" i="3"/>
  <c r="J156" i="3"/>
  <c r="K156" i="3"/>
  <c r="H157" i="3"/>
  <c r="I157" i="3"/>
  <c r="G157" i="3"/>
  <c r="J157" i="3"/>
  <c r="K157" i="3"/>
  <c r="H158" i="3"/>
  <c r="I158" i="3"/>
  <c r="G158" i="3"/>
  <c r="J158" i="3"/>
  <c r="K158" i="3"/>
  <c r="H159" i="3"/>
  <c r="I159" i="3"/>
  <c r="G159" i="3"/>
  <c r="J159" i="3"/>
  <c r="K159" i="3"/>
  <c r="H160" i="3"/>
  <c r="I160" i="3"/>
  <c r="G160" i="3"/>
  <c r="J160" i="3"/>
  <c r="K160" i="3"/>
  <c r="H161" i="3"/>
  <c r="I161" i="3"/>
  <c r="G161" i="3"/>
  <c r="J161" i="3"/>
  <c r="K161" i="3"/>
  <c r="H162" i="3"/>
  <c r="I162" i="3"/>
  <c r="G162" i="3"/>
  <c r="J162" i="3"/>
  <c r="K162" i="3"/>
  <c r="H163" i="3"/>
  <c r="I163" i="3"/>
  <c r="G163" i="3"/>
  <c r="J163" i="3"/>
  <c r="K163" i="3"/>
  <c r="H164" i="3"/>
  <c r="I164" i="3"/>
  <c r="G164" i="3"/>
  <c r="J164" i="3"/>
  <c r="K164" i="3"/>
  <c r="H165" i="3"/>
  <c r="I165" i="3"/>
  <c r="G165" i="3"/>
  <c r="J165" i="3"/>
  <c r="K165" i="3"/>
  <c r="H166" i="3"/>
  <c r="I166" i="3"/>
  <c r="G166" i="3"/>
  <c r="J166" i="3"/>
  <c r="K166" i="3"/>
  <c r="H167" i="3"/>
  <c r="I167" i="3"/>
  <c r="G167" i="3"/>
  <c r="J167" i="3"/>
  <c r="K167" i="3"/>
  <c r="H168" i="3"/>
  <c r="I168" i="3"/>
  <c r="G168" i="3"/>
  <c r="J168" i="3"/>
  <c r="K168" i="3"/>
  <c r="H169" i="3"/>
  <c r="I169" i="3"/>
  <c r="G169" i="3"/>
  <c r="J169" i="3"/>
  <c r="K169" i="3"/>
  <c r="H170" i="3"/>
  <c r="I170" i="3"/>
  <c r="G170" i="3"/>
  <c r="J170" i="3"/>
  <c r="K170" i="3"/>
  <c r="H171" i="3"/>
  <c r="I171" i="3"/>
  <c r="G171" i="3"/>
  <c r="J171" i="3"/>
  <c r="K171" i="3"/>
  <c r="H172" i="3"/>
  <c r="I172" i="3"/>
  <c r="G172" i="3"/>
  <c r="J172" i="3"/>
  <c r="K172" i="3"/>
  <c r="H173" i="3"/>
  <c r="I173" i="3"/>
  <c r="G173" i="3"/>
  <c r="J173" i="3"/>
  <c r="K173" i="3"/>
  <c r="H174" i="3"/>
  <c r="I174" i="3"/>
  <c r="G174" i="3"/>
  <c r="J174" i="3"/>
  <c r="K174" i="3"/>
  <c r="H175" i="3"/>
  <c r="I175" i="3"/>
  <c r="G175" i="3"/>
  <c r="J175" i="3"/>
  <c r="K175" i="3"/>
  <c r="H176" i="3"/>
  <c r="I176" i="3"/>
  <c r="G176" i="3"/>
  <c r="J176" i="3"/>
  <c r="K176" i="3"/>
  <c r="H177" i="3"/>
  <c r="I177" i="3"/>
  <c r="G177" i="3"/>
  <c r="J177" i="3"/>
  <c r="K177" i="3"/>
  <c r="H178" i="3"/>
  <c r="I178" i="3"/>
  <c r="G178" i="3"/>
  <c r="J178" i="3"/>
  <c r="K178" i="3"/>
  <c r="H179" i="3"/>
  <c r="I179" i="3"/>
  <c r="G179" i="3"/>
  <c r="J179" i="3"/>
  <c r="K179" i="3"/>
  <c r="H180" i="3"/>
  <c r="I180" i="3"/>
  <c r="G180" i="3"/>
  <c r="J180" i="3"/>
  <c r="K180" i="3"/>
  <c r="H181" i="3"/>
  <c r="I181" i="3"/>
  <c r="G181" i="3"/>
  <c r="J181" i="3"/>
  <c r="K181" i="3"/>
  <c r="H182" i="3"/>
  <c r="I182" i="3"/>
  <c r="G182" i="3"/>
  <c r="J182" i="3"/>
  <c r="K182" i="3"/>
  <c r="H183" i="3"/>
  <c r="I183" i="3"/>
  <c r="G183" i="3"/>
  <c r="J183" i="3"/>
  <c r="K183" i="3"/>
  <c r="H184" i="3"/>
  <c r="I184" i="3"/>
  <c r="G184" i="3"/>
  <c r="J184" i="3"/>
  <c r="K184" i="3"/>
  <c r="H185" i="3"/>
  <c r="I185" i="3"/>
  <c r="G185" i="3"/>
  <c r="J185" i="3"/>
  <c r="K185" i="3"/>
  <c r="H186" i="3"/>
  <c r="I186" i="3"/>
  <c r="G186" i="3"/>
  <c r="J186" i="3"/>
  <c r="K186" i="3"/>
  <c r="H187" i="3"/>
  <c r="I187" i="3"/>
  <c r="G187" i="3"/>
  <c r="J187" i="3"/>
  <c r="K187" i="3"/>
  <c r="H188" i="3"/>
  <c r="I188" i="3"/>
  <c r="G188" i="3"/>
  <c r="J188" i="3"/>
  <c r="K188" i="3"/>
  <c r="H189" i="3"/>
  <c r="I189" i="3"/>
  <c r="G189" i="3"/>
  <c r="J189" i="3"/>
  <c r="K189" i="3"/>
  <c r="H190" i="3"/>
  <c r="I190" i="3"/>
  <c r="G190" i="3"/>
  <c r="J190" i="3"/>
  <c r="K190" i="3"/>
  <c r="H191" i="3"/>
  <c r="I191" i="3"/>
  <c r="G191" i="3"/>
  <c r="J191" i="3"/>
  <c r="K191" i="3"/>
  <c r="H192" i="3"/>
  <c r="I192" i="3"/>
  <c r="G192" i="3"/>
  <c r="J192" i="3"/>
  <c r="K192" i="3"/>
  <c r="H193" i="3"/>
  <c r="I193" i="3"/>
  <c r="G193" i="3"/>
  <c r="J193" i="3"/>
  <c r="K193" i="3"/>
  <c r="H194" i="3"/>
  <c r="I194" i="3"/>
  <c r="G194" i="3"/>
  <c r="J194" i="3"/>
  <c r="K194" i="3"/>
  <c r="H195" i="3"/>
  <c r="I195" i="3"/>
  <c r="G195" i="3"/>
  <c r="J195" i="3"/>
  <c r="K195" i="3"/>
  <c r="H196" i="3"/>
  <c r="I196" i="3"/>
  <c r="G196" i="3"/>
  <c r="J196" i="3"/>
  <c r="K196" i="3"/>
  <c r="H197" i="3"/>
  <c r="I197" i="3"/>
  <c r="G197" i="3"/>
  <c r="J197" i="3"/>
  <c r="K197" i="3"/>
  <c r="H198" i="3"/>
  <c r="I198" i="3"/>
  <c r="G198" i="3"/>
  <c r="J198" i="3"/>
  <c r="K198" i="3"/>
  <c r="H199" i="3"/>
  <c r="I199" i="3"/>
  <c r="G199" i="3"/>
  <c r="J199" i="3"/>
  <c r="K199" i="3"/>
  <c r="H200" i="3"/>
  <c r="I200" i="3"/>
  <c r="G200" i="3"/>
  <c r="J200" i="3"/>
  <c r="K200" i="3"/>
  <c r="H201" i="3"/>
  <c r="I201" i="3"/>
  <c r="G201" i="3"/>
  <c r="J201" i="3"/>
  <c r="K201" i="3"/>
  <c r="H202" i="3"/>
  <c r="I202" i="3"/>
  <c r="G202" i="3"/>
  <c r="J202" i="3"/>
  <c r="K202" i="3"/>
  <c r="H203" i="3"/>
  <c r="I203" i="3"/>
  <c r="G203" i="3"/>
  <c r="J203" i="3"/>
  <c r="K203" i="3"/>
  <c r="H204" i="3"/>
  <c r="I204" i="3"/>
  <c r="G204" i="3"/>
  <c r="J204" i="3"/>
  <c r="K204" i="3"/>
  <c r="H205" i="3"/>
  <c r="I205" i="3"/>
  <c r="G205" i="3"/>
  <c r="J205" i="3"/>
  <c r="K205" i="3"/>
  <c r="H206" i="3"/>
  <c r="I206" i="3"/>
  <c r="G206" i="3"/>
  <c r="J206" i="3"/>
  <c r="K206" i="3"/>
  <c r="H207" i="3"/>
  <c r="I207" i="3"/>
  <c r="G207" i="3"/>
  <c r="J207" i="3"/>
  <c r="K207" i="3"/>
  <c r="H208" i="3"/>
  <c r="I208" i="3"/>
  <c r="G208" i="3"/>
  <c r="J208" i="3"/>
  <c r="K208" i="3"/>
  <c r="H209" i="3"/>
  <c r="I209" i="3"/>
  <c r="G209" i="3"/>
  <c r="J209" i="3"/>
  <c r="K209" i="3"/>
  <c r="H210" i="3"/>
  <c r="I210" i="3"/>
  <c r="G210" i="3"/>
  <c r="J210" i="3"/>
  <c r="K210" i="3"/>
  <c r="H211" i="3"/>
  <c r="I211" i="3"/>
  <c r="G211" i="3"/>
  <c r="J211" i="3"/>
  <c r="K211" i="3"/>
  <c r="H212" i="3"/>
  <c r="I212" i="3"/>
  <c r="G212" i="3"/>
  <c r="J212" i="3"/>
  <c r="K212" i="3"/>
  <c r="H213" i="3"/>
  <c r="I213" i="3"/>
  <c r="G213" i="3"/>
  <c r="J213" i="3"/>
  <c r="K213" i="3"/>
  <c r="H214" i="3"/>
  <c r="I214" i="3"/>
  <c r="G214" i="3"/>
  <c r="J214" i="3"/>
  <c r="K214" i="3"/>
  <c r="H215" i="3"/>
  <c r="I215" i="3"/>
  <c r="G215" i="3"/>
  <c r="J215" i="3"/>
  <c r="K215" i="3"/>
  <c r="H216" i="3"/>
  <c r="I216" i="3"/>
  <c r="G216" i="3"/>
  <c r="J216" i="3"/>
  <c r="K216" i="3"/>
  <c r="H217" i="3"/>
  <c r="I217" i="3"/>
  <c r="G217" i="3"/>
  <c r="J217" i="3"/>
  <c r="K217" i="3"/>
  <c r="H218" i="3"/>
  <c r="I218" i="3"/>
  <c r="G218" i="3"/>
  <c r="J218" i="3"/>
  <c r="K218" i="3"/>
  <c r="H219" i="3"/>
  <c r="I219" i="3"/>
  <c r="G219" i="3"/>
  <c r="J219" i="3"/>
  <c r="K219" i="3"/>
  <c r="H220" i="3"/>
  <c r="I220" i="3"/>
  <c r="G220" i="3"/>
  <c r="J220" i="3"/>
  <c r="K220" i="3"/>
  <c r="H221" i="3"/>
  <c r="I221" i="3"/>
  <c r="G221" i="3"/>
  <c r="J221" i="3"/>
  <c r="K221" i="3"/>
  <c r="H222" i="3"/>
  <c r="I222" i="3"/>
  <c r="G222" i="3"/>
  <c r="J222" i="3"/>
  <c r="K222" i="3"/>
  <c r="H223" i="3"/>
  <c r="I223" i="3"/>
  <c r="G223" i="3"/>
  <c r="J223" i="3"/>
  <c r="K223" i="3"/>
  <c r="H224" i="3"/>
  <c r="I224" i="3"/>
  <c r="G224" i="3"/>
  <c r="J224" i="3"/>
  <c r="K224" i="3"/>
  <c r="H225" i="3"/>
  <c r="I225" i="3"/>
  <c r="G225" i="3"/>
  <c r="J225" i="3"/>
  <c r="K225" i="3"/>
  <c r="H226" i="3"/>
  <c r="I226" i="3"/>
  <c r="G226" i="3"/>
  <c r="J226" i="3"/>
  <c r="K226" i="3"/>
  <c r="H227" i="3"/>
  <c r="I227" i="3"/>
  <c r="G227" i="3"/>
  <c r="J227" i="3"/>
  <c r="K227" i="3"/>
  <c r="H228" i="3"/>
  <c r="I228" i="3"/>
  <c r="G228" i="3"/>
  <c r="J228" i="3"/>
  <c r="K228" i="3"/>
  <c r="H229" i="3"/>
  <c r="I229" i="3"/>
  <c r="G229" i="3"/>
  <c r="J229" i="3"/>
  <c r="K229" i="3"/>
  <c r="H230" i="3"/>
  <c r="I230" i="3"/>
  <c r="G230" i="3"/>
  <c r="J230" i="3"/>
  <c r="K230" i="3"/>
  <c r="H231" i="3"/>
  <c r="I231" i="3"/>
  <c r="G231" i="3"/>
  <c r="J231" i="3"/>
  <c r="K231" i="3"/>
  <c r="H232" i="3"/>
  <c r="I232" i="3"/>
  <c r="G232" i="3"/>
  <c r="J232" i="3"/>
  <c r="K232" i="3"/>
  <c r="H233" i="3"/>
  <c r="I233" i="3"/>
  <c r="G233" i="3"/>
  <c r="J233" i="3"/>
  <c r="K233" i="3"/>
  <c r="H234" i="3"/>
  <c r="I234" i="3"/>
  <c r="G234" i="3"/>
  <c r="J234" i="3"/>
  <c r="K234" i="3"/>
  <c r="H235" i="3"/>
  <c r="I235" i="3"/>
  <c r="G235" i="3"/>
  <c r="J235" i="3"/>
  <c r="K235" i="3"/>
  <c r="H236" i="3"/>
  <c r="I236" i="3"/>
  <c r="G236" i="3"/>
  <c r="J236" i="3"/>
  <c r="K236" i="3"/>
  <c r="H237" i="3"/>
  <c r="I237" i="3"/>
  <c r="G237" i="3"/>
  <c r="J237" i="3"/>
  <c r="K237" i="3"/>
  <c r="H238" i="3"/>
  <c r="I238" i="3"/>
  <c r="G238" i="3"/>
  <c r="J238" i="3"/>
  <c r="K238" i="3"/>
  <c r="H239" i="3"/>
  <c r="I239" i="3"/>
  <c r="G239" i="3"/>
  <c r="J239" i="3"/>
  <c r="K239" i="3"/>
  <c r="H240" i="3"/>
  <c r="I240" i="3"/>
  <c r="G240" i="3"/>
  <c r="J240" i="3"/>
  <c r="K240" i="3"/>
  <c r="H241" i="3"/>
  <c r="I241" i="3"/>
  <c r="G241" i="3"/>
  <c r="J241" i="3"/>
  <c r="K241" i="3"/>
  <c r="H242" i="3"/>
  <c r="I242" i="3"/>
  <c r="G242" i="3"/>
  <c r="J242" i="3"/>
  <c r="K242" i="3"/>
  <c r="H243" i="3"/>
  <c r="I243" i="3"/>
  <c r="G243" i="3"/>
  <c r="J243" i="3"/>
  <c r="K243" i="3"/>
  <c r="H244" i="3"/>
  <c r="I244" i="3"/>
  <c r="G244" i="3"/>
  <c r="J244" i="3"/>
  <c r="K244" i="3"/>
  <c r="H245" i="3"/>
  <c r="I245" i="3"/>
  <c r="G245" i="3"/>
  <c r="J245" i="3"/>
  <c r="K245" i="3"/>
  <c r="H246" i="3"/>
  <c r="I246" i="3"/>
  <c r="G246" i="3"/>
  <c r="J246" i="3"/>
  <c r="K246" i="3"/>
  <c r="H247" i="3"/>
  <c r="I247" i="3"/>
  <c r="G247" i="3"/>
  <c r="J247" i="3"/>
  <c r="K247" i="3"/>
  <c r="H248" i="3"/>
  <c r="I248" i="3"/>
  <c r="G248" i="3"/>
  <c r="J248" i="3"/>
  <c r="K248" i="3"/>
  <c r="H249" i="3"/>
  <c r="I249" i="3"/>
  <c r="G249" i="3"/>
  <c r="J249" i="3"/>
  <c r="K249" i="3"/>
  <c r="H250" i="3"/>
  <c r="I250" i="3"/>
  <c r="G250" i="3"/>
  <c r="J250" i="3"/>
  <c r="K250" i="3"/>
  <c r="H251" i="3"/>
  <c r="I251" i="3"/>
  <c r="G251" i="3"/>
  <c r="J251" i="3"/>
  <c r="K251" i="3"/>
  <c r="H252" i="3"/>
  <c r="I252" i="3"/>
  <c r="G252" i="3"/>
  <c r="J252" i="3"/>
  <c r="K252" i="3"/>
  <c r="H253" i="3"/>
  <c r="I253" i="3"/>
  <c r="G253" i="3"/>
  <c r="J253" i="3"/>
  <c r="K253" i="3"/>
  <c r="H254" i="3"/>
  <c r="I254" i="3"/>
  <c r="G254" i="3"/>
  <c r="J254" i="3"/>
  <c r="K254" i="3"/>
  <c r="H255" i="3"/>
  <c r="I255" i="3"/>
  <c r="G255" i="3"/>
  <c r="J255" i="3"/>
  <c r="K255" i="3"/>
  <c r="H256" i="3"/>
  <c r="I256" i="3"/>
  <c r="G256" i="3"/>
  <c r="J256" i="3"/>
  <c r="K256" i="3"/>
  <c r="H257" i="3"/>
  <c r="I257" i="3"/>
  <c r="G257" i="3"/>
  <c r="J257" i="3"/>
  <c r="K257" i="3"/>
  <c r="H258" i="3"/>
  <c r="I258" i="3"/>
  <c r="G258" i="3"/>
  <c r="J258" i="3"/>
  <c r="K258" i="3"/>
  <c r="H259" i="3"/>
  <c r="I259" i="3"/>
  <c r="G259" i="3"/>
  <c r="J259" i="3"/>
  <c r="K259" i="3"/>
  <c r="H260" i="3"/>
  <c r="I260" i="3"/>
  <c r="G260" i="3"/>
  <c r="J260" i="3"/>
  <c r="K260" i="3"/>
  <c r="H261" i="3"/>
  <c r="I261" i="3"/>
  <c r="G261" i="3"/>
  <c r="J261" i="3"/>
  <c r="K261" i="3"/>
  <c r="H262" i="3"/>
  <c r="I262" i="3"/>
  <c r="G262" i="3"/>
  <c r="J262" i="3"/>
  <c r="K262" i="3"/>
  <c r="H263" i="3"/>
  <c r="I263" i="3"/>
  <c r="G263" i="3"/>
  <c r="J263" i="3"/>
  <c r="K263" i="3"/>
  <c r="H264" i="3"/>
  <c r="I264" i="3"/>
  <c r="G264" i="3"/>
  <c r="J264" i="3"/>
  <c r="K264" i="3"/>
  <c r="H265" i="3"/>
  <c r="I265" i="3"/>
  <c r="G265" i="3"/>
  <c r="J265" i="3"/>
  <c r="K265" i="3"/>
  <c r="H266" i="3"/>
  <c r="I266" i="3"/>
  <c r="G266" i="3"/>
  <c r="J266" i="3"/>
  <c r="K266" i="3"/>
  <c r="H267" i="3"/>
  <c r="I267" i="3"/>
  <c r="G267" i="3"/>
  <c r="J267" i="3"/>
  <c r="K267" i="3"/>
  <c r="H268" i="3"/>
  <c r="I268" i="3"/>
  <c r="G268" i="3"/>
  <c r="J268" i="3"/>
  <c r="K268" i="3"/>
  <c r="H269" i="3"/>
  <c r="I269" i="3"/>
  <c r="G269" i="3"/>
  <c r="J269" i="3"/>
  <c r="K269" i="3"/>
  <c r="H270" i="3"/>
  <c r="I270" i="3"/>
  <c r="G270" i="3"/>
  <c r="J270" i="3"/>
  <c r="K270" i="3"/>
  <c r="H271" i="3"/>
  <c r="I271" i="3"/>
  <c r="G271" i="3"/>
  <c r="J271" i="3"/>
  <c r="K271" i="3"/>
  <c r="H272" i="3"/>
  <c r="I272" i="3"/>
  <c r="G272" i="3"/>
  <c r="J272" i="3"/>
  <c r="K272" i="3"/>
  <c r="H273" i="3"/>
  <c r="I273" i="3"/>
  <c r="G273" i="3"/>
  <c r="J273" i="3"/>
  <c r="K273" i="3"/>
  <c r="H274" i="3"/>
  <c r="I274" i="3"/>
  <c r="G274" i="3"/>
  <c r="J274" i="3"/>
  <c r="K274" i="3"/>
  <c r="H275" i="3"/>
  <c r="I275" i="3"/>
  <c r="G275" i="3"/>
  <c r="J275" i="3"/>
  <c r="K275" i="3"/>
  <c r="H276" i="3"/>
  <c r="I276" i="3"/>
  <c r="G276" i="3"/>
  <c r="J276" i="3"/>
  <c r="K276" i="3"/>
  <c r="H277" i="3"/>
  <c r="I277" i="3"/>
  <c r="G277" i="3"/>
  <c r="J277" i="3"/>
  <c r="K277" i="3"/>
  <c r="H278" i="3"/>
  <c r="I278" i="3"/>
  <c r="G278" i="3"/>
  <c r="J278" i="3"/>
  <c r="K278" i="3"/>
  <c r="H279" i="3"/>
  <c r="I279" i="3"/>
  <c r="G279" i="3"/>
  <c r="J279" i="3"/>
  <c r="K279" i="3"/>
  <c r="H280" i="3"/>
  <c r="I280" i="3"/>
  <c r="G280" i="3"/>
  <c r="J280" i="3"/>
  <c r="K280" i="3"/>
  <c r="H281" i="3"/>
  <c r="I281" i="3"/>
  <c r="G281" i="3"/>
  <c r="J281" i="3"/>
  <c r="K281" i="3"/>
  <c r="H282" i="3"/>
  <c r="I282" i="3"/>
  <c r="G282" i="3"/>
  <c r="J282" i="3"/>
  <c r="K282" i="3"/>
  <c r="H283" i="3"/>
  <c r="I283" i="3"/>
  <c r="G283" i="3"/>
  <c r="J283" i="3"/>
  <c r="K283" i="3"/>
  <c r="H284" i="3"/>
  <c r="I284" i="3"/>
  <c r="G284" i="3"/>
  <c r="J284" i="3"/>
  <c r="K284" i="3"/>
  <c r="H285" i="3"/>
  <c r="I285" i="3"/>
  <c r="G285" i="3"/>
  <c r="J285" i="3"/>
  <c r="K285" i="3"/>
  <c r="H286" i="3"/>
  <c r="I286" i="3"/>
  <c r="G286" i="3"/>
  <c r="J286" i="3"/>
  <c r="K286" i="3"/>
  <c r="H287" i="3"/>
  <c r="I287" i="3"/>
  <c r="G287" i="3"/>
  <c r="J287" i="3"/>
  <c r="K287" i="3"/>
  <c r="H288" i="3"/>
  <c r="I288" i="3"/>
  <c r="G288" i="3"/>
  <c r="J288" i="3"/>
  <c r="K288" i="3"/>
  <c r="H289" i="3"/>
  <c r="I289" i="3"/>
  <c r="G289" i="3"/>
  <c r="J289" i="3"/>
  <c r="K289" i="3"/>
  <c r="H290" i="3"/>
  <c r="I290" i="3"/>
  <c r="G290" i="3"/>
  <c r="J290" i="3"/>
  <c r="K290" i="3"/>
  <c r="H291" i="3"/>
  <c r="I291" i="3"/>
  <c r="G291" i="3"/>
  <c r="J291" i="3"/>
  <c r="K291" i="3"/>
  <c r="H292" i="3"/>
  <c r="I292" i="3"/>
  <c r="G292" i="3"/>
  <c r="J292" i="3"/>
  <c r="K292" i="3"/>
  <c r="H293" i="3"/>
  <c r="I293" i="3"/>
  <c r="G293" i="3"/>
  <c r="J293" i="3"/>
  <c r="K293" i="3"/>
  <c r="H294" i="3"/>
  <c r="I294" i="3"/>
  <c r="G294" i="3"/>
  <c r="J294" i="3"/>
  <c r="K294" i="3"/>
  <c r="H295" i="3"/>
  <c r="I295" i="3"/>
  <c r="G295" i="3"/>
  <c r="J295" i="3"/>
  <c r="K295" i="3"/>
  <c r="H296" i="3"/>
  <c r="I296" i="3"/>
  <c r="G296" i="3"/>
  <c r="J296" i="3"/>
  <c r="K296" i="3"/>
  <c r="H297" i="3"/>
  <c r="I297" i="3"/>
  <c r="G297" i="3"/>
  <c r="J297" i="3"/>
  <c r="K297" i="3"/>
  <c r="H298" i="3"/>
  <c r="I298" i="3"/>
  <c r="G298" i="3"/>
  <c r="J298" i="3"/>
  <c r="K298" i="3"/>
  <c r="H299" i="3"/>
  <c r="I299" i="3"/>
  <c r="G299" i="3"/>
  <c r="J299" i="3"/>
  <c r="K299" i="3"/>
  <c r="H300" i="3"/>
  <c r="I300" i="3"/>
  <c r="G300" i="3"/>
  <c r="J300" i="3"/>
  <c r="K300" i="3"/>
  <c r="H301" i="3"/>
  <c r="I301" i="3"/>
  <c r="G301" i="3"/>
  <c r="J301" i="3"/>
  <c r="K301" i="3"/>
  <c r="H302" i="3"/>
  <c r="I302" i="3"/>
  <c r="G302" i="3"/>
  <c r="J302" i="3"/>
  <c r="K302" i="3"/>
  <c r="H303" i="3"/>
  <c r="I303" i="3"/>
  <c r="G303" i="3"/>
  <c r="J303" i="3"/>
  <c r="K303" i="3"/>
  <c r="H304" i="3"/>
  <c r="I304" i="3"/>
  <c r="G304" i="3"/>
  <c r="J304" i="3"/>
  <c r="K304" i="3"/>
  <c r="H305" i="3"/>
  <c r="I305" i="3"/>
  <c r="G305" i="3"/>
  <c r="J305" i="3"/>
  <c r="K305" i="3"/>
  <c r="H306" i="3"/>
  <c r="I306" i="3"/>
  <c r="G306" i="3"/>
  <c r="J306" i="3"/>
  <c r="K306" i="3"/>
  <c r="H307" i="3"/>
  <c r="I307" i="3"/>
  <c r="G307" i="3"/>
  <c r="J307" i="3"/>
  <c r="K307" i="3"/>
  <c r="H308" i="3"/>
  <c r="I308" i="3"/>
  <c r="G308" i="3"/>
  <c r="J308" i="3"/>
  <c r="K308" i="3"/>
  <c r="H309" i="3"/>
  <c r="I309" i="3"/>
  <c r="G309" i="3"/>
  <c r="J309" i="3"/>
  <c r="K309" i="3"/>
  <c r="H310" i="3"/>
  <c r="I310" i="3"/>
  <c r="G310" i="3"/>
  <c r="J310" i="3"/>
  <c r="K310" i="3"/>
  <c r="H311" i="3"/>
  <c r="I311" i="3"/>
  <c r="G311" i="3"/>
  <c r="J311" i="3"/>
  <c r="K311" i="3"/>
  <c r="H312" i="3"/>
  <c r="I312" i="3"/>
  <c r="G312" i="3"/>
  <c r="J312" i="3"/>
  <c r="K312" i="3"/>
  <c r="H313" i="3"/>
  <c r="I313" i="3"/>
  <c r="G313" i="3"/>
  <c r="J313" i="3"/>
  <c r="K313" i="3"/>
  <c r="H314" i="3"/>
  <c r="I314" i="3"/>
  <c r="G314" i="3"/>
  <c r="J314" i="3"/>
  <c r="K314" i="3"/>
  <c r="H315" i="3"/>
  <c r="I315" i="3"/>
  <c r="G315" i="3"/>
  <c r="J315" i="3"/>
  <c r="K315" i="3"/>
  <c r="H316" i="3"/>
  <c r="I316" i="3"/>
  <c r="G316" i="3"/>
  <c r="J316" i="3"/>
  <c r="K316" i="3"/>
  <c r="H317" i="3"/>
  <c r="I317" i="3"/>
  <c r="G317" i="3"/>
  <c r="J317" i="3"/>
  <c r="K317" i="3"/>
  <c r="H318" i="3"/>
  <c r="I318" i="3"/>
  <c r="G318" i="3"/>
  <c r="J318" i="3"/>
  <c r="K318" i="3"/>
  <c r="H319" i="3"/>
  <c r="I319" i="3"/>
  <c r="G319" i="3"/>
  <c r="J319" i="3"/>
  <c r="K319" i="3"/>
  <c r="H320" i="3"/>
  <c r="I320" i="3"/>
  <c r="G320" i="3"/>
  <c r="J320" i="3"/>
  <c r="K320" i="3"/>
  <c r="H321" i="3"/>
  <c r="I321" i="3"/>
  <c r="G321" i="3"/>
  <c r="J321" i="3"/>
  <c r="K321" i="3"/>
  <c r="H322" i="3"/>
  <c r="I322" i="3"/>
  <c r="G322" i="3"/>
  <c r="J322" i="3"/>
  <c r="K322" i="3"/>
  <c r="H323" i="3"/>
  <c r="I323" i="3"/>
  <c r="G323" i="3"/>
  <c r="J323" i="3"/>
  <c r="K323" i="3"/>
  <c r="H324" i="3"/>
  <c r="I324" i="3"/>
  <c r="G324" i="3"/>
  <c r="J324" i="3"/>
  <c r="K324" i="3"/>
  <c r="H325" i="3"/>
  <c r="I325" i="3"/>
  <c r="G325" i="3"/>
  <c r="J325" i="3"/>
  <c r="K325" i="3"/>
  <c r="H326" i="3"/>
  <c r="I326" i="3"/>
  <c r="G326" i="3"/>
  <c r="J326" i="3"/>
  <c r="K326" i="3"/>
  <c r="H327" i="3"/>
  <c r="I327" i="3"/>
  <c r="G327" i="3"/>
  <c r="J327" i="3"/>
  <c r="K327" i="3"/>
  <c r="H328" i="3"/>
  <c r="I328" i="3"/>
  <c r="G328" i="3"/>
  <c r="J328" i="3"/>
  <c r="K328" i="3"/>
  <c r="H329" i="3"/>
  <c r="I329" i="3"/>
  <c r="G329" i="3"/>
  <c r="J329" i="3"/>
  <c r="K329" i="3"/>
  <c r="H330" i="3"/>
  <c r="I330" i="3"/>
  <c r="G330" i="3"/>
  <c r="J330" i="3"/>
  <c r="K330" i="3"/>
  <c r="H331" i="3"/>
  <c r="I331" i="3"/>
  <c r="G331" i="3"/>
  <c r="J331" i="3"/>
  <c r="K331" i="3"/>
  <c r="H332" i="3"/>
  <c r="I332" i="3"/>
  <c r="G332" i="3"/>
  <c r="J332" i="3"/>
  <c r="K332" i="3"/>
  <c r="H333" i="3"/>
  <c r="I333" i="3"/>
  <c r="G333" i="3"/>
  <c r="J333" i="3"/>
  <c r="K333" i="3"/>
  <c r="H334" i="3"/>
  <c r="I334" i="3"/>
  <c r="G334" i="3"/>
  <c r="J334" i="3"/>
  <c r="K334" i="3"/>
  <c r="H335" i="3"/>
  <c r="I335" i="3"/>
  <c r="G335" i="3"/>
  <c r="J335" i="3"/>
  <c r="K335" i="3"/>
  <c r="H336" i="3"/>
  <c r="I336" i="3"/>
  <c r="G336" i="3"/>
  <c r="J336" i="3"/>
  <c r="K336" i="3"/>
  <c r="H337" i="3"/>
  <c r="I337" i="3"/>
  <c r="G337" i="3"/>
  <c r="J337" i="3"/>
  <c r="K337" i="3"/>
  <c r="H338" i="3"/>
  <c r="I338" i="3"/>
  <c r="G338" i="3"/>
  <c r="J338" i="3"/>
  <c r="K338" i="3"/>
  <c r="H339" i="3"/>
  <c r="I339" i="3"/>
  <c r="G339" i="3"/>
  <c r="J339" i="3"/>
  <c r="K339" i="3"/>
  <c r="H340" i="3"/>
  <c r="I340" i="3"/>
  <c r="G340" i="3"/>
  <c r="J340" i="3"/>
  <c r="K340" i="3"/>
  <c r="H341" i="3"/>
  <c r="I341" i="3"/>
  <c r="G341" i="3"/>
  <c r="J341" i="3"/>
  <c r="K341" i="3"/>
  <c r="H342" i="3"/>
  <c r="I342" i="3"/>
  <c r="G342" i="3"/>
  <c r="J342" i="3"/>
  <c r="K342" i="3"/>
  <c r="H343" i="3"/>
  <c r="I343" i="3"/>
  <c r="G343" i="3"/>
  <c r="J343" i="3"/>
  <c r="K343" i="3"/>
  <c r="H344" i="3"/>
  <c r="I344" i="3"/>
  <c r="G344" i="3"/>
  <c r="J344" i="3"/>
  <c r="K344" i="3"/>
  <c r="H345" i="3"/>
  <c r="I345" i="3"/>
  <c r="G345" i="3"/>
  <c r="J345" i="3"/>
  <c r="K345" i="3"/>
  <c r="H346" i="3"/>
  <c r="I346" i="3"/>
  <c r="G346" i="3"/>
  <c r="J346" i="3"/>
  <c r="K346" i="3"/>
  <c r="H347" i="3"/>
  <c r="I347" i="3"/>
  <c r="G347" i="3"/>
  <c r="J347" i="3"/>
  <c r="K347" i="3"/>
  <c r="H348" i="3"/>
  <c r="I348" i="3"/>
  <c r="G348" i="3"/>
  <c r="J348" i="3"/>
  <c r="K348" i="3"/>
  <c r="H349" i="3"/>
  <c r="I349" i="3"/>
  <c r="G349" i="3"/>
  <c r="J349" i="3"/>
  <c r="K349" i="3"/>
  <c r="H350" i="3"/>
  <c r="I350" i="3"/>
  <c r="G350" i="3"/>
  <c r="J350" i="3"/>
  <c r="K350" i="3"/>
  <c r="H351" i="3"/>
  <c r="I351" i="3"/>
  <c r="G351" i="3"/>
  <c r="J351" i="3"/>
  <c r="K351" i="3"/>
  <c r="H352" i="3"/>
  <c r="I352" i="3"/>
  <c r="G352" i="3"/>
  <c r="J352" i="3"/>
  <c r="K352" i="3"/>
  <c r="H353" i="3"/>
  <c r="I353" i="3"/>
  <c r="G353" i="3"/>
  <c r="J353" i="3"/>
  <c r="K353" i="3"/>
  <c r="H354" i="3"/>
  <c r="I354" i="3"/>
  <c r="G354" i="3"/>
  <c r="J354" i="3"/>
  <c r="K354" i="3"/>
  <c r="H355" i="3"/>
  <c r="I355" i="3"/>
  <c r="G355" i="3"/>
  <c r="J355" i="3"/>
  <c r="K355" i="3"/>
  <c r="H356" i="3"/>
  <c r="I356" i="3"/>
  <c r="G356" i="3"/>
  <c r="J356" i="3"/>
  <c r="K356" i="3"/>
  <c r="H357" i="3"/>
  <c r="I357" i="3"/>
  <c r="G357" i="3"/>
  <c r="J357" i="3"/>
  <c r="K357" i="3"/>
  <c r="H358" i="3"/>
  <c r="I358" i="3"/>
  <c r="G358" i="3"/>
  <c r="J358" i="3"/>
  <c r="K358" i="3"/>
  <c r="H359" i="3"/>
  <c r="I359" i="3"/>
  <c r="G359" i="3"/>
  <c r="J359" i="3"/>
  <c r="K359" i="3"/>
  <c r="H360" i="3"/>
  <c r="I360" i="3"/>
  <c r="G360" i="3"/>
  <c r="J360" i="3"/>
  <c r="K360" i="3"/>
  <c r="H361" i="3"/>
  <c r="I361" i="3"/>
  <c r="G361" i="3"/>
  <c r="J361" i="3"/>
  <c r="K361" i="3"/>
  <c r="H362" i="3"/>
  <c r="I362" i="3"/>
  <c r="G362" i="3"/>
  <c r="J362" i="3"/>
  <c r="K362" i="3"/>
  <c r="H363" i="3"/>
  <c r="I363" i="3"/>
  <c r="G363" i="3"/>
  <c r="J363" i="3"/>
  <c r="K363" i="3"/>
  <c r="H364" i="3"/>
  <c r="I364" i="3"/>
  <c r="G364" i="3"/>
  <c r="J364" i="3"/>
  <c r="K364" i="3"/>
  <c r="H365" i="3"/>
  <c r="I365" i="3"/>
  <c r="G365" i="3"/>
  <c r="J365" i="3"/>
  <c r="K365" i="3"/>
  <c r="H366" i="3"/>
  <c r="I366" i="3"/>
  <c r="G366" i="3"/>
  <c r="J366" i="3"/>
  <c r="K366" i="3"/>
  <c r="H367" i="3"/>
  <c r="I367" i="3"/>
  <c r="G367" i="3"/>
  <c r="J367" i="3"/>
  <c r="K367" i="3"/>
  <c r="H368" i="3"/>
  <c r="I368" i="3"/>
  <c r="G368" i="3"/>
  <c r="J368" i="3"/>
  <c r="K368" i="3"/>
  <c r="H369" i="3"/>
  <c r="I369" i="3"/>
  <c r="G369" i="3"/>
  <c r="J369" i="3"/>
  <c r="K369" i="3"/>
  <c r="H370" i="3"/>
  <c r="I370" i="3"/>
  <c r="G370" i="3"/>
  <c r="J370" i="3"/>
  <c r="K370" i="3"/>
  <c r="H371" i="3"/>
  <c r="I371" i="3"/>
  <c r="G371" i="3"/>
  <c r="J371" i="3"/>
  <c r="K371" i="3"/>
  <c r="H372" i="3"/>
  <c r="I372" i="3"/>
  <c r="G372" i="3"/>
  <c r="J372" i="3"/>
  <c r="K372" i="3"/>
  <c r="H373" i="3"/>
  <c r="I373" i="3"/>
  <c r="G373" i="3"/>
  <c r="J373" i="3"/>
  <c r="K373" i="3"/>
  <c r="H374" i="3"/>
  <c r="I374" i="3"/>
  <c r="G374" i="3"/>
  <c r="J374" i="3"/>
  <c r="K374" i="3"/>
  <c r="H375" i="3"/>
  <c r="I375" i="3"/>
  <c r="G375" i="3"/>
  <c r="J375" i="3"/>
  <c r="K375" i="3"/>
  <c r="H376" i="3"/>
  <c r="I376" i="3"/>
  <c r="G376" i="3"/>
  <c r="J376" i="3"/>
  <c r="K376" i="3"/>
  <c r="H377" i="3"/>
  <c r="I377" i="3"/>
  <c r="G377" i="3"/>
  <c r="J377" i="3"/>
  <c r="K377" i="3"/>
  <c r="H378" i="3"/>
  <c r="I378" i="3"/>
  <c r="G378" i="3"/>
  <c r="J378" i="3"/>
  <c r="K378" i="3"/>
  <c r="H379" i="3"/>
  <c r="I379" i="3"/>
  <c r="G379" i="3"/>
  <c r="J379" i="3"/>
  <c r="K379" i="3"/>
  <c r="H380" i="3"/>
  <c r="I380" i="3"/>
  <c r="G380" i="3"/>
  <c r="J380" i="3"/>
  <c r="K380" i="3"/>
  <c r="H381" i="3"/>
  <c r="I381" i="3"/>
  <c r="G381" i="3"/>
  <c r="J381" i="3"/>
  <c r="K381" i="3"/>
  <c r="H382" i="3"/>
  <c r="I382" i="3"/>
  <c r="G382" i="3"/>
  <c r="J382" i="3"/>
  <c r="K382" i="3"/>
  <c r="K3" i="3"/>
  <c r="P43" i="3"/>
  <c r="Q3" i="3"/>
  <c r="P3" i="3"/>
  <c r="K1" i="3"/>
  <c r="F8" i="2"/>
  <c r="G7" i="2"/>
  <c r="H8" i="2"/>
  <c r="F9" i="2"/>
  <c r="G8" i="2"/>
  <c r="H9" i="2"/>
  <c r="F10" i="2"/>
  <c r="G9" i="2"/>
  <c r="H10" i="2"/>
  <c r="F11" i="2"/>
  <c r="G10" i="2"/>
  <c r="H11" i="2"/>
  <c r="F12" i="2"/>
  <c r="G11" i="2"/>
  <c r="H12" i="2"/>
  <c r="F13" i="2"/>
  <c r="G12" i="2"/>
  <c r="H13" i="2"/>
  <c r="F14" i="2"/>
  <c r="G13" i="2"/>
  <c r="H14" i="2"/>
  <c r="F15" i="2"/>
  <c r="G14" i="2"/>
  <c r="H15" i="2"/>
  <c r="F16" i="2"/>
  <c r="G15" i="2"/>
  <c r="H16" i="2"/>
  <c r="F17" i="2"/>
  <c r="G16" i="2"/>
  <c r="H17" i="2"/>
  <c r="B7" i="2"/>
  <c r="F7" i="2"/>
  <c r="G17" i="2"/>
  <c r="B8" i="2"/>
  <c r="B9" i="2"/>
  <c r="O3" i="1"/>
  <c r="N3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I1" i="1"/>
  <c r="L36" i="1"/>
  <c r="L34" i="1"/>
  <c r="R37" i="1"/>
  <c r="R34" i="1"/>
  <c r="M36" i="1"/>
  <c r="M34" i="1"/>
  <c r="S37" i="1"/>
</calcChain>
</file>

<file path=xl/sharedStrings.xml><?xml version="1.0" encoding="utf-8"?>
<sst xmlns="http://schemas.openxmlformats.org/spreadsheetml/2006/main" count="3629" uniqueCount="94">
  <si>
    <t>Div</t>
  </si>
  <si>
    <t>Date</t>
  </si>
  <si>
    <t>HomeTeam</t>
  </si>
  <si>
    <t>AwayTeam</t>
  </si>
  <si>
    <t>E0</t>
  </si>
  <si>
    <t>Arsenal</t>
  </si>
  <si>
    <t>Sunderland</t>
  </si>
  <si>
    <t>Fulham</t>
  </si>
  <si>
    <t>Norwich</t>
  </si>
  <si>
    <t>Newcastle</t>
  </si>
  <si>
    <t>Tottenham</t>
  </si>
  <si>
    <t>QPR</t>
  </si>
  <si>
    <t>Swansea</t>
  </si>
  <si>
    <t>Reading</t>
  </si>
  <si>
    <t>Stoke</t>
  </si>
  <si>
    <t>West Brom</t>
  </si>
  <si>
    <t>Liverpool</t>
  </si>
  <si>
    <t>West Ham</t>
  </si>
  <si>
    <t>Aston Villa</t>
  </si>
  <si>
    <t>Man City</t>
  </si>
  <si>
    <t>Southampton</t>
  </si>
  <si>
    <t>Wigan</t>
  </si>
  <si>
    <t>Chelsea</t>
  </si>
  <si>
    <t>Everton</t>
  </si>
  <si>
    <t>Man United</t>
  </si>
  <si>
    <t>Off</t>
  </si>
  <si>
    <t>Def</t>
  </si>
  <si>
    <t>home</t>
  </si>
  <si>
    <t>mean</t>
  </si>
  <si>
    <t>average</t>
  </si>
  <si>
    <t>SSE</t>
  </si>
  <si>
    <t>use multistart</t>
  </si>
  <si>
    <t>under</t>
  </si>
  <si>
    <t>GRG</t>
  </si>
  <si>
    <t>options</t>
  </si>
  <si>
    <t xml:space="preserve">need </t>
  </si>
  <si>
    <t>bounds</t>
  </si>
  <si>
    <t>on changing</t>
  </si>
  <si>
    <t>cells</t>
  </si>
  <si>
    <t>Mean=1.5</t>
  </si>
  <si>
    <t>Home edge .5 goals</t>
  </si>
  <si>
    <t>US</t>
  </si>
  <si>
    <t>Germany</t>
  </si>
  <si>
    <t>Offense</t>
  </si>
  <si>
    <t>Defense</t>
  </si>
  <si>
    <t>At Germany</t>
  </si>
  <si>
    <t>1.5-.25-.6-.8=-.15 goals for US</t>
  </si>
  <si>
    <t>December +2 billion</t>
  </si>
  <si>
    <t>December 150%</t>
  </si>
  <si>
    <t>Multiplicative Model</t>
  </si>
  <si>
    <t>mean=1.5</t>
  </si>
  <si>
    <t>homedge =1.1</t>
  </si>
  <si>
    <t>home edge 1.1/(1/.1)=1.1^2</t>
  </si>
  <si>
    <t>at Germany</t>
  </si>
  <si>
    <t>US Prediction</t>
  </si>
  <si>
    <t>1.5*(1/1.1)*.7*.75</t>
  </si>
  <si>
    <t>.72 Goals for US</t>
  </si>
  <si>
    <t>German Prediction</t>
  </si>
  <si>
    <t>Predict 2.2 to .7 Germany wins</t>
  </si>
  <si>
    <t>Multiplicative forecast model</t>
  </si>
  <si>
    <t>ordinary GRG Solver does not work well</t>
  </si>
  <si>
    <t>GRG multistart</t>
  </si>
  <si>
    <t>Need upper and lower bounds on changing cells</t>
  </si>
  <si>
    <t>Predict Chelsea at Reading</t>
  </si>
  <si>
    <t>Chelsea 1.42 .75</t>
  </si>
  <si>
    <t>Reading .79 1.36</t>
  </si>
  <si>
    <t>Home edge 1.12</t>
  </si>
  <si>
    <t>Mean goals 1.38</t>
  </si>
  <si>
    <t>Chelsea 2.38 to .92</t>
  </si>
  <si>
    <t>Home Goals</t>
  </si>
  <si>
    <t>Away Goals</t>
  </si>
  <si>
    <t>Homepre</t>
  </si>
  <si>
    <t>Awaypre</t>
  </si>
  <si>
    <t>Team</t>
  </si>
  <si>
    <t>Squared Error</t>
  </si>
  <si>
    <t>Goals</t>
  </si>
  <si>
    <t>Chance Chelsea Wins</t>
  </si>
  <si>
    <t>Chance of Draw</t>
  </si>
  <si>
    <t>Chance Reading Wins</t>
  </si>
  <si>
    <t>Predicted Goals</t>
  </si>
  <si>
    <t>Chance Chelsea Wins with this many Goals</t>
  </si>
  <si>
    <t>Goal Correlation</t>
  </si>
  <si>
    <t>ScoreMargin</t>
  </si>
  <si>
    <t>ProbOfMargin</t>
  </si>
  <si>
    <t>mean2</t>
  </si>
  <si>
    <t>mean1</t>
  </si>
  <si>
    <t>LogLikelihood</t>
  </si>
  <si>
    <t>Multiplicative forecast model with Skellam</t>
  </si>
  <si>
    <t>Predict Chelsea at Reading using Skellam</t>
  </si>
  <si>
    <t>Draw</t>
  </si>
  <si>
    <t>Chelsea wins</t>
  </si>
  <si>
    <t>Chelsea loses</t>
  </si>
  <si>
    <t>The actual result of the game was 2-2 (a draw)</t>
  </si>
  <si>
    <t>Goal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</si>
</sst>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4" fillId="0" borderId="0" xfId="0" applyFont="1" applyFill="1" applyBorder="1" applyAlignment="1"/>
    <xf numFmtId="0" fontId="2" fillId="0" borderId="0" xfId="1" applyFont="1"/>
    <xf numFmtId="0" fontId="2" fillId="0" borderId="0" xfId="0" applyFont="1" applyAlignment="1"/>
    <xf numFmtId="14" fontId="4" fillId="0" borderId="0" xfId="0" applyNumberFormat="1" applyFont="1" applyFill="1" applyBorder="1" applyAlignment="1"/>
    <xf numFmtId="2" fontId="2" fillId="2" borderId="0" xfId="0" applyNumberFormat="1" applyFont="1" applyFill="1"/>
    <xf numFmtId="2" fontId="4" fillId="2" borderId="0" xfId="0" applyNumberFormat="1" applyFont="1" applyFill="1"/>
    <xf numFmtId="0" fontId="2" fillId="0" borderId="0" xfId="0" applyFont="1" applyAlignment="1">
      <alignment wrapText="1"/>
    </xf>
    <xf numFmtId="2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7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3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382"/>
  <sheetViews>
    <sheetView showGridLines="0" tabSelected="1" zoomScale="120" zoomScaleNormal="120" zoomScalePageLayoutView="120" workbookViewId="0">
      <selection activeCell="F19" sqref="F19"/>
    </sheetView>
  </sheetViews>
  <sheetFormatPr defaultColWidth="9.109375" defaultRowHeight="12.7" x14ac:dyDescent="0.25"/>
  <cols>
    <col min="1" max="1" width="3.77734375" style="1" bestFit="1" customWidth="1"/>
    <col min="2" max="2" width="10.44140625" style="1" bestFit="1" customWidth="1"/>
    <col min="3" max="3" width="11.44140625" style="1" bestFit="1" customWidth="1"/>
    <col min="4" max="4" width="12" style="1" bestFit="1" customWidth="1"/>
    <col min="5" max="6" width="6" style="1" bestFit="1" customWidth="1"/>
    <col min="7" max="7" width="9.6640625" style="1" customWidth="1"/>
    <col min="8" max="8" width="9.33203125" style="1" customWidth="1"/>
    <col min="9" max="9" width="8.109375" style="1" customWidth="1"/>
    <col min="10" max="10" width="4.6640625" style="1" bestFit="1" customWidth="1"/>
    <col min="11" max="11" width="8.109375" style="1" bestFit="1" customWidth="1"/>
    <col min="12" max="12" width="6.6640625" style="1" customWidth="1"/>
    <col min="13" max="13" width="11.44140625" style="1" bestFit="1" customWidth="1"/>
    <col min="14" max="14" width="8.44140625" style="1" customWidth="1"/>
    <col min="15" max="15" width="8.33203125" style="1" customWidth="1"/>
    <col min="16" max="16" width="4.6640625" style="1" customWidth="1"/>
    <col min="17" max="17" width="9.44140625" style="1" customWidth="1"/>
    <col min="18" max="18" width="9.77734375" style="1" customWidth="1"/>
    <col min="19" max="19" width="20.77734375" style="1" customWidth="1"/>
    <col min="20" max="20" width="12.109375" style="1" customWidth="1"/>
    <col min="21" max="23" width="3.44140625" style="1" bestFit="1" customWidth="1"/>
    <col min="24" max="26" width="6.44140625" style="1" bestFit="1" customWidth="1"/>
    <col min="27" max="27" width="6.6640625" style="1" bestFit="1" customWidth="1"/>
    <col min="28" max="28" width="7.44140625" style="1" bestFit="1" customWidth="1"/>
    <col min="29" max="29" width="7" style="1" bestFit="1" customWidth="1"/>
    <col min="30" max="30" width="7.44140625" style="1" bestFit="1" customWidth="1"/>
    <col min="31" max="31" width="7" style="1" bestFit="1" customWidth="1"/>
    <col min="32" max="32" width="7.44140625" style="1" bestFit="1" customWidth="1"/>
    <col min="33" max="33" width="7" style="1" bestFit="1" customWidth="1"/>
    <col min="34" max="34" width="6.109375" style="1" bestFit="1" customWidth="1"/>
    <col min="35" max="35" width="9.77734375" style="1" bestFit="1" customWidth="1"/>
    <col min="36" max="36" width="9.44140625" style="1" bestFit="1" customWidth="1"/>
    <col min="37" max="37" width="9.77734375" style="1" bestFit="1" customWidth="1"/>
    <col min="38" max="38" width="9.44140625" style="1" bestFit="1" customWidth="1"/>
    <col min="39" max="39" width="6" style="1" bestFit="1" customWidth="1"/>
    <col min="40" max="40" width="7.109375" style="1" bestFit="1" customWidth="1"/>
    <col min="41" max="41" width="10" style="1" bestFit="1" customWidth="1"/>
    <col min="42" max="42" width="9.44140625" style="1" bestFit="1" customWidth="1"/>
    <col min="43" max="43" width="10" style="1" bestFit="1" customWidth="1"/>
    <col min="44" max="44" width="9.44140625" style="1" bestFit="1" customWidth="1"/>
    <col min="45" max="16384" width="9.109375" style="1"/>
  </cols>
  <sheetData>
    <row r="1" spans="1:44" x14ac:dyDescent="0.25">
      <c r="H1" s="1" t="s">
        <v>30</v>
      </c>
      <c r="I1" s="2">
        <f>SUM(I3:I382)</f>
        <v>967.59473595339318</v>
      </c>
      <c r="Q1" s="1" t="s">
        <v>59</v>
      </c>
    </row>
    <row r="2" spans="1:44" ht="25.35" x14ac:dyDescent="0.25">
      <c r="A2" s="1" t="s">
        <v>0</v>
      </c>
      <c r="B2" s="1" t="s">
        <v>1</v>
      </c>
      <c r="C2" s="1" t="s">
        <v>2</v>
      </c>
      <c r="D2" s="1" t="s">
        <v>3</v>
      </c>
      <c r="E2" s="10" t="s">
        <v>69</v>
      </c>
      <c r="F2" s="10" t="s">
        <v>70</v>
      </c>
      <c r="G2" s="1" t="s">
        <v>71</v>
      </c>
      <c r="H2" s="1" t="s">
        <v>72</v>
      </c>
      <c r="I2" s="10" t="s">
        <v>74</v>
      </c>
      <c r="K2" s="1" t="s">
        <v>28</v>
      </c>
      <c r="L2" s="8">
        <v>1.3827350160757179</v>
      </c>
      <c r="Q2" s="1" t="s">
        <v>60</v>
      </c>
    </row>
    <row r="3" spans="1:44" s="4" customFormat="1" x14ac:dyDescent="0.25">
      <c r="A3" s="1" t="s">
        <v>4</v>
      </c>
      <c r="B3" s="3">
        <v>41139</v>
      </c>
      <c r="C3" s="1" t="s">
        <v>5</v>
      </c>
      <c r="D3" s="1" t="s">
        <v>6</v>
      </c>
      <c r="E3" s="1">
        <v>0</v>
      </c>
      <c r="F3" s="1">
        <v>0</v>
      </c>
      <c r="G3" s="1">
        <f>mean*home*VLOOKUP(C3,lookup,2,FALSE)*VLOOKUP(D3,lookup,3,FALSE)</f>
        <v>2.2065740589227905</v>
      </c>
      <c r="H3" s="1">
        <f>mean*VLOOKUP(C3,lookup,3,FALSE)*VLOOKUP(D3,lookup,2,FALSE)/home</f>
        <v>0.68528071877839647</v>
      </c>
      <c r="I3" s="1">
        <f>(E3-G3)^2+(F3-H3)^2</f>
        <v>5.3385787410404344</v>
      </c>
      <c r="J3" s="1"/>
      <c r="K3" s="1" t="s">
        <v>27</v>
      </c>
      <c r="L3" s="8">
        <v>1.1225457155185223</v>
      </c>
      <c r="M3" s="1" t="s">
        <v>29</v>
      </c>
      <c r="N3" s="11">
        <f>AVERAGE(N5:N24)</f>
        <v>1.0000000003559257</v>
      </c>
      <c r="O3" s="11">
        <f>AVERAGE(O5:O24)</f>
        <v>0.99999999987538268</v>
      </c>
      <c r="P3" s="1"/>
      <c r="Q3" s="1" t="s">
        <v>61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s="4" customFormat="1" x14ac:dyDescent="0.25">
      <c r="A4" s="1" t="s">
        <v>4</v>
      </c>
      <c r="B4" s="3">
        <v>41139</v>
      </c>
      <c r="C4" s="1" t="s">
        <v>7</v>
      </c>
      <c r="D4" s="1" t="s">
        <v>8</v>
      </c>
      <c r="E4" s="1">
        <v>5</v>
      </c>
      <c r="F4" s="1">
        <v>0</v>
      </c>
      <c r="G4" s="1">
        <f t="shared" ref="G4:G66" si="0">mean*home*VLOOKUP(C4,lookup,2,FALSE)*VLOOKUP(D4,lookup,3,FALSE)</f>
        <v>1.7140745054248689</v>
      </c>
      <c r="H4" s="1">
        <f t="shared" ref="H4:H66" si="1">mean*VLOOKUP(C4,lookup,3,FALSE)*VLOOKUP(D4,lookup,2,FALSE)/home</f>
        <v>0.94731997481302421</v>
      </c>
      <c r="I4" s="1">
        <f t="shared" ref="I4:I67" si="2">(E4-G4)^2+(F4-H4)^2</f>
        <v>11.694721490578567</v>
      </c>
      <c r="J4" s="1"/>
      <c r="K4" s="1"/>
      <c r="L4" s="1"/>
      <c r="M4" s="1" t="s">
        <v>73</v>
      </c>
      <c r="N4" s="1" t="s">
        <v>25</v>
      </c>
      <c r="O4" s="1" t="s">
        <v>26</v>
      </c>
      <c r="P4" s="1"/>
      <c r="Q4" s="1" t="s">
        <v>62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4" customFormat="1" x14ac:dyDescent="0.25">
      <c r="A5" s="1" t="s">
        <v>4</v>
      </c>
      <c r="B5" s="3">
        <v>41139</v>
      </c>
      <c r="C5" s="1" t="s">
        <v>9</v>
      </c>
      <c r="D5" s="1" t="s">
        <v>10</v>
      </c>
      <c r="E5" s="1">
        <v>2</v>
      </c>
      <c r="F5" s="1">
        <v>1</v>
      </c>
      <c r="G5" s="1">
        <f t="shared" si="0"/>
        <v>1.2274787991703051</v>
      </c>
      <c r="H5" s="1">
        <f t="shared" si="1"/>
        <v>1.9033963762929964</v>
      </c>
      <c r="I5" s="1">
        <f t="shared" si="2"/>
        <v>1.412914018430671</v>
      </c>
      <c r="J5" s="1"/>
      <c r="K5" s="1"/>
      <c r="L5" s="1"/>
      <c r="M5" s="1" t="s">
        <v>5</v>
      </c>
      <c r="N5" s="9">
        <v>1.4300840418702809</v>
      </c>
      <c r="O5" s="9">
        <v>0.70991885909506258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s="4" customFormat="1" x14ac:dyDescent="0.25">
      <c r="A6" s="1" t="s">
        <v>4</v>
      </c>
      <c r="B6" s="3">
        <v>41139</v>
      </c>
      <c r="C6" s="1" t="s">
        <v>11</v>
      </c>
      <c r="D6" s="1" t="s">
        <v>12</v>
      </c>
      <c r="E6" s="1">
        <v>0</v>
      </c>
      <c r="F6" s="1">
        <v>5</v>
      </c>
      <c r="G6" s="1">
        <f t="shared" si="0"/>
        <v>0.79507195147889453</v>
      </c>
      <c r="H6" s="1">
        <f t="shared" si="1"/>
        <v>1.1762446939862372</v>
      </c>
      <c r="I6" s="1">
        <f t="shared" si="2"/>
        <v>15.253244048296864</v>
      </c>
      <c r="J6" s="1"/>
      <c r="K6" s="1"/>
      <c r="L6" s="1"/>
      <c r="M6" s="1" t="s">
        <v>7</v>
      </c>
      <c r="N6" s="9">
        <v>0.95783844608018165</v>
      </c>
      <c r="O6" s="9">
        <v>1.0864227821419252</v>
      </c>
      <c r="P6" s="1"/>
      <c r="Q6" s="1"/>
      <c r="R6" s="1" t="s">
        <v>39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s="4" customFormat="1" x14ac:dyDescent="0.25">
      <c r="A7" s="1" t="s">
        <v>4</v>
      </c>
      <c r="B7" s="3">
        <v>41139</v>
      </c>
      <c r="C7" s="1" t="s">
        <v>13</v>
      </c>
      <c r="D7" s="1" t="s">
        <v>14</v>
      </c>
      <c r="E7" s="1">
        <v>1</v>
      </c>
      <c r="F7" s="1">
        <v>1</v>
      </c>
      <c r="G7" s="1">
        <f t="shared" si="0"/>
        <v>1.0293132518193646</v>
      </c>
      <c r="H7" s="1">
        <f t="shared" si="1"/>
        <v>1.1073441413936027</v>
      </c>
      <c r="I7" s="1">
        <f t="shared" si="2"/>
        <v>1.2382031423755253E-2</v>
      </c>
      <c r="J7" s="1"/>
      <c r="K7" s="1"/>
      <c r="L7" s="1"/>
      <c r="M7" s="1" t="s">
        <v>9</v>
      </c>
      <c r="N7" s="9">
        <v>0.84438703448097963</v>
      </c>
      <c r="O7" s="9">
        <v>1.3372259322808515</v>
      </c>
      <c r="P7" s="1"/>
      <c r="Q7" s="1"/>
      <c r="R7" s="1" t="s">
        <v>40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s="4" customFormat="1" x14ac:dyDescent="0.25">
      <c r="A8" s="1" t="s">
        <v>4</v>
      </c>
      <c r="B8" s="3">
        <v>41139</v>
      </c>
      <c r="C8" s="1" t="s">
        <v>15</v>
      </c>
      <c r="D8" s="1" t="s">
        <v>16</v>
      </c>
      <c r="E8" s="1">
        <v>3</v>
      </c>
      <c r="F8" s="1">
        <v>0</v>
      </c>
      <c r="G8" s="1">
        <f t="shared" si="0"/>
        <v>1.3146639479360491</v>
      </c>
      <c r="H8" s="1">
        <f t="shared" si="1"/>
        <v>1.636297513910834</v>
      </c>
      <c r="I8" s="1">
        <f t="shared" si="2"/>
        <v>5.5178271624172801</v>
      </c>
      <c r="J8" s="1"/>
      <c r="K8" s="1"/>
      <c r="L8" s="1"/>
      <c r="M8" s="1" t="s">
        <v>11</v>
      </c>
      <c r="N8" s="9">
        <v>0.57156941140399142</v>
      </c>
      <c r="O8" s="9">
        <v>1.0432187213221256</v>
      </c>
      <c r="P8" s="1"/>
      <c r="Q8" s="1"/>
      <c r="R8" s="1"/>
      <c r="S8" s="1" t="s">
        <v>43</v>
      </c>
      <c r="T8" s="1" t="s">
        <v>44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s="4" customFormat="1" x14ac:dyDescent="0.25">
      <c r="A9" s="1" t="s">
        <v>4</v>
      </c>
      <c r="B9" s="3">
        <v>41139</v>
      </c>
      <c r="C9" s="1" t="s">
        <v>17</v>
      </c>
      <c r="D9" s="1" t="s">
        <v>18</v>
      </c>
      <c r="E9" s="1">
        <v>1</v>
      </c>
      <c r="F9" s="1">
        <v>0</v>
      </c>
      <c r="G9" s="1">
        <f t="shared" si="0"/>
        <v>1.8383590820479652</v>
      </c>
      <c r="H9" s="1">
        <f t="shared" si="1"/>
        <v>1.0766714245812294</v>
      </c>
      <c r="I9" s="1">
        <f t="shared" si="2"/>
        <v>1.8620673069620808</v>
      </c>
      <c r="J9" s="1"/>
      <c r="K9" s="1" t="s">
        <v>31</v>
      </c>
      <c r="L9" s="1"/>
      <c r="M9" s="1" t="s">
        <v>13</v>
      </c>
      <c r="N9" s="9">
        <v>0.78747031071968554</v>
      </c>
      <c r="O9" s="9">
        <v>1.3550253278589757</v>
      </c>
      <c r="P9" s="1"/>
      <c r="Q9" s="1"/>
      <c r="R9" s="1" t="s">
        <v>41</v>
      </c>
      <c r="S9" s="1">
        <v>-0.6</v>
      </c>
      <c r="T9" s="1">
        <v>0.1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s="4" customFormat="1" x14ac:dyDescent="0.25">
      <c r="A10" s="1" t="s">
        <v>4</v>
      </c>
      <c r="B10" s="3">
        <v>41140</v>
      </c>
      <c r="C10" s="1" t="s">
        <v>19</v>
      </c>
      <c r="D10" s="1" t="s">
        <v>20</v>
      </c>
      <c r="E10" s="1">
        <v>3</v>
      </c>
      <c r="F10" s="1">
        <v>2</v>
      </c>
      <c r="G10" s="1">
        <f t="shared" si="0"/>
        <v>2.1889041849923383</v>
      </c>
      <c r="H10" s="1">
        <f t="shared" si="1"/>
        <v>0.68937270467831235</v>
      </c>
      <c r="I10" s="1">
        <f t="shared" si="2"/>
        <v>2.3756203283651853</v>
      </c>
      <c r="J10" s="1"/>
      <c r="K10" s="1" t="s">
        <v>32</v>
      </c>
      <c r="L10" s="1"/>
      <c r="M10" s="1" t="s">
        <v>15</v>
      </c>
      <c r="N10" s="9">
        <v>0.98593059598906385</v>
      </c>
      <c r="O10" s="9">
        <v>1.0199969051811051</v>
      </c>
      <c r="P10" s="1"/>
      <c r="Q10" s="1"/>
      <c r="R10" s="1" t="s">
        <v>42</v>
      </c>
      <c r="S10" s="1">
        <v>0.8</v>
      </c>
      <c r="T10" s="1">
        <v>-0.8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s="4" customFormat="1" x14ac:dyDescent="0.25">
      <c r="A11" s="1" t="s">
        <v>4</v>
      </c>
      <c r="B11" s="3">
        <v>41140</v>
      </c>
      <c r="C11" s="1" t="s">
        <v>21</v>
      </c>
      <c r="D11" s="1" t="s">
        <v>22</v>
      </c>
      <c r="E11" s="1">
        <v>0</v>
      </c>
      <c r="F11" s="1">
        <v>2</v>
      </c>
      <c r="G11" s="1">
        <f t="shared" si="0"/>
        <v>1.0888589426076152</v>
      </c>
      <c r="H11" s="1">
        <f t="shared" si="1"/>
        <v>2.3871599062227036</v>
      </c>
      <c r="I11" s="1">
        <f t="shared" si="2"/>
        <v>1.3355065898829466</v>
      </c>
      <c r="J11" s="1"/>
      <c r="K11" s="1" t="s">
        <v>33</v>
      </c>
      <c r="L11" s="1"/>
      <c r="M11" s="1" t="s">
        <v>17</v>
      </c>
      <c r="N11" s="9">
        <v>0.87903091316970849</v>
      </c>
      <c r="O11" s="9">
        <v>1.0120882715305641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s="4" customFormat="1" x14ac:dyDescent="0.25">
      <c r="A12" s="1" t="s">
        <v>4</v>
      </c>
      <c r="B12" s="3">
        <v>41141</v>
      </c>
      <c r="C12" s="1" t="s">
        <v>23</v>
      </c>
      <c r="D12" s="1" t="s">
        <v>24</v>
      </c>
      <c r="E12" s="1">
        <v>1</v>
      </c>
      <c r="F12" s="1">
        <v>0</v>
      </c>
      <c r="G12" s="1">
        <f t="shared" si="0"/>
        <v>1.3456709689730513</v>
      </c>
      <c r="H12" s="1">
        <f t="shared" si="1"/>
        <v>1.4102374741046646</v>
      </c>
      <c r="I12" s="1">
        <f t="shared" si="2"/>
        <v>2.1082581521598729</v>
      </c>
      <c r="J12" s="1"/>
      <c r="K12" s="1" t="s">
        <v>34</v>
      </c>
      <c r="L12" s="1"/>
      <c r="M12" s="1" t="s">
        <v>19</v>
      </c>
      <c r="N12" s="9">
        <v>1.2490833439474098</v>
      </c>
      <c r="O12" s="9">
        <v>0.63143109806807585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s="4" customFormat="1" x14ac:dyDescent="0.25">
      <c r="A13" s="1" t="s">
        <v>4</v>
      </c>
      <c r="B13" s="3">
        <v>41143</v>
      </c>
      <c r="C13" s="1" t="s">
        <v>22</v>
      </c>
      <c r="D13" s="1" t="s">
        <v>13</v>
      </c>
      <c r="E13" s="1">
        <v>4</v>
      </c>
      <c r="F13" s="1">
        <v>2</v>
      </c>
      <c r="G13" s="1">
        <f t="shared" si="0"/>
        <v>2.9965719689887229</v>
      </c>
      <c r="H13" s="1">
        <f t="shared" si="1"/>
        <v>0.72273453001964583</v>
      </c>
      <c r="I13" s="1">
        <f t="shared" si="2"/>
        <v>2.6382748942233034</v>
      </c>
      <c r="J13" s="1"/>
      <c r="K13" s="1" t="s">
        <v>35</v>
      </c>
      <c r="L13" s="1"/>
      <c r="M13" s="1" t="s">
        <v>21</v>
      </c>
      <c r="N13" s="9">
        <v>0.94149698484168887</v>
      </c>
      <c r="O13" s="9">
        <v>1.3602298002049149</v>
      </c>
      <c r="P13" s="1"/>
      <c r="Q13" s="1"/>
      <c r="R13" s="1" t="s">
        <v>45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s="4" customFormat="1" x14ac:dyDescent="0.25">
      <c r="A14" s="1" t="s">
        <v>4</v>
      </c>
      <c r="B14" s="3">
        <v>41146</v>
      </c>
      <c r="C14" s="1" t="s">
        <v>18</v>
      </c>
      <c r="D14" s="1" t="s">
        <v>23</v>
      </c>
      <c r="E14" s="1">
        <v>1</v>
      </c>
      <c r="F14" s="1">
        <v>3</v>
      </c>
      <c r="G14" s="1">
        <f t="shared" si="0"/>
        <v>0.9573653607857483</v>
      </c>
      <c r="H14" s="1">
        <f t="shared" si="1"/>
        <v>1.7378435618416248</v>
      </c>
      <c r="I14" s="1">
        <f t="shared" si="2"/>
        <v>1.5948565868455657</v>
      </c>
      <c r="J14" s="1"/>
      <c r="K14" s="1" t="s">
        <v>36</v>
      </c>
      <c r="L14" s="1"/>
      <c r="M14" s="1" t="s">
        <v>23</v>
      </c>
      <c r="N14" s="9">
        <v>1.0471105996797874</v>
      </c>
      <c r="O14" s="9">
        <v>0.714175326395876</v>
      </c>
      <c r="P14" s="1"/>
      <c r="Q14" s="1"/>
      <c r="R14" s="1" t="s">
        <v>46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s="4" customFormat="1" x14ac:dyDescent="0.25">
      <c r="A15" s="1" t="s">
        <v>4</v>
      </c>
      <c r="B15" s="3">
        <v>41146</v>
      </c>
      <c r="C15" s="1" t="s">
        <v>22</v>
      </c>
      <c r="D15" s="1" t="s">
        <v>9</v>
      </c>
      <c r="E15" s="1">
        <v>2</v>
      </c>
      <c r="F15" s="1">
        <v>0</v>
      </c>
      <c r="G15" s="1">
        <f t="shared" si="0"/>
        <v>2.9572094797733923</v>
      </c>
      <c r="H15" s="1">
        <f t="shared" si="1"/>
        <v>0.77497228557424203</v>
      </c>
      <c r="I15" s="1">
        <f t="shared" si="2"/>
        <v>1.5168320315762129</v>
      </c>
      <c r="J15" s="1"/>
      <c r="K15" s="1" t="s">
        <v>37</v>
      </c>
      <c r="L15" s="1"/>
      <c r="M15" s="1" t="s">
        <v>22</v>
      </c>
      <c r="N15" s="9">
        <v>1.4247356848075488</v>
      </c>
      <c r="O15" s="9">
        <v>0.74509164096064517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s="4" customFormat="1" x14ac:dyDescent="0.25">
      <c r="A16" s="1" t="s">
        <v>4</v>
      </c>
      <c r="B16" s="3">
        <v>41146</v>
      </c>
      <c r="C16" s="1" t="s">
        <v>24</v>
      </c>
      <c r="D16" s="1" t="s">
        <v>7</v>
      </c>
      <c r="E16" s="1">
        <v>3</v>
      </c>
      <c r="F16" s="1">
        <v>2</v>
      </c>
      <c r="G16" s="1">
        <f t="shared" si="0"/>
        <v>2.7033006347404878</v>
      </c>
      <c r="H16" s="1">
        <f t="shared" si="1"/>
        <v>0.97685593399626458</v>
      </c>
      <c r="I16" s="1">
        <f t="shared" si="2"/>
        <v>1.1348542931440535</v>
      </c>
      <c r="J16" s="1"/>
      <c r="K16" s="1" t="s">
        <v>38</v>
      </c>
      <c r="L16" s="1"/>
      <c r="M16" s="1" t="s">
        <v>18</v>
      </c>
      <c r="N16" s="9">
        <v>0.86363427604254073</v>
      </c>
      <c r="O16" s="9">
        <v>1.3473586010447605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s="4" customFormat="1" x14ac:dyDescent="0.25">
      <c r="A17" s="1" t="s">
        <v>4</v>
      </c>
      <c r="B17" s="3">
        <v>41146</v>
      </c>
      <c r="C17" s="1" t="s">
        <v>8</v>
      </c>
      <c r="D17" s="1" t="s">
        <v>11</v>
      </c>
      <c r="E17" s="1">
        <v>1</v>
      </c>
      <c r="F17" s="1">
        <v>1</v>
      </c>
      <c r="G17" s="1">
        <f t="shared" si="0"/>
        <v>1.1462550870205939</v>
      </c>
      <c r="H17" s="1">
        <f t="shared" si="1"/>
        <v>0.81170521444512367</v>
      </c>
      <c r="I17" s="1">
        <f t="shared" si="2"/>
        <v>5.6845476746558349E-2</v>
      </c>
      <c r="J17" s="1"/>
      <c r="K17" s="1"/>
      <c r="L17" s="1"/>
      <c r="M17" s="1" t="s">
        <v>24</v>
      </c>
      <c r="N17" s="9">
        <v>1.6030699922832254</v>
      </c>
      <c r="O17" s="9">
        <v>0.82794851156164606</v>
      </c>
      <c r="P17" s="1"/>
      <c r="Q17" s="1"/>
      <c r="R17" s="1" t="s">
        <v>47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s="4" customFormat="1" x14ac:dyDescent="0.25">
      <c r="A18" s="1" t="s">
        <v>4</v>
      </c>
      <c r="B18" s="3">
        <v>41146</v>
      </c>
      <c r="C18" s="1" t="s">
        <v>20</v>
      </c>
      <c r="D18" s="1" t="s">
        <v>21</v>
      </c>
      <c r="E18" s="1">
        <v>0</v>
      </c>
      <c r="F18" s="1">
        <v>2</v>
      </c>
      <c r="G18" s="1">
        <f t="shared" si="0"/>
        <v>1.8713217920149054</v>
      </c>
      <c r="H18" s="1">
        <f t="shared" si="1"/>
        <v>1.30932118424843</v>
      </c>
      <c r="I18" s="1">
        <f t="shared" si="2"/>
        <v>3.9788824757978682</v>
      </c>
      <c r="J18" s="1"/>
      <c r="K18" s="1"/>
      <c r="L18" s="1"/>
      <c r="M18" s="1" t="s">
        <v>8</v>
      </c>
      <c r="N18" s="9">
        <v>0.70788532030948703</v>
      </c>
      <c r="O18" s="9">
        <v>1.1529074163661646</v>
      </c>
      <c r="P18" s="1"/>
      <c r="Q18" s="1"/>
      <c r="R18" s="1" t="s">
        <v>48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s="4" customFormat="1" x14ac:dyDescent="0.25">
      <c r="A19" s="1" t="s">
        <v>4</v>
      </c>
      <c r="B19" s="3">
        <v>41146</v>
      </c>
      <c r="C19" s="1" t="s">
        <v>12</v>
      </c>
      <c r="D19" s="1" t="s">
        <v>17</v>
      </c>
      <c r="E19" s="1">
        <v>3</v>
      </c>
      <c r="F19" s="1">
        <v>0</v>
      </c>
      <c r="G19" s="1">
        <f t="shared" si="0"/>
        <v>1.437966506656057</v>
      </c>
      <c r="H19" s="1">
        <f t="shared" si="1"/>
        <v>0.97036143734434377</v>
      </c>
      <c r="I19" s="1">
        <f t="shared" si="2"/>
        <v>3.3815499534132627</v>
      </c>
      <c r="J19" s="1"/>
      <c r="K19" s="1"/>
      <c r="L19" s="1"/>
      <c r="M19" s="1" t="s">
        <v>20</v>
      </c>
      <c r="N19" s="9">
        <v>0.88632539375404806</v>
      </c>
      <c r="O19" s="9">
        <v>1.1289958272109248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s="4" customFormat="1" x14ac:dyDescent="0.25">
      <c r="A20" s="1" t="s">
        <v>4</v>
      </c>
      <c r="B20" s="3">
        <v>41146</v>
      </c>
      <c r="C20" s="1" t="s">
        <v>10</v>
      </c>
      <c r="D20" s="1" t="s">
        <v>15</v>
      </c>
      <c r="E20" s="1">
        <v>1</v>
      </c>
      <c r="F20" s="1">
        <v>1</v>
      </c>
      <c r="G20" s="1">
        <f t="shared" si="0"/>
        <v>1.8294956253560766</v>
      </c>
      <c r="H20" s="1">
        <f t="shared" si="1"/>
        <v>1.1373934280799682</v>
      </c>
      <c r="I20" s="1">
        <f t="shared" si="2"/>
        <v>0.70693994656443393</v>
      </c>
      <c r="J20" s="1"/>
      <c r="K20" s="1"/>
      <c r="L20" s="1"/>
      <c r="M20" s="1" t="s">
        <v>12</v>
      </c>
      <c r="N20" s="9">
        <v>0.91535041086950808</v>
      </c>
      <c r="O20" s="9">
        <v>0.89617836753661373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s="4" customFormat="1" x14ac:dyDescent="0.25">
      <c r="A21" s="1" t="s">
        <v>4</v>
      </c>
      <c r="B21" s="3">
        <v>41147</v>
      </c>
      <c r="C21" s="1" t="s">
        <v>16</v>
      </c>
      <c r="D21" s="1" t="s">
        <v>19</v>
      </c>
      <c r="E21" s="1">
        <v>2</v>
      </c>
      <c r="F21" s="1">
        <v>2</v>
      </c>
      <c r="G21" s="1">
        <f t="shared" si="0"/>
        <v>1.2764313343192399</v>
      </c>
      <c r="H21" s="1">
        <f t="shared" si="1"/>
        <v>1.3217574085160391</v>
      </c>
      <c r="I21" s="1">
        <f t="shared" si="2"/>
        <v>0.98356462685791457</v>
      </c>
      <c r="J21" s="1"/>
      <c r="K21" s="1"/>
      <c r="L21" s="1"/>
      <c r="M21" s="1" t="s">
        <v>10</v>
      </c>
      <c r="N21" s="9">
        <v>1.1555520802296444</v>
      </c>
      <c r="O21" s="9">
        <v>0.93654671761089192</v>
      </c>
      <c r="P21" s="1"/>
      <c r="Q21" s="1"/>
      <c r="R21" s="1" t="s">
        <v>49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s="4" customFormat="1" x14ac:dyDescent="0.25">
      <c r="A22" s="1" t="s">
        <v>4</v>
      </c>
      <c r="B22" s="3">
        <v>41147</v>
      </c>
      <c r="C22" s="1" t="s">
        <v>14</v>
      </c>
      <c r="D22" s="1" t="s">
        <v>5</v>
      </c>
      <c r="E22" s="1">
        <v>0</v>
      </c>
      <c r="F22" s="1">
        <v>0</v>
      </c>
      <c r="G22" s="1">
        <f t="shared" si="0"/>
        <v>0.73105825574844796</v>
      </c>
      <c r="H22" s="1">
        <f t="shared" si="1"/>
        <v>1.4834293328062371</v>
      </c>
      <c r="I22" s="1">
        <f t="shared" si="2"/>
        <v>2.735008758727921</v>
      </c>
      <c r="J22" s="1"/>
      <c r="K22" s="1"/>
      <c r="L22" s="1"/>
      <c r="M22" s="1" t="s">
        <v>16</v>
      </c>
      <c r="N22" s="9">
        <v>1.3023523323904047</v>
      </c>
      <c r="O22" s="9">
        <v>0.8590637861690712</v>
      </c>
      <c r="P22" s="1"/>
      <c r="Q22" s="1"/>
      <c r="R22" s="1" t="s">
        <v>50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s="4" customFormat="1" x14ac:dyDescent="0.25">
      <c r="A23" s="1" t="s">
        <v>4</v>
      </c>
      <c r="B23" s="3">
        <v>41153</v>
      </c>
      <c r="C23" s="1" t="s">
        <v>19</v>
      </c>
      <c r="D23" s="1" t="s">
        <v>11</v>
      </c>
      <c r="E23" s="1">
        <v>3</v>
      </c>
      <c r="F23" s="1">
        <v>1</v>
      </c>
      <c r="G23" s="1">
        <f t="shared" si="0"/>
        <v>2.0225989945468066</v>
      </c>
      <c r="H23" s="1">
        <f t="shared" si="1"/>
        <v>0.4445594742378563</v>
      </c>
      <c r="I23" s="1">
        <f t="shared" si="2"/>
        <v>1.2638269031198401</v>
      </c>
      <c r="J23" s="1"/>
      <c r="K23" s="1"/>
      <c r="L23" s="1"/>
      <c r="M23" s="1" t="s">
        <v>14</v>
      </c>
      <c r="N23" s="9">
        <v>0.66343789574639023</v>
      </c>
      <c r="O23" s="9">
        <v>0.84211301125051286</v>
      </c>
      <c r="P23" s="1"/>
      <c r="Q23" s="1"/>
      <c r="R23" s="1" t="s">
        <v>51</v>
      </c>
      <c r="S23" s="1"/>
      <c r="T23" s="5"/>
      <c r="U23" s="5"/>
      <c r="V23" s="5"/>
      <c r="W23" s="5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s="4" customFormat="1" x14ac:dyDescent="0.25">
      <c r="A24" s="1" t="s">
        <v>4</v>
      </c>
      <c r="B24" s="3">
        <v>41153</v>
      </c>
      <c r="C24" s="1" t="s">
        <v>12</v>
      </c>
      <c r="D24" s="1" t="s">
        <v>6</v>
      </c>
      <c r="E24" s="1">
        <v>2</v>
      </c>
      <c r="F24" s="1">
        <v>2</v>
      </c>
      <c r="G24" s="1">
        <f t="shared" si="0"/>
        <v>1.4123564855723243</v>
      </c>
      <c r="H24" s="1">
        <f t="shared" si="1"/>
        <v>0.86507598437655298</v>
      </c>
      <c r="I24" s="1">
        <f t="shared" si="2"/>
        <v>1.6333774212877601</v>
      </c>
      <c r="J24" s="1"/>
      <c r="K24" s="1"/>
      <c r="L24" s="1"/>
      <c r="M24" s="1" t="s">
        <v>6</v>
      </c>
      <c r="N24" s="9">
        <v>0.78365493850293966</v>
      </c>
      <c r="O24" s="9">
        <v>0.99406309371695045</v>
      </c>
      <c r="P24" s="1"/>
      <c r="Q24" s="1"/>
      <c r="R24" s="1" t="s">
        <v>52</v>
      </c>
      <c r="S24" s="1"/>
      <c r="T24" s="5"/>
      <c r="U24" s="5"/>
      <c r="V24" s="5"/>
      <c r="W24" s="5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s="4" customFormat="1" x14ac:dyDescent="0.25">
      <c r="A25" s="1" t="s">
        <v>4</v>
      </c>
      <c r="B25" s="3">
        <v>41153</v>
      </c>
      <c r="C25" s="1" t="s">
        <v>10</v>
      </c>
      <c r="D25" s="1" t="s">
        <v>8</v>
      </c>
      <c r="E25" s="1">
        <v>1</v>
      </c>
      <c r="F25" s="1">
        <v>1</v>
      </c>
      <c r="G25" s="1">
        <f t="shared" si="0"/>
        <v>2.067887720020062</v>
      </c>
      <c r="H25" s="1">
        <f t="shared" si="1"/>
        <v>0.81663366004641624</v>
      </c>
      <c r="I25" s="1">
        <f t="shared" si="2"/>
        <v>1.1740073971976197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5"/>
      <c r="U25" s="5"/>
      <c r="V25" s="5"/>
      <c r="W25" s="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s="4" customFormat="1" x14ac:dyDescent="0.25">
      <c r="A26" s="1" t="s">
        <v>4</v>
      </c>
      <c r="B26" s="3">
        <v>41153</v>
      </c>
      <c r="C26" s="1" t="s">
        <v>15</v>
      </c>
      <c r="D26" s="1" t="s">
        <v>23</v>
      </c>
      <c r="E26" s="1">
        <v>2</v>
      </c>
      <c r="F26" s="1">
        <v>0</v>
      </c>
      <c r="G26" s="1">
        <f t="shared" si="0"/>
        <v>1.0929346216595552</v>
      </c>
      <c r="H26" s="1">
        <f t="shared" si="1"/>
        <v>1.3156074807351741</v>
      </c>
      <c r="I26" s="1">
        <f t="shared" si="2"/>
        <v>2.5535906439502458</v>
      </c>
      <c r="J26" s="1"/>
      <c r="K26" s="1"/>
      <c r="L26" s="1" t="s">
        <v>63</v>
      </c>
      <c r="M26" s="1"/>
      <c r="N26" s="1"/>
      <c r="O26" s="1"/>
      <c r="P26" s="1"/>
      <c r="Q26" s="1"/>
      <c r="R26" s="1"/>
      <c r="S26" s="1" t="s">
        <v>43</v>
      </c>
      <c r="T26" s="5" t="s">
        <v>44</v>
      </c>
      <c r="U26" s="5"/>
      <c r="V26" s="5"/>
      <c r="W26" s="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s="4" customFormat="1" x14ac:dyDescent="0.25">
      <c r="A27" s="1" t="s">
        <v>4</v>
      </c>
      <c r="B27" s="3">
        <v>41153</v>
      </c>
      <c r="C27" s="1" t="s">
        <v>17</v>
      </c>
      <c r="D27" s="1" t="s">
        <v>7</v>
      </c>
      <c r="E27" s="1">
        <v>3</v>
      </c>
      <c r="F27" s="1">
        <v>0</v>
      </c>
      <c r="G27" s="1">
        <f t="shared" si="0"/>
        <v>1.4823337951349718</v>
      </c>
      <c r="H27" s="1">
        <f t="shared" si="1"/>
        <v>1.1941134260968376</v>
      </c>
      <c r="I27" s="1">
        <f t="shared" si="2"/>
        <v>3.7292175837741457</v>
      </c>
      <c r="J27" s="1"/>
      <c r="K27" s="1"/>
      <c r="L27" s="1"/>
      <c r="M27" s="1"/>
      <c r="N27" s="1"/>
      <c r="O27" s="1"/>
      <c r="P27" s="1"/>
      <c r="Q27" s="1"/>
      <c r="R27" s="1" t="s">
        <v>41</v>
      </c>
      <c r="S27" s="1">
        <v>0.7</v>
      </c>
      <c r="T27" s="5">
        <v>0.95</v>
      </c>
      <c r="U27" s="5"/>
      <c r="V27" s="5"/>
      <c r="W27" s="5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s="4" customFormat="1" x14ac:dyDescent="0.25">
      <c r="A28" s="1" t="s">
        <v>4</v>
      </c>
      <c r="B28" s="3">
        <v>41153</v>
      </c>
      <c r="C28" s="1" t="s">
        <v>21</v>
      </c>
      <c r="D28" s="1" t="s">
        <v>14</v>
      </c>
      <c r="E28" s="1">
        <v>2</v>
      </c>
      <c r="F28" s="1">
        <v>2</v>
      </c>
      <c r="G28" s="1">
        <f t="shared" si="0"/>
        <v>1.2306436317070155</v>
      </c>
      <c r="H28" s="1">
        <f t="shared" si="1"/>
        <v>1.1115973031927455</v>
      </c>
      <c r="I28" s="1">
        <f t="shared" si="2"/>
        <v>1.3811685731273728</v>
      </c>
      <c r="J28" s="1"/>
      <c r="K28" s="1"/>
      <c r="L28" s="1" t="s">
        <v>64</v>
      </c>
      <c r="M28" s="1"/>
      <c r="N28" s="1"/>
      <c r="O28" s="1"/>
      <c r="P28" s="1"/>
      <c r="Q28" s="1"/>
      <c r="R28" s="1" t="s">
        <v>42</v>
      </c>
      <c r="S28" s="1">
        <v>1.4</v>
      </c>
      <c r="T28" s="5">
        <v>0.75</v>
      </c>
      <c r="U28" s="5"/>
      <c r="V28" s="5"/>
      <c r="W28" s="5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s="4" customFormat="1" x14ac:dyDescent="0.25">
      <c r="A29" s="1" t="s">
        <v>4</v>
      </c>
      <c r="B29" s="3">
        <v>41154</v>
      </c>
      <c r="C29" s="1" t="s">
        <v>16</v>
      </c>
      <c r="D29" s="1" t="s">
        <v>5</v>
      </c>
      <c r="E29" s="1">
        <v>0</v>
      </c>
      <c r="F29" s="1">
        <v>2</v>
      </c>
      <c r="G29" s="1">
        <f t="shared" si="0"/>
        <v>1.4350935190642258</v>
      </c>
      <c r="H29" s="1">
        <f t="shared" si="1"/>
        <v>1.5132890741854208</v>
      </c>
      <c r="I29" s="1">
        <f t="shared" si="2"/>
        <v>2.2963809337674279</v>
      </c>
      <c r="J29" s="1"/>
      <c r="K29" s="1"/>
      <c r="L29" s="1" t="s">
        <v>65</v>
      </c>
      <c r="M29" s="1"/>
      <c r="N29" s="1"/>
      <c r="O29" s="1"/>
      <c r="P29" s="1"/>
      <c r="Q29" s="1"/>
      <c r="R29" s="1"/>
      <c r="S29" s="1"/>
      <c r="T29" s="5"/>
      <c r="U29" s="5"/>
      <c r="V29" s="5"/>
      <c r="W29" s="5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s="4" customFormat="1" x14ac:dyDescent="0.25">
      <c r="A30" s="1" t="s">
        <v>4</v>
      </c>
      <c r="B30" s="3">
        <v>41154</v>
      </c>
      <c r="C30" s="1" t="s">
        <v>9</v>
      </c>
      <c r="D30" s="1" t="s">
        <v>18</v>
      </c>
      <c r="E30" s="1">
        <v>1</v>
      </c>
      <c r="F30" s="1">
        <v>1</v>
      </c>
      <c r="G30" s="1">
        <f t="shared" si="0"/>
        <v>1.7659066937751347</v>
      </c>
      <c r="H30" s="1">
        <f t="shared" si="1"/>
        <v>1.4225566978643795</v>
      </c>
      <c r="I30" s="1">
        <f t="shared" si="2"/>
        <v>0.76516722647960644</v>
      </c>
      <c r="J30" s="1"/>
      <c r="K30" s="1"/>
      <c r="L30" s="1" t="s">
        <v>66</v>
      </c>
      <c r="M30" s="1"/>
      <c r="N30" s="1"/>
      <c r="O30" s="1"/>
      <c r="P30" s="1"/>
      <c r="Q30" s="1"/>
      <c r="R30" s="1" t="s">
        <v>53</v>
      </c>
      <c r="S30" s="1"/>
      <c r="T30" s="5"/>
      <c r="U30" s="5"/>
      <c r="V30" s="5"/>
      <c r="W30" s="5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s="4" customFormat="1" x14ac:dyDescent="0.25">
      <c r="A31" s="1" t="s">
        <v>4</v>
      </c>
      <c r="B31" s="3">
        <v>41154</v>
      </c>
      <c r="C31" s="1" t="s">
        <v>20</v>
      </c>
      <c r="D31" s="1" t="s">
        <v>24</v>
      </c>
      <c r="E31" s="1">
        <v>2</v>
      </c>
      <c r="F31" s="1">
        <v>3</v>
      </c>
      <c r="G31" s="1">
        <f t="shared" si="0"/>
        <v>1.1390414267634827</v>
      </c>
      <c r="H31" s="1">
        <f t="shared" si="1"/>
        <v>2.2293576448174464</v>
      </c>
      <c r="I31" s="1">
        <f t="shared" si="2"/>
        <v>1.3351393044307724</v>
      </c>
      <c r="J31" s="1"/>
      <c r="K31" s="1"/>
      <c r="L31" s="1" t="s">
        <v>67</v>
      </c>
      <c r="M31" s="1"/>
      <c r="N31" s="1"/>
      <c r="O31" s="1"/>
      <c r="P31" s="1"/>
      <c r="Q31" s="1"/>
      <c r="R31" s="1"/>
      <c r="S31" s="1"/>
      <c r="T31" s="5"/>
      <c r="U31" s="5"/>
      <c r="V31" s="5"/>
      <c r="W31" s="5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s="4" customFormat="1" x14ac:dyDescent="0.25">
      <c r="A32" s="1" t="s">
        <v>4</v>
      </c>
      <c r="B32" s="3">
        <v>41167</v>
      </c>
      <c r="C32" s="1" t="s">
        <v>5</v>
      </c>
      <c r="D32" s="1" t="s">
        <v>20</v>
      </c>
      <c r="E32" s="1">
        <v>6</v>
      </c>
      <c r="F32" s="1">
        <v>1</v>
      </c>
      <c r="G32" s="1">
        <f t="shared" si="0"/>
        <v>2.5060913343444695</v>
      </c>
      <c r="H32" s="1">
        <f t="shared" si="1"/>
        <v>0.77506268774830278</v>
      </c>
      <c r="I32" s="1">
        <f t="shared" si="2"/>
        <v>12.257994558385827</v>
      </c>
      <c r="J32" s="1"/>
      <c r="K32" s="1"/>
      <c r="L32" s="1"/>
      <c r="M32" s="1"/>
      <c r="N32" s="1"/>
      <c r="O32" s="1"/>
      <c r="P32" s="1"/>
      <c r="Q32" s="1"/>
      <c r="R32" s="1" t="s">
        <v>54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s="4" customFormat="1" x14ac:dyDescent="0.25">
      <c r="A33" s="1" t="s">
        <v>4</v>
      </c>
      <c r="B33" s="3">
        <v>41167</v>
      </c>
      <c r="C33" s="1" t="s">
        <v>18</v>
      </c>
      <c r="D33" s="1" t="s">
        <v>12</v>
      </c>
      <c r="E33" s="1">
        <v>2</v>
      </c>
      <c r="F33" s="1">
        <v>0</v>
      </c>
      <c r="G33" s="1">
        <f t="shared" si="0"/>
        <v>1.201343835966534</v>
      </c>
      <c r="H33" s="1">
        <f t="shared" si="1"/>
        <v>1.5191669522255979</v>
      </c>
      <c r="I33" s="1">
        <f t="shared" si="2"/>
        <v>2.9457198970830629</v>
      </c>
      <c r="J33" s="1"/>
      <c r="K33" s="1"/>
      <c r="L33" s="1" t="s">
        <v>22</v>
      </c>
      <c r="M33" s="1"/>
      <c r="N33" s="1"/>
      <c r="O33" s="1"/>
      <c r="P33" s="1"/>
      <c r="Q33" s="1"/>
      <c r="R33" s="1" t="s">
        <v>55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s="4" customFormat="1" x14ac:dyDescent="0.25">
      <c r="A34" s="1" t="s">
        <v>4</v>
      </c>
      <c r="B34" s="3">
        <v>41167</v>
      </c>
      <c r="C34" s="1" t="s">
        <v>7</v>
      </c>
      <c r="D34" s="1" t="s">
        <v>15</v>
      </c>
      <c r="E34" s="1">
        <v>3</v>
      </c>
      <c r="F34" s="1">
        <v>0</v>
      </c>
      <c r="G34" s="1">
        <f t="shared" si="0"/>
        <v>1.5164710244416728</v>
      </c>
      <c r="H34" s="1">
        <f t="shared" si="1"/>
        <v>1.3194110974803224</v>
      </c>
      <c r="I34" s="1">
        <f t="shared" si="2"/>
        <v>3.9417038654753687</v>
      </c>
      <c r="J34" s="1"/>
      <c r="K34" s="1"/>
      <c r="L34" s="1">
        <f>1.38*(1/1.12)*(1.42)*1.36</f>
        <v>2.3795142857142855</v>
      </c>
      <c r="M34" s="1" t="str">
        <f ca="1">_xlfn.FORMULATEXT(L34)</f>
        <v>=1.38*(1/1.12)*(1.42)*1.36</v>
      </c>
      <c r="N34" s="1"/>
      <c r="O34" s="1"/>
      <c r="P34" s="1"/>
      <c r="Q34" s="1"/>
      <c r="R34" s="1">
        <f>1.5*(1/1.1)*0.7*0.75</f>
        <v>0.71590909090909083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s="4" customFormat="1" x14ac:dyDescent="0.25">
      <c r="A35" s="1" t="s">
        <v>4</v>
      </c>
      <c r="B35" s="3">
        <v>41167</v>
      </c>
      <c r="C35" s="1" t="s">
        <v>24</v>
      </c>
      <c r="D35" s="1" t="s">
        <v>21</v>
      </c>
      <c r="E35" s="1">
        <v>4</v>
      </c>
      <c r="F35" s="1">
        <v>0</v>
      </c>
      <c r="G35" s="1">
        <f t="shared" si="0"/>
        <v>3.3846032527385943</v>
      </c>
      <c r="H35" s="1">
        <f t="shared" si="1"/>
        <v>0.96019001977417517</v>
      </c>
      <c r="I35" s="1">
        <f t="shared" si="2"/>
        <v>1.3006780306138492</v>
      </c>
      <c r="J35" s="1"/>
      <c r="K35" s="1"/>
      <c r="L35" s="1" t="s">
        <v>13</v>
      </c>
      <c r="M35" s="1"/>
      <c r="N35" s="1"/>
      <c r="O35" s="1"/>
      <c r="P35" s="1"/>
      <c r="Q35" s="1"/>
      <c r="R35" s="1" t="s">
        <v>56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s="4" customFormat="1" x14ac:dyDescent="0.25">
      <c r="A36" s="1" t="s">
        <v>4</v>
      </c>
      <c r="B36" s="3">
        <v>41167</v>
      </c>
      <c r="C36" s="1" t="s">
        <v>8</v>
      </c>
      <c r="D36" s="1" t="s">
        <v>17</v>
      </c>
      <c r="E36" s="1">
        <v>0</v>
      </c>
      <c r="F36" s="1">
        <v>0</v>
      </c>
      <c r="G36" s="1">
        <f t="shared" si="0"/>
        <v>1.1120499527515377</v>
      </c>
      <c r="H36" s="1">
        <f t="shared" si="1"/>
        <v>1.2483417790424614</v>
      </c>
      <c r="I36" s="1">
        <f t="shared" si="2"/>
        <v>2.7950122947175946</v>
      </c>
      <c r="J36" s="1"/>
      <c r="K36" s="1"/>
      <c r="L36" s="1">
        <f>1.38*1.12*0.79*0.75</f>
        <v>0.91576800000000014</v>
      </c>
      <c r="M36" s="1" t="str">
        <f ca="1">_xlfn.FORMULATEXT(L36)</f>
        <v>=1.38*1.12*0.79*0.75</v>
      </c>
      <c r="N36" s="1"/>
      <c r="O36" s="1"/>
      <c r="P36" s="1"/>
      <c r="Q36" s="1"/>
      <c r="R36" s="1" t="s">
        <v>57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s="4" customFormat="1" x14ac:dyDescent="0.25">
      <c r="A37" s="1" t="s">
        <v>4</v>
      </c>
      <c r="B37" s="3">
        <v>41167</v>
      </c>
      <c r="C37" s="1" t="s">
        <v>11</v>
      </c>
      <c r="D37" s="1" t="s">
        <v>22</v>
      </c>
      <c r="E37" s="1">
        <v>0</v>
      </c>
      <c r="F37" s="1">
        <v>0</v>
      </c>
      <c r="G37" s="1">
        <f t="shared" si="0"/>
        <v>0.66103075734528838</v>
      </c>
      <c r="H37" s="1">
        <f t="shared" si="1"/>
        <v>1.8308155758577946</v>
      </c>
      <c r="I37" s="1">
        <f t="shared" si="2"/>
        <v>3.7888473349599936</v>
      </c>
      <c r="J37" s="1"/>
      <c r="K37" s="1"/>
      <c r="L37" s="1"/>
      <c r="M37" s="1"/>
      <c r="N37" s="1"/>
      <c r="O37" s="1"/>
      <c r="P37" s="1"/>
      <c r="Q37" s="1"/>
      <c r="R37" s="1">
        <f>1.5*1.1*1.4*0.95</f>
        <v>2.1945000000000001</v>
      </c>
      <c r="S37" s="1" t="str">
        <f ca="1">_xlfn.FORMULATEXT(R37)</f>
        <v>=1.5*1.1*1.4*0.95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s="4" customFormat="1" x14ac:dyDescent="0.25">
      <c r="A38" s="1" t="s">
        <v>4</v>
      </c>
      <c r="B38" s="3">
        <v>41167</v>
      </c>
      <c r="C38" s="1" t="s">
        <v>14</v>
      </c>
      <c r="D38" s="1" t="s">
        <v>19</v>
      </c>
      <c r="E38" s="1">
        <v>1</v>
      </c>
      <c r="F38" s="1">
        <v>1</v>
      </c>
      <c r="G38" s="1">
        <f t="shared" si="0"/>
        <v>0.65023334887510276</v>
      </c>
      <c r="H38" s="1">
        <f t="shared" si="1"/>
        <v>1.2956769093849965</v>
      </c>
      <c r="I38" s="1">
        <f t="shared" si="2"/>
        <v>0.20976154498258898</v>
      </c>
      <c r="J38" s="1"/>
      <c r="K38" s="1"/>
      <c r="L38" s="1" t="s">
        <v>68</v>
      </c>
      <c r="M38" s="1"/>
      <c r="N38" s="1"/>
      <c r="O38" s="1"/>
      <c r="P38" s="1"/>
      <c r="Q38" s="1"/>
      <c r="R38" s="1" t="s">
        <v>58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4" customFormat="1" x14ac:dyDescent="0.25">
      <c r="A39" s="1" t="s">
        <v>4</v>
      </c>
      <c r="B39" s="3">
        <v>41167</v>
      </c>
      <c r="C39" s="1" t="s">
        <v>6</v>
      </c>
      <c r="D39" s="1" t="s">
        <v>16</v>
      </c>
      <c r="E39" s="1">
        <v>1</v>
      </c>
      <c r="F39" s="1">
        <v>1</v>
      </c>
      <c r="G39" s="1">
        <f t="shared" si="0"/>
        <v>1.0449446436321812</v>
      </c>
      <c r="H39" s="1">
        <f t="shared" si="1"/>
        <v>1.5946940237340732</v>
      </c>
      <c r="I39" s="1">
        <f t="shared" si="2"/>
        <v>0.35568100285624621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4" customFormat="1" x14ac:dyDescent="0.25">
      <c r="A40" s="1" t="s">
        <v>4</v>
      </c>
      <c r="B40" s="3">
        <v>41168</v>
      </c>
      <c r="C40" s="1" t="s">
        <v>13</v>
      </c>
      <c r="D40" s="1" t="s">
        <v>10</v>
      </c>
      <c r="E40" s="1">
        <v>1</v>
      </c>
      <c r="F40" s="1">
        <v>3</v>
      </c>
      <c r="G40" s="1">
        <f t="shared" si="0"/>
        <v>1.1447394049324899</v>
      </c>
      <c r="H40" s="1">
        <f t="shared" si="1"/>
        <v>1.9287318893321588</v>
      </c>
      <c r="I40" s="1">
        <f t="shared" si="2"/>
        <v>1.1685648602740575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4" customFormat="1" x14ac:dyDescent="0.25">
      <c r="A41" s="1" t="s">
        <v>4</v>
      </c>
      <c r="B41" s="3">
        <v>41169</v>
      </c>
      <c r="C41" s="1" t="s">
        <v>23</v>
      </c>
      <c r="D41" s="1" t="s">
        <v>9</v>
      </c>
      <c r="E41" s="1">
        <v>2</v>
      </c>
      <c r="F41" s="1">
        <v>2</v>
      </c>
      <c r="G41" s="1">
        <f t="shared" si="0"/>
        <v>2.1734034072169273</v>
      </c>
      <c r="H41" s="1">
        <f t="shared" si="1"/>
        <v>0.74281612431480204</v>
      </c>
      <c r="I41" s="1">
        <f t="shared" si="2"/>
        <v>1.6105800389172951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4" customFormat="1" x14ac:dyDescent="0.25">
      <c r="A42" s="1" t="s">
        <v>4</v>
      </c>
      <c r="B42" s="3">
        <v>41174</v>
      </c>
      <c r="C42" s="1" t="s">
        <v>22</v>
      </c>
      <c r="D42" s="1" t="s">
        <v>14</v>
      </c>
      <c r="E42" s="1">
        <v>1</v>
      </c>
      <c r="F42" s="1">
        <v>0</v>
      </c>
      <c r="G42" s="1">
        <f t="shared" si="0"/>
        <v>1.862291569280984</v>
      </c>
      <c r="H42" s="1">
        <f t="shared" si="1"/>
        <v>0.60889848068211572</v>
      </c>
      <c r="I42" s="1">
        <f t="shared" si="2"/>
        <v>1.114304110230051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4" customFormat="1" x14ac:dyDescent="0.25">
      <c r="A43" s="1" t="s">
        <v>4</v>
      </c>
      <c r="B43" s="3">
        <v>41174</v>
      </c>
      <c r="C43" s="1" t="s">
        <v>20</v>
      </c>
      <c r="D43" s="1" t="s">
        <v>18</v>
      </c>
      <c r="E43" s="1">
        <v>4</v>
      </c>
      <c r="F43" s="1">
        <v>1</v>
      </c>
      <c r="G43" s="1">
        <f t="shared" si="0"/>
        <v>1.8536143756106094</v>
      </c>
      <c r="H43" s="1">
        <f t="shared" si="1"/>
        <v>1.20103905936108</v>
      </c>
      <c r="I43" s="1">
        <f t="shared" si="2"/>
        <v>4.6473879519742214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4" customFormat="1" x14ac:dyDescent="0.25">
      <c r="A44" s="1" t="s">
        <v>4</v>
      </c>
      <c r="B44" s="3">
        <v>41174</v>
      </c>
      <c r="C44" s="1" t="s">
        <v>12</v>
      </c>
      <c r="D44" s="1" t="s">
        <v>23</v>
      </c>
      <c r="E44" s="1">
        <v>0</v>
      </c>
      <c r="F44" s="1">
        <v>3</v>
      </c>
      <c r="G44" s="1">
        <f t="shared" si="0"/>
        <v>1.0146942990302341</v>
      </c>
      <c r="H44" s="1">
        <f t="shared" si="1"/>
        <v>1.1559044526658295</v>
      </c>
      <c r="I44" s="1">
        <f t="shared" si="2"/>
        <v>4.4302929081821718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4" customFormat="1" x14ac:dyDescent="0.25">
      <c r="A45" s="1" t="s">
        <v>4</v>
      </c>
      <c r="B45" s="3">
        <v>41174</v>
      </c>
      <c r="C45" s="1" t="s">
        <v>15</v>
      </c>
      <c r="D45" s="1" t="s">
        <v>13</v>
      </c>
      <c r="E45" s="1">
        <v>1</v>
      </c>
      <c r="F45" s="1">
        <v>0</v>
      </c>
      <c r="G45" s="1">
        <f t="shared" si="0"/>
        <v>2.0736562008048898</v>
      </c>
      <c r="H45" s="1">
        <f t="shared" si="1"/>
        <v>0.98939102703810455</v>
      </c>
      <c r="I45" s="1">
        <f t="shared" si="2"/>
        <v>2.1316322419103049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4" customFormat="1" x14ac:dyDescent="0.25">
      <c r="A46" s="1" t="s">
        <v>4</v>
      </c>
      <c r="B46" s="3">
        <v>41174</v>
      </c>
      <c r="C46" s="1" t="s">
        <v>17</v>
      </c>
      <c r="D46" s="1" t="s">
        <v>6</v>
      </c>
      <c r="E46" s="1">
        <v>1</v>
      </c>
      <c r="F46" s="1">
        <v>1</v>
      </c>
      <c r="G46" s="1">
        <f t="shared" si="0"/>
        <v>1.3563166591627702</v>
      </c>
      <c r="H46" s="1">
        <f t="shared" si="1"/>
        <v>0.97696316881303946</v>
      </c>
      <c r="I46" s="1">
        <f t="shared" si="2"/>
        <v>0.12749225718805429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4" customFormat="1" x14ac:dyDescent="0.25">
      <c r="A47" s="1" t="s">
        <v>4</v>
      </c>
      <c r="B47" s="3">
        <v>41174</v>
      </c>
      <c r="C47" s="1" t="s">
        <v>21</v>
      </c>
      <c r="D47" s="1" t="s">
        <v>7</v>
      </c>
      <c r="E47" s="1">
        <v>1</v>
      </c>
      <c r="F47" s="1">
        <v>2</v>
      </c>
      <c r="G47" s="1">
        <f t="shared" si="0"/>
        <v>1.587672034895856</v>
      </c>
      <c r="H47" s="1">
        <f t="shared" si="1"/>
        <v>1.6048685798377582</v>
      </c>
      <c r="I47" s="1">
        <f t="shared" si="2"/>
        <v>0.50148725979806619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s="4" customFormat="1" x14ac:dyDescent="0.25">
      <c r="A48" s="1" t="s">
        <v>4</v>
      </c>
      <c r="B48" s="3">
        <v>41175</v>
      </c>
      <c r="C48" s="1" t="s">
        <v>16</v>
      </c>
      <c r="D48" s="1" t="s">
        <v>24</v>
      </c>
      <c r="E48" s="1">
        <v>1</v>
      </c>
      <c r="F48" s="1">
        <v>2</v>
      </c>
      <c r="G48" s="1">
        <f t="shared" si="0"/>
        <v>1.6736892221395197</v>
      </c>
      <c r="H48" s="1">
        <f t="shared" si="1"/>
        <v>1.6963396789632585</v>
      </c>
      <c r="I48" s="1">
        <f t="shared" si="2"/>
        <v>0.54606675859908793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s="4" customFormat="1" x14ac:dyDescent="0.25">
      <c r="A49" s="1" t="s">
        <v>4</v>
      </c>
      <c r="B49" s="3">
        <v>41175</v>
      </c>
      <c r="C49" s="1" t="s">
        <v>19</v>
      </c>
      <c r="D49" s="1" t="s">
        <v>5</v>
      </c>
      <c r="E49" s="1">
        <v>1</v>
      </c>
      <c r="F49" s="1">
        <v>1</v>
      </c>
      <c r="G49" s="1">
        <f t="shared" si="0"/>
        <v>1.3763951329359987</v>
      </c>
      <c r="H49" s="1">
        <f t="shared" si="1"/>
        <v>1.1123013182390904</v>
      </c>
      <c r="I49" s="1">
        <f t="shared" si="2"/>
        <v>0.15428488217614558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s="4" customFormat="1" x14ac:dyDescent="0.25">
      <c r="A50" s="1" t="s">
        <v>4</v>
      </c>
      <c r="B50" s="3">
        <v>41175</v>
      </c>
      <c r="C50" s="1" t="s">
        <v>9</v>
      </c>
      <c r="D50" s="1" t="s">
        <v>8</v>
      </c>
      <c r="E50" s="1">
        <v>1</v>
      </c>
      <c r="F50" s="1">
        <v>0</v>
      </c>
      <c r="G50" s="1">
        <f t="shared" si="0"/>
        <v>1.5110505267753664</v>
      </c>
      <c r="H50" s="1">
        <f t="shared" si="1"/>
        <v>1.1660109280754503</v>
      </c>
      <c r="I50" s="1">
        <f t="shared" si="2"/>
        <v>1.6207541253087525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s="4" customFormat="1" x14ac:dyDescent="0.25">
      <c r="A51" s="1" t="s">
        <v>4</v>
      </c>
      <c r="B51" s="3">
        <v>41175</v>
      </c>
      <c r="C51" s="1" t="s">
        <v>10</v>
      </c>
      <c r="D51" s="1" t="s">
        <v>11</v>
      </c>
      <c r="E51" s="1">
        <v>2</v>
      </c>
      <c r="F51" s="1">
        <v>1</v>
      </c>
      <c r="G51" s="1">
        <f t="shared" si="0"/>
        <v>1.8711469390287165</v>
      </c>
      <c r="H51" s="1">
        <f t="shared" si="1"/>
        <v>0.65937632412175029</v>
      </c>
      <c r="I51" s="1">
        <f t="shared" si="2"/>
        <v>0.1326275998904802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s="4" customFormat="1" x14ac:dyDescent="0.25">
      <c r="A52" s="1" t="s">
        <v>4</v>
      </c>
      <c r="B52" s="3">
        <v>41181</v>
      </c>
      <c r="C52" s="1" t="s">
        <v>5</v>
      </c>
      <c r="D52" s="1" t="s">
        <v>22</v>
      </c>
      <c r="E52" s="1">
        <v>1</v>
      </c>
      <c r="F52" s="1">
        <v>2</v>
      </c>
      <c r="G52" s="1">
        <f t="shared" si="0"/>
        <v>1.6539190488567865</v>
      </c>
      <c r="H52" s="1">
        <f t="shared" si="1"/>
        <v>1.245884950357504</v>
      </c>
      <c r="I52" s="1">
        <f t="shared" si="2"/>
        <v>0.99629963055506865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s="4" customFormat="1" x14ac:dyDescent="0.25">
      <c r="A53" s="1" t="s">
        <v>4</v>
      </c>
      <c r="B53" s="3">
        <v>41181</v>
      </c>
      <c r="C53" s="1" t="s">
        <v>23</v>
      </c>
      <c r="D53" s="1" t="s">
        <v>20</v>
      </c>
      <c r="E53" s="1">
        <v>3</v>
      </c>
      <c r="F53" s="1">
        <v>1</v>
      </c>
      <c r="G53" s="1">
        <f t="shared" si="0"/>
        <v>1.8349654447761372</v>
      </c>
      <c r="H53" s="1">
        <f t="shared" si="1"/>
        <v>0.7797097385263122</v>
      </c>
      <c r="I53" s="1">
        <f t="shared" si="2"/>
        <v>1.4058333141658097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s="4" customFormat="1" x14ac:dyDescent="0.25">
      <c r="A54" s="1" t="s">
        <v>4</v>
      </c>
      <c r="B54" s="3">
        <v>41181</v>
      </c>
      <c r="C54" s="1" t="s">
        <v>7</v>
      </c>
      <c r="D54" s="1" t="s">
        <v>19</v>
      </c>
      <c r="E54" s="1">
        <v>1</v>
      </c>
      <c r="F54" s="1">
        <v>2</v>
      </c>
      <c r="G54" s="1">
        <f t="shared" si="0"/>
        <v>0.93877438185129447</v>
      </c>
      <c r="H54" s="1">
        <f t="shared" si="1"/>
        <v>1.671572453869079</v>
      </c>
      <c r="I54" s="1">
        <f t="shared" si="2"/>
        <v>0.11161322937526931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s="4" customFormat="1" x14ac:dyDescent="0.25">
      <c r="A55" s="1" t="s">
        <v>4</v>
      </c>
      <c r="B55" s="3">
        <v>41181</v>
      </c>
      <c r="C55" s="1" t="s">
        <v>24</v>
      </c>
      <c r="D55" s="1" t="s">
        <v>10</v>
      </c>
      <c r="E55" s="1">
        <v>2</v>
      </c>
      <c r="F55" s="1">
        <v>3</v>
      </c>
      <c r="G55" s="1">
        <f t="shared" si="0"/>
        <v>2.3303702552980026</v>
      </c>
      <c r="H55" s="1">
        <f t="shared" si="1"/>
        <v>1.178495090934742</v>
      </c>
      <c r="I55" s="1">
        <f t="shared" si="2"/>
        <v>3.4270246393345007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s="4" customFormat="1" x14ac:dyDescent="0.25">
      <c r="A56" s="1" t="s">
        <v>4</v>
      </c>
      <c r="B56" s="3">
        <v>41181</v>
      </c>
      <c r="C56" s="1" t="s">
        <v>8</v>
      </c>
      <c r="D56" s="1" t="s">
        <v>16</v>
      </c>
      <c r="E56" s="1">
        <v>2</v>
      </c>
      <c r="F56" s="1">
        <v>5</v>
      </c>
      <c r="G56" s="1">
        <f t="shared" si="0"/>
        <v>0.94391158330009639</v>
      </c>
      <c r="H56" s="1">
        <f t="shared" si="1"/>
        <v>1.8495149638070332</v>
      </c>
      <c r="I56" s="1">
        <f t="shared" si="2"/>
        <v>11.040878707163507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s="4" customFormat="1" x14ac:dyDescent="0.25">
      <c r="A57" s="1" t="s">
        <v>4</v>
      </c>
      <c r="B57" s="3">
        <v>41181</v>
      </c>
      <c r="C57" s="1" t="s">
        <v>13</v>
      </c>
      <c r="D57" s="1" t="s">
        <v>9</v>
      </c>
      <c r="E57" s="1">
        <v>2</v>
      </c>
      <c r="F57" s="1">
        <v>2</v>
      </c>
      <c r="G57" s="1">
        <f t="shared" si="0"/>
        <v>1.634488903964606</v>
      </c>
      <c r="H57" s="1">
        <f t="shared" si="1"/>
        <v>1.409366335110076</v>
      </c>
      <c r="I57" s="1">
        <f t="shared" si="2"/>
        <v>0.48244648742629803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s="4" customFormat="1" x14ac:dyDescent="0.25">
      <c r="A58" s="1" t="s">
        <v>4</v>
      </c>
      <c r="B58" s="3">
        <v>41181</v>
      </c>
      <c r="C58" s="1" t="s">
        <v>14</v>
      </c>
      <c r="D58" s="1" t="s">
        <v>12</v>
      </c>
      <c r="E58" s="1">
        <v>2</v>
      </c>
      <c r="F58" s="1">
        <v>0</v>
      </c>
      <c r="G58" s="1">
        <f t="shared" si="0"/>
        <v>0.92286405103527258</v>
      </c>
      <c r="H58" s="1">
        <f t="shared" si="1"/>
        <v>0.94949500135967335</v>
      </c>
      <c r="I58" s="1">
        <f t="shared" si="2"/>
        <v>2.0617626101591502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s="4" customFormat="1" x14ac:dyDescent="0.25">
      <c r="A59" s="1" t="s">
        <v>4</v>
      </c>
      <c r="B59" s="3">
        <v>41181</v>
      </c>
      <c r="C59" s="1" t="s">
        <v>6</v>
      </c>
      <c r="D59" s="1" t="s">
        <v>21</v>
      </c>
      <c r="E59" s="1">
        <v>1</v>
      </c>
      <c r="F59" s="1">
        <v>0</v>
      </c>
      <c r="G59" s="1">
        <f t="shared" si="0"/>
        <v>1.6545509969305829</v>
      </c>
      <c r="H59" s="1">
        <f t="shared" si="1"/>
        <v>1.1528367383770441</v>
      </c>
      <c r="I59" s="1">
        <f t="shared" si="2"/>
        <v>1.7574695529346411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s="4" customFormat="1" x14ac:dyDescent="0.25">
      <c r="A60" s="1" t="s">
        <v>4</v>
      </c>
      <c r="B60" s="3">
        <v>41182</v>
      </c>
      <c r="C60" s="1" t="s">
        <v>18</v>
      </c>
      <c r="D60" s="1" t="s">
        <v>15</v>
      </c>
      <c r="E60" s="1">
        <v>1</v>
      </c>
      <c r="F60" s="1">
        <v>1</v>
      </c>
      <c r="G60" s="1">
        <f t="shared" si="0"/>
        <v>1.3673248977349355</v>
      </c>
      <c r="H60" s="1">
        <f t="shared" si="1"/>
        <v>1.6363057915622634</v>
      </c>
      <c r="I60" s="1">
        <f t="shared" si="2"/>
        <v>0.53981264087165948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s="4" customFormat="1" x14ac:dyDescent="0.25">
      <c r="A61" s="1" t="s">
        <v>4</v>
      </c>
      <c r="B61" s="3">
        <v>41183</v>
      </c>
      <c r="C61" s="1" t="s">
        <v>11</v>
      </c>
      <c r="D61" s="1" t="s">
        <v>17</v>
      </c>
      <c r="E61" s="1">
        <v>1</v>
      </c>
      <c r="F61" s="1">
        <v>2</v>
      </c>
      <c r="G61" s="1">
        <f t="shared" si="0"/>
        <v>0.8979049553791324</v>
      </c>
      <c r="H61" s="1">
        <f t="shared" si="1"/>
        <v>1.1295733690484426</v>
      </c>
      <c r="I61" s="1">
        <f t="shared" si="2"/>
        <v>0.76806591800581558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s="4" customFormat="1" x14ac:dyDescent="0.25">
      <c r="A62" s="1" t="s">
        <v>4</v>
      </c>
      <c r="B62" s="3">
        <v>41188</v>
      </c>
      <c r="C62" s="1" t="s">
        <v>22</v>
      </c>
      <c r="D62" s="1" t="s">
        <v>8</v>
      </c>
      <c r="E62" s="1">
        <v>4</v>
      </c>
      <c r="F62" s="1">
        <v>1</v>
      </c>
      <c r="G62" s="1">
        <f t="shared" si="0"/>
        <v>2.5495981334760809</v>
      </c>
      <c r="H62" s="1">
        <f t="shared" si="1"/>
        <v>0.64969200402502747</v>
      </c>
      <c r="I62" s="1">
        <f t="shared" si="2"/>
        <v>2.22638126646007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s="4" customFormat="1" x14ac:dyDescent="0.25">
      <c r="A63" s="1" t="s">
        <v>4</v>
      </c>
      <c r="B63" s="3">
        <v>41188</v>
      </c>
      <c r="C63" s="1" t="s">
        <v>19</v>
      </c>
      <c r="D63" s="1" t="s">
        <v>6</v>
      </c>
      <c r="E63" s="1">
        <v>3</v>
      </c>
      <c r="F63" s="1">
        <v>0</v>
      </c>
      <c r="G63" s="1">
        <f t="shared" si="0"/>
        <v>1.9272957556971992</v>
      </c>
      <c r="H63" s="1">
        <f t="shared" si="1"/>
        <v>0.60951692041918404</v>
      </c>
      <c r="I63" s="1">
        <f t="shared" si="2"/>
        <v>1.5222052720225288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s="4" customFormat="1" x14ac:dyDescent="0.25">
      <c r="A64" s="1" t="s">
        <v>4</v>
      </c>
      <c r="B64" s="3">
        <v>41188</v>
      </c>
      <c r="C64" s="1" t="s">
        <v>12</v>
      </c>
      <c r="D64" s="1" t="s">
        <v>13</v>
      </c>
      <c r="E64" s="1">
        <v>2</v>
      </c>
      <c r="F64" s="1">
        <v>2</v>
      </c>
      <c r="G64" s="1">
        <f t="shared" si="0"/>
        <v>1.9252085929078047</v>
      </c>
      <c r="H64" s="1">
        <f t="shared" si="1"/>
        <v>0.86928777034764593</v>
      </c>
      <c r="I64" s="1">
        <f t="shared" si="2"/>
        <v>1.2841039008602282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s="4" customFormat="1" x14ac:dyDescent="0.25">
      <c r="A65" s="1" t="s">
        <v>4</v>
      </c>
      <c r="B65" s="3">
        <v>41188</v>
      </c>
      <c r="C65" s="1" t="s">
        <v>15</v>
      </c>
      <c r="D65" s="1" t="s">
        <v>11</v>
      </c>
      <c r="E65" s="1">
        <v>3</v>
      </c>
      <c r="F65" s="1">
        <v>2</v>
      </c>
      <c r="G65" s="1">
        <f t="shared" si="0"/>
        <v>1.5964845274763138</v>
      </c>
      <c r="H65" s="1">
        <f t="shared" si="1"/>
        <v>0.7181294828191459</v>
      </c>
      <c r="I65" s="1">
        <f t="shared" si="2"/>
        <v>3.6130477044308966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s="4" customFormat="1" x14ac:dyDescent="0.25">
      <c r="A66" s="1" t="s">
        <v>4</v>
      </c>
      <c r="B66" s="3">
        <v>41188</v>
      </c>
      <c r="C66" s="1" t="s">
        <v>17</v>
      </c>
      <c r="D66" s="1" t="s">
        <v>5</v>
      </c>
      <c r="E66" s="1">
        <v>1</v>
      </c>
      <c r="F66" s="1">
        <v>3</v>
      </c>
      <c r="G66" s="1">
        <f t="shared" si="0"/>
        <v>0.96862541354807574</v>
      </c>
      <c r="H66" s="1">
        <f t="shared" si="1"/>
        <v>1.7828502936299788</v>
      </c>
      <c r="I66" s="1">
        <f t="shared" si="2"/>
        <v>1.482437772391658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s="4" customFormat="1" x14ac:dyDescent="0.25">
      <c r="A67" s="1" t="s">
        <v>4</v>
      </c>
      <c r="B67" s="3">
        <v>41188</v>
      </c>
      <c r="C67" s="1" t="s">
        <v>21</v>
      </c>
      <c r="D67" s="1" t="s">
        <v>23</v>
      </c>
      <c r="E67" s="1">
        <v>2</v>
      </c>
      <c r="F67" s="1">
        <v>2</v>
      </c>
      <c r="G67" s="1">
        <f t="shared" ref="G67:G130" si="3">mean*home*VLOOKUP(C67,lookup,2,FALSE)*VLOOKUP(D67,lookup,3,FALSE)</f>
        <v>1.0436785866142011</v>
      </c>
      <c r="H67" s="1">
        <f t="shared" ref="H67:H130" si="4">mean*VLOOKUP(C67,lookup,3,FALSE)*VLOOKUP(D67,lookup,2,FALSE)/home</f>
        <v>1.754445029762868</v>
      </c>
      <c r="I67" s="1">
        <f t="shared" si="2"/>
        <v>0.97484788910837084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s="4" customFormat="1" x14ac:dyDescent="0.25">
      <c r="A68" s="1" t="s">
        <v>4</v>
      </c>
      <c r="B68" s="3">
        <v>41189</v>
      </c>
      <c r="C68" s="1" t="s">
        <v>16</v>
      </c>
      <c r="D68" s="1" t="s">
        <v>14</v>
      </c>
      <c r="E68" s="1">
        <v>0</v>
      </c>
      <c r="F68" s="1">
        <v>0</v>
      </c>
      <c r="G68" s="1">
        <f t="shared" si="3"/>
        <v>1.70232260952437</v>
      </c>
      <c r="H68" s="1">
        <f t="shared" si="4"/>
        <v>0.70203798492889291</v>
      </c>
      <c r="I68" s="1">
        <f t="shared" ref="I68:I131" si="5">(E68-G68)^2+(F68-H68)^2</f>
        <v>3.390759599180881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s="4" customFormat="1" x14ac:dyDescent="0.25">
      <c r="A69" s="1" t="s">
        <v>4</v>
      </c>
      <c r="B69" s="3">
        <v>41189</v>
      </c>
      <c r="C69" s="1" t="s">
        <v>9</v>
      </c>
      <c r="D69" s="1" t="s">
        <v>24</v>
      </c>
      <c r="E69" s="1">
        <v>0</v>
      </c>
      <c r="F69" s="1">
        <v>3</v>
      </c>
      <c r="G69" s="1">
        <f t="shared" si="3"/>
        <v>1.0851452742678551</v>
      </c>
      <c r="H69" s="1">
        <f t="shared" si="4"/>
        <v>2.6405366460415602</v>
      </c>
      <c r="I69" s="1">
        <f t="shared" si="5"/>
        <v>1.3067541691049089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s="4" customFormat="1" x14ac:dyDescent="0.25">
      <c r="A70" s="1" t="s">
        <v>4</v>
      </c>
      <c r="B70" s="3">
        <v>41189</v>
      </c>
      <c r="C70" s="1" t="s">
        <v>20</v>
      </c>
      <c r="D70" s="1" t="s">
        <v>7</v>
      </c>
      <c r="E70" s="1">
        <v>2</v>
      </c>
      <c r="F70" s="1">
        <v>2</v>
      </c>
      <c r="G70" s="1">
        <f t="shared" si="3"/>
        <v>1.4946346766240335</v>
      </c>
      <c r="H70" s="1">
        <f t="shared" si="4"/>
        <v>1.3320469302950102</v>
      </c>
      <c r="I70" s="1">
        <f t="shared" si="5"/>
        <v>0.70155541339921412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s="4" customFormat="1" x14ac:dyDescent="0.25">
      <c r="A71" s="1" t="s">
        <v>4</v>
      </c>
      <c r="B71" s="3">
        <v>41189</v>
      </c>
      <c r="C71" s="1" t="s">
        <v>10</v>
      </c>
      <c r="D71" s="1" t="s">
        <v>18</v>
      </c>
      <c r="E71" s="1">
        <v>2</v>
      </c>
      <c r="F71" s="1">
        <v>0</v>
      </c>
      <c r="G71" s="1">
        <f t="shared" si="3"/>
        <v>2.4166609269854629</v>
      </c>
      <c r="H71" s="1">
        <f t="shared" si="4"/>
        <v>0.99630942972205183</v>
      </c>
      <c r="I71" s="1">
        <f t="shared" si="5"/>
        <v>1.1662388078294654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s="4" customFormat="1" x14ac:dyDescent="0.25">
      <c r="A72" s="1" t="s">
        <v>4</v>
      </c>
      <c r="B72" s="3">
        <v>41202</v>
      </c>
      <c r="C72" s="1" t="s">
        <v>7</v>
      </c>
      <c r="D72" s="1" t="s">
        <v>18</v>
      </c>
      <c r="E72" s="1">
        <v>1</v>
      </c>
      <c r="F72" s="1">
        <v>0</v>
      </c>
      <c r="G72" s="1">
        <f t="shared" si="3"/>
        <v>2.0031730171317159</v>
      </c>
      <c r="H72" s="1">
        <f t="shared" si="4"/>
        <v>1.1557493525513349</v>
      </c>
      <c r="I72" s="1">
        <f t="shared" si="5"/>
        <v>2.3421126682239799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s="4" customFormat="1" x14ac:dyDescent="0.25">
      <c r="A73" s="1" t="s">
        <v>4</v>
      </c>
      <c r="B73" s="3">
        <v>41202</v>
      </c>
      <c r="C73" s="1" t="s">
        <v>16</v>
      </c>
      <c r="D73" s="1" t="s">
        <v>13</v>
      </c>
      <c r="E73" s="1">
        <v>1</v>
      </c>
      <c r="F73" s="1">
        <v>0</v>
      </c>
      <c r="G73" s="1">
        <f t="shared" si="3"/>
        <v>2.7391694716450705</v>
      </c>
      <c r="H73" s="1">
        <f t="shared" si="4"/>
        <v>0.83328684368718497</v>
      </c>
      <c r="I73" s="1">
        <f t="shared" si="5"/>
        <v>3.7190774149643446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s="4" customFormat="1" x14ac:dyDescent="0.25">
      <c r="A74" s="1" t="s">
        <v>4</v>
      </c>
      <c r="B74" s="3">
        <v>41202</v>
      </c>
      <c r="C74" s="1" t="s">
        <v>24</v>
      </c>
      <c r="D74" s="1" t="s">
        <v>14</v>
      </c>
      <c r="E74" s="1">
        <v>4</v>
      </c>
      <c r="F74" s="1">
        <v>2</v>
      </c>
      <c r="G74" s="1">
        <f t="shared" si="3"/>
        <v>2.095394790367481</v>
      </c>
      <c r="H74" s="1">
        <f t="shared" si="4"/>
        <v>0.6766101819675806</v>
      </c>
      <c r="I74" s="1">
        <f t="shared" si="5"/>
        <v>5.3788816150312115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s="4" customFormat="1" x14ac:dyDescent="0.25">
      <c r="A75" s="1" t="s">
        <v>4</v>
      </c>
      <c r="B75" s="3">
        <v>41202</v>
      </c>
      <c r="C75" s="1" t="s">
        <v>8</v>
      </c>
      <c r="D75" s="1" t="s">
        <v>5</v>
      </c>
      <c r="E75" s="1">
        <v>1</v>
      </c>
      <c r="F75" s="1">
        <v>0</v>
      </c>
      <c r="G75" s="1">
        <f t="shared" si="3"/>
        <v>0.78003594737857673</v>
      </c>
      <c r="H75" s="1">
        <f t="shared" si="4"/>
        <v>2.0309111207149519</v>
      </c>
      <c r="I75" s="1">
        <f t="shared" si="5"/>
        <v>4.1729841646893027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s="4" customFormat="1" x14ac:dyDescent="0.25">
      <c r="A76" s="1" t="s">
        <v>4</v>
      </c>
      <c r="B76" s="3">
        <v>41202</v>
      </c>
      <c r="C76" s="1" t="s">
        <v>12</v>
      </c>
      <c r="D76" s="1" t="s">
        <v>21</v>
      </c>
      <c r="E76" s="1">
        <v>2</v>
      </c>
      <c r="F76" s="1">
        <v>1</v>
      </c>
      <c r="G76" s="1">
        <f t="shared" si="3"/>
        <v>1.9326030634582445</v>
      </c>
      <c r="H76" s="1">
        <f t="shared" si="4"/>
        <v>1.0393176778869049</v>
      </c>
      <c r="I76" s="1">
        <f t="shared" si="5"/>
        <v>6.0882268496318254E-3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s="4" customFormat="1" x14ac:dyDescent="0.25">
      <c r="A77" s="1" t="s">
        <v>4</v>
      </c>
      <c r="B77" s="3">
        <v>41202</v>
      </c>
      <c r="C77" s="1" t="s">
        <v>10</v>
      </c>
      <c r="D77" s="1" t="s">
        <v>22</v>
      </c>
      <c r="E77" s="1">
        <v>2</v>
      </c>
      <c r="F77" s="1">
        <v>4</v>
      </c>
      <c r="G77" s="1">
        <f t="shared" si="3"/>
        <v>1.3364176799976162</v>
      </c>
      <c r="H77" s="1">
        <f t="shared" si="4"/>
        <v>1.6436096123231514</v>
      </c>
      <c r="I77" s="1">
        <f t="shared" si="5"/>
        <v>5.9929171545555953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s="4" customFormat="1" x14ac:dyDescent="0.25">
      <c r="A78" s="1" t="s">
        <v>4</v>
      </c>
      <c r="B78" s="3">
        <v>41202</v>
      </c>
      <c r="C78" s="1" t="s">
        <v>15</v>
      </c>
      <c r="D78" s="1" t="s">
        <v>19</v>
      </c>
      <c r="E78" s="1">
        <v>1</v>
      </c>
      <c r="F78" s="1">
        <v>2</v>
      </c>
      <c r="G78" s="1">
        <f t="shared" si="3"/>
        <v>0.96630740766948875</v>
      </c>
      <c r="H78" s="1">
        <f t="shared" si="4"/>
        <v>1.569369455205067</v>
      </c>
      <c r="I78" s="1">
        <f t="shared" si="5"/>
        <v>0.18657785688833081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s="4" customFormat="1" x14ac:dyDescent="0.25">
      <c r="A79" s="1" t="s">
        <v>4</v>
      </c>
      <c r="B79" s="3">
        <v>41202</v>
      </c>
      <c r="C79" s="1" t="s">
        <v>17</v>
      </c>
      <c r="D79" s="1" t="s">
        <v>20</v>
      </c>
      <c r="E79" s="1">
        <v>4</v>
      </c>
      <c r="F79" s="1">
        <v>1</v>
      </c>
      <c r="G79" s="1">
        <f t="shared" si="3"/>
        <v>1.540421184781904</v>
      </c>
      <c r="H79" s="1">
        <f t="shared" si="4"/>
        <v>1.1049598780499124</v>
      </c>
      <c r="I79" s="1">
        <f t="shared" si="5"/>
        <v>6.0605445242699059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s="4" customFormat="1" x14ac:dyDescent="0.25">
      <c r="A80" s="1" t="s">
        <v>4</v>
      </c>
      <c r="B80" s="3">
        <v>41203</v>
      </c>
      <c r="C80" s="1" t="s">
        <v>11</v>
      </c>
      <c r="D80" s="1" t="s">
        <v>23</v>
      </c>
      <c r="E80" s="1">
        <v>1</v>
      </c>
      <c r="F80" s="1">
        <v>1</v>
      </c>
      <c r="G80" s="1">
        <f t="shared" si="3"/>
        <v>0.63360240664640566</v>
      </c>
      <c r="H80" s="1">
        <f t="shared" si="4"/>
        <v>1.3455593314478573</v>
      </c>
      <c r="I80" s="1">
        <f t="shared" si="5"/>
        <v>0.25365844796599601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s="4" customFormat="1" x14ac:dyDescent="0.25">
      <c r="A81" s="1" t="s">
        <v>4</v>
      </c>
      <c r="B81" s="3">
        <v>41203</v>
      </c>
      <c r="C81" s="1" t="s">
        <v>6</v>
      </c>
      <c r="D81" s="1" t="s">
        <v>9</v>
      </c>
      <c r="E81" s="1">
        <v>1</v>
      </c>
      <c r="F81" s="1">
        <v>1</v>
      </c>
      <c r="G81" s="1">
        <f t="shared" si="3"/>
        <v>1.6265696421614957</v>
      </c>
      <c r="H81" s="1">
        <f t="shared" si="4"/>
        <v>1.0339283188703996</v>
      </c>
      <c r="I81" s="1">
        <f t="shared" si="5"/>
        <v>0.39374064729975627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s="4" customFormat="1" x14ac:dyDescent="0.25">
      <c r="A82" s="1" t="s">
        <v>4</v>
      </c>
      <c r="B82" s="3">
        <v>41209</v>
      </c>
      <c r="C82" s="1" t="s">
        <v>5</v>
      </c>
      <c r="D82" s="1" t="s">
        <v>11</v>
      </c>
      <c r="E82" s="1">
        <v>1</v>
      </c>
      <c r="F82" s="1">
        <v>0</v>
      </c>
      <c r="G82" s="1">
        <f t="shared" si="3"/>
        <v>2.3156873872509549</v>
      </c>
      <c r="H82" s="1">
        <f t="shared" si="4"/>
        <v>0.49981883330810273</v>
      </c>
      <c r="I82" s="1">
        <f t="shared" si="5"/>
        <v>1.9808521671007171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s="4" customFormat="1" x14ac:dyDescent="0.25">
      <c r="A83" s="1" t="s">
        <v>4</v>
      </c>
      <c r="B83" s="3">
        <v>41209</v>
      </c>
      <c r="C83" s="1" t="s">
        <v>18</v>
      </c>
      <c r="D83" s="1" t="s">
        <v>8</v>
      </c>
      <c r="E83" s="1">
        <v>1</v>
      </c>
      <c r="F83" s="1">
        <v>1</v>
      </c>
      <c r="G83" s="1">
        <f t="shared" si="3"/>
        <v>1.5454939198083331</v>
      </c>
      <c r="H83" s="1">
        <f t="shared" si="4"/>
        <v>1.1748462357254708</v>
      </c>
      <c r="I83" s="1">
        <f t="shared" si="5"/>
        <v>0.32813482269522698</v>
      </c>
      <c r="J83" s="1"/>
      <c r="K83" s="1"/>
      <c r="L83" s="1"/>
      <c r="M83" s="1"/>
      <c r="N83" s="1"/>
      <c r="O83" s="1"/>
      <c r="P83" s="1"/>
      <c r="Q83" s="1"/>
      <c r="R83" s="1"/>
      <c r="S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s="4" customFormat="1" x14ac:dyDescent="0.25">
      <c r="A84" s="1" t="s">
        <v>4</v>
      </c>
      <c r="B84" s="3">
        <v>41209</v>
      </c>
      <c r="C84" s="1" t="s">
        <v>19</v>
      </c>
      <c r="D84" s="1" t="s">
        <v>12</v>
      </c>
      <c r="E84" s="1">
        <v>1</v>
      </c>
      <c r="F84" s="1">
        <v>0</v>
      </c>
      <c r="G84" s="1">
        <f t="shared" si="3"/>
        <v>1.7375162351543487</v>
      </c>
      <c r="H84" s="1">
        <f t="shared" si="4"/>
        <v>0.7119479966571084</v>
      </c>
      <c r="I84" s="1">
        <f t="shared" si="5"/>
        <v>1.0508001470603145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s="4" customFormat="1" x14ac:dyDescent="0.25">
      <c r="A85" s="1" t="s">
        <v>4</v>
      </c>
      <c r="B85" s="3">
        <v>41209</v>
      </c>
      <c r="C85" s="1" t="s">
        <v>13</v>
      </c>
      <c r="D85" s="1" t="s">
        <v>7</v>
      </c>
      <c r="E85" s="1">
        <v>3</v>
      </c>
      <c r="F85" s="1">
        <v>3</v>
      </c>
      <c r="G85" s="1">
        <f t="shared" si="3"/>
        <v>1.3279326548779353</v>
      </c>
      <c r="H85" s="1">
        <f t="shared" si="4"/>
        <v>1.5987280775922008</v>
      </c>
      <c r="I85" s="1">
        <f t="shared" si="5"/>
        <v>4.7593722071519986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s="4" customFormat="1" x14ac:dyDescent="0.25">
      <c r="A86" s="1" t="s">
        <v>4</v>
      </c>
      <c r="B86" s="3">
        <v>41209</v>
      </c>
      <c r="C86" s="1" t="s">
        <v>14</v>
      </c>
      <c r="D86" s="1" t="s">
        <v>6</v>
      </c>
      <c r="E86" s="1">
        <v>0</v>
      </c>
      <c r="F86" s="1">
        <v>0</v>
      </c>
      <c r="G86" s="1">
        <f t="shared" si="3"/>
        <v>1.0236635103946543</v>
      </c>
      <c r="H86" s="1">
        <f t="shared" si="4"/>
        <v>0.81288699722388447</v>
      </c>
      <c r="I86" s="1">
        <f t="shared" si="5"/>
        <v>1.70867225276917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s="4" customFormat="1" x14ac:dyDescent="0.25">
      <c r="A87" s="1" t="s">
        <v>4</v>
      </c>
      <c r="B87" s="3">
        <v>41209</v>
      </c>
      <c r="C87" s="1" t="s">
        <v>21</v>
      </c>
      <c r="D87" s="1" t="s">
        <v>17</v>
      </c>
      <c r="E87" s="1">
        <v>2</v>
      </c>
      <c r="F87" s="1">
        <v>1</v>
      </c>
      <c r="G87" s="1">
        <f t="shared" si="3"/>
        <v>1.4790413750226816</v>
      </c>
      <c r="H87" s="1">
        <f t="shared" si="4"/>
        <v>1.4728257140077923</v>
      </c>
      <c r="I87" s="1">
        <f t="shared" si="5"/>
        <v>0.49496204476523681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s="4" customFormat="1" x14ac:dyDescent="0.25">
      <c r="A88" s="1" t="s">
        <v>4</v>
      </c>
      <c r="B88" s="3">
        <v>41210</v>
      </c>
      <c r="C88" s="1" t="s">
        <v>22</v>
      </c>
      <c r="D88" s="1" t="s">
        <v>24</v>
      </c>
      <c r="E88" s="1">
        <v>2</v>
      </c>
      <c r="F88" s="1">
        <v>3</v>
      </c>
      <c r="G88" s="1">
        <f t="shared" si="3"/>
        <v>1.8309674738196298</v>
      </c>
      <c r="H88" s="1">
        <f t="shared" si="4"/>
        <v>1.4712859922332195</v>
      </c>
      <c r="I88" s="1">
        <f t="shared" si="5"/>
        <v>2.3655385124492896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s="4" customFormat="1" x14ac:dyDescent="0.25">
      <c r="A89" s="1" t="s">
        <v>4</v>
      </c>
      <c r="B89" s="3">
        <v>41210</v>
      </c>
      <c r="C89" s="1" t="s">
        <v>23</v>
      </c>
      <c r="D89" s="1" t="s">
        <v>16</v>
      </c>
      <c r="E89" s="1">
        <v>2</v>
      </c>
      <c r="F89" s="1">
        <v>2</v>
      </c>
      <c r="G89" s="1">
        <f t="shared" si="3"/>
        <v>1.3962428597925189</v>
      </c>
      <c r="H89" s="1">
        <f t="shared" si="4"/>
        <v>1.1456929968532985</v>
      </c>
      <c r="I89" s="1">
        <f t="shared" si="5"/>
        <v>1.0943631399770142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s="4" customFormat="1" x14ac:dyDescent="0.25">
      <c r="A90" s="1" t="s">
        <v>4</v>
      </c>
      <c r="B90" s="3">
        <v>41210</v>
      </c>
      <c r="C90" s="1" t="s">
        <v>9</v>
      </c>
      <c r="D90" s="1" t="s">
        <v>15</v>
      </c>
      <c r="E90" s="1">
        <v>2</v>
      </c>
      <c r="F90" s="1">
        <v>1</v>
      </c>
      <c r="G90" s="1">
        <f t="shared" si="3"/>
        <v>1.3368522389603958</v>
      </c>
      <c r="H90" s="1">
        <f t="shared" si="4"/>
        <v>1.6240001258178136</v>
      </c>
      <c r="I90" s="1">
        <f t="shared" si="5"/>
        <v>0.82914110999248714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s="4" customFormat="1" x14ac:dyDescent="0.25">
      <c r="A91" s="1" t="s">
        <v>4</v>
      </c>
      <c r="B91" s="3">
        <v>41210</v>
      </c>
      <c r="C91" s="1" t="s">
        <v>20</v>
      </c>
      <c r="D91" s="1" t="s">
        <v>10</v>
      </c>
      <c r="E91" s="1">
        <v>1</v>
      </c>
      <c r="F91" s="1">
        <v>2</v>
      </c>
      <c r="G91" s="1">
        <f t="shared" si="3"/>
        <v>1.2884442626100903</v>
      </c>
      <c r="H91" s="1">
        <f t="shared" si="4"/>
        <v>1.6070033600813087</v>
      </c>
      <c r="I91" s="1">
        <f t="shared" si="5"/>
        <v>0.23764645162006021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s="4" customFormat="1" x14ac:dyDescent="0.25">
      <c r="A92" s="1" t="s">
        <v>4</v>
      </c>
      <c r="B92" s="3">
        <v>41216</v>
      </c>
      <c r="C92" s="1" t="s">
        <v>7</v>
      </c>
      <c r="D92" s="1" t="s">
        <v>23</v>
      </c>
      <c r="E92" s="1">
        <v>2</v>
      </c>
      <c r="F92" s="1">
        <v>2</v>
      </c>
      <c r="G92" s="1">
        <f t="shared" si="3"/>
        <v>1.0617936028523771</v>
      </c>
      <c r="H92" s="1">
        <f t="shared" si="4"/>
        <v>1.4012845844598492</v>
      </c>
      <c r="I92" s="1">
        <f t="shared" si="5"/>
        <v>1.2386913924541385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s="4" customFormat="1" x14ac:dyDescent="0.25">
      <c r="A93" s="1" t="s">
        <v>4</v>
      </c>
      <c r="B93" s="3">
        <v>41216</v>
      </c>
      <c r="C93" s="1" t="s">
        <v>24</v>
      </c>
      <c r="D93" s="1" t="s">
        <v>5</v>
      </c>
      <c r="E93" s="1">
        <v>2</v>
      </c>
      <c r="F93" s="1">
        <v>1</v>
      </c>
      <c r="G93" s="1">
        <f t="shared" si="3"/>
        <v>1.7664615782654123</v>
      </c>
      <c r="H93" s="1">
        <f t="shared" si="4"/>
        <v>1.4584777716235073</v>
      </c>
      <c r="I93" s="1">
        <f t="shared" si="5"/>
        <v>0.26474206149913909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s="4" customFormat="1" x14ac:dyDescent="0.25">
      <c r="A94" s="1" t="s">
        <v>4</v>
      </c>
      <c r="B94" s="3">
        <v>41216</v>
      </c>
      <c r="C94" s="1" t="s">
        <v>8</v>
      </c>
      <c r="D94" s="1" t="s">
        <v>14</v>
      </c>
      <c r="E94" s="1">
        <v>1</v>
      </c>
      <c r="F94" s="1">
        <v>0</v>
      </c>
      <c r="G94" s="1">
        <f t="shared" si="3"/>
        <v>0.9252866184847468</v>
      </c>
      <c r="H94" s="1">
        <f t="shared" si="4"/>
        <v>0.94217078222406203</v>
      </c>
      <c r="I94" s="1">
        <f t="shared" si="5"/>
        <v>0.89326787225414472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s="4" customFormat="1" x14ac:dyDescent="0.25">
      <c r="A95" s="1" t="s">
        <v>4</v>
      </c>
      <c r="B95" s="3">
        <v>41216</v>
      </c>
      <c r="C95" s="1" t="s">
        <v>6</v>
      </c>
      <c r="D95" s="1" t="s">
        <v>18</v>
      </c>
      <c r="E95" s="1">
        <v>0</v>
      </c>
      <c r="F95" s="1">
        <v>1</v>
      </c>
      <c r="G95" s="1">
        <f t="shared" si="3"/>
        <v>1.6388947781071772</v>
      </c>
      <c r="H95" s="1">
        <f t="shared" si="4"/>
        <v>1.0574960281056194</v>
      </c>
      <c r="I95" s="1">
        <f t="shared" si="5"/>
        <v>2.6892818869548956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s="4" customFormat="1" x14ac:dyDescent="0.25">
      <c r="A96" s="1" t="s">
        <v>4</v>
      </c>
      <c r="B96" s="3">
        <v>41216</v>
      </c>
      <c r="C96" s="1" t="s">
        <v>12</v>
      </c>
      <c r="D96" s="1" t="s">
        <v>22</v>
      </c>
      <c r="E96" s="1">
        <v>1</v>
      </c>
      <c r="F96" s="1">
        <v>1</v>
      </c>
      <c r="G96" s="1">
        <f t="shared" si="3"/>
        <v>1.0586199388226505</v>
      </c>
      <c r="H96" s="1">
        <f t="shared" si="4"/>
        <v>1.5727644457467669</v>
      </c>
      <c r="I96" s="1">
        <f t="shared" si="5"/>
        <v>0.33149540753917234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s="4" customFormat="1" x14ac:dyDescent="0.25">
      <c r="A97" s="1" t="s">
        <v>4</v>
      </c>
      <c r="B97" s="3">
        <v>41216</v>
      </c>
      <c r="C97" s="1" t="s">
        <v>10</v>
      </c>
      <c r="D97" s="1" t="s">
        <v>21</v>
      </c>
      <c r="E97" s="1">
        <v>0</v>
      </c>
      <c r="F97" s="1">
        <v>1</v>
      </c>
      <c r="G97" s="1">
        <f t="shared" si="3"/>
        <v>2.4397470779698214</v>
      </c>
      <c r="H97" s="1">
        <f t="shared" si="4"/>
        <v>1.0861337374785358</v>
      </c>
      <c r="I97" s="1">
        <f t="shared" si="5"/>
        <v>5.9597848251943031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s="4" customFormat="1" x14ac:dyDescent="0.25">
      <c r="A98" s="1" t="s">
        <v>4</v>
      </c>
      <c r="B98" s="3">
        <v>41216</v>
      </c>
      <c r="C98" s="1" t="s">
        <v>17</v>
      </c>
      <c r="D98" s="1" t="s">
        <v>19</v>
      </c>
      <c r="E98" s="1">
        <v>0</v>
      </c>
      <c r="F98" s="1">
        <v>0</v>
      </c>
      <c r="G98" s="1">
        <f t="shared" si="3"/>
        <v>0.86153537218738085</v>
      </c>
      <c r="H98" s="1">
        <f t="shared" si="4"/>
        <v>1.5572012142814711</v>
      </c>
      <c r="I98" s="1">
        <f t="shared" si="5"/>
        <v>3.1671188192897368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s="4" customFormat="1" x14ac:dyDescent="0.25">
      <c r="A99" s="1" t="s">
        <v>4</v>
      </c>
      <c r="B99" s="3">
        <v>41217</v>
      </c>
      <c r="C99" s="1" t="s">
        <v>16</v>
      </c>
      <c r="D99" s="1" t="s">
        <v>9</v>
      </c>
      <c r="E99" s="1">
        <v>1</v>
      </c>
      <c r="F99" s="1">
        <v>1</v>
      </c>
      <c r="G99" s="1">
        <f t="shared" si="3"/>
        <v>2.7031881803887892</v>
      </c>
      <c r="H99" s="1">
        <f t="shared" si="4"/>
        <v>0.89351509159753306</v>
      </c>
      <c r="I99" s="1">
        <f t="shared" si="5"/>
        <v>2.9121890135335566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s="4" customFormat="1" x14ac:dyDescent="0.25">
      <c r="A100" s="1" t="s">
        <v>4</v>
      </c>
      <c r="B100" s="3">
        <v>41217</v>
      </c>
      <c r="C100" s="1" t="s">
        <v>11</v>
      </c>
      <c r="D100" s="1" t="s">
        <v>13</v>
      </c>
      <c r="E100" s="1">
        <v>1</v>
      </c>
      <c r="F100" s="1">
        <v>1</v>
      </c>
      <c r="G100" s="1">
        <f t="shared" si="3"/>
        <v>1.2021520165517154</v>
      </c>
      <c r="H100" s="1">
        <f t="shared" si="4"/>
        <v>1.0119160527560747</v>
      </c>
      <c r="I100" s="1">
        <f t="shared" si="5"/>
        <v>4.1007430109210589E-2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s="4" customFormat="1" x14ac:dyDescent="0.25">
      <c r="A101" s="1" t="s">
        <v>4</v>
      </c>
      <c r="B101" s="3">
        <v>41218</v>
      </c>
      <c r="C101" s="1" t="s">
        <v>15</v>
      </c>
      <c r="D101" s="1" t="s">
        <v>20</v>
      </c>
      <c r="E101" s="1">
        <v>2</v>
      </c>
      <c r="F101" s="1">
        <v>0</v>
      </c>
      <c r="G101" s="1">
        <f t="shared" si="3"/>
        <v>1.7277530904001193</v>
      </c>
      <c r="H101" s="1">
        <f t="shared" si="4"/>
        <v>1.1135942265745007</v>
      </c>
      <c r="I101" s="1">
        <f t="shared" si="5"/>
        <v>1.3142104812467459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s="4" customFormat="1" x14ac:dyDescent="0.25">
      <c r="A102" s="1" t="s">
        <v>4</v>
      </c>
      <c r="B102" s="3">
        <v>41223</v>
      </c>
      <c r="C102" s="1" t="s">
        <v>5</v>
      </c>
      <c r="D102" s="1" t="s">
        <v>7</v>
      </c>
      <c r="E102" s="1">
        <v>3</v>
      </c>
      <c r="F102" s="1">
        <v>3</v>
      </c>
      <c r="G102" s="1">
        <f t="shared" si="3"/>
        <v>2.411589710199721</v>
      </c>
      <c r="H102" s="1">
        <f t="shared" si="4"/>
        <v>0.83759852270866153</v>
      </c>
      <c r="I102" s="1">
        <f t="shared" si="5"/>
        <v>5.0222068181346113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s="4" customFormat="1" x14ac:dyDescent="0.25">
      <c r="A103" s="1" t="s">
        <v>4</v>
      </c>
      <c r="B103" s="3">
        <v>41223</v>
      </c>
      <c r="C103" s="1" t="s">
        <v>18</v>
      </c>
      <c r="D103" s="1" t="s">
        <v>24</v>
      </c>
      <c r="E103" s="1">
        <v>2</v>
      </c>
      <c r="F103" s="1">
        <v>3</v>
      </c>
      <c r="G103" s="1">
        <f t="shared" si="3"/>
        <v>1.1098804399801732</v>
      </c>
      <c r="H103" s="1">
        <f t="shared" si="4"/>
        <v>2.6605449950777373</v>
      </c>
      <c r="I103" s="1">
        <f t="shared" si="5"/>
        <v>0.90754253149666353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s="4" customFormat="1" x14ac:dyDescent="0.25">
      <c r="A104" s="1" t="s">
        <v>4</v>
      </c>
      <c r="B104" s="3">
        <v>41223</v>
      </c>
      <c r="C104" s="1" t="s">
        <v>23</v>
      </c>
      <c r="D104" s="1" t="s">
        <v>6</v>
      </c>
      <c r="E104" s="1">
        <v>2</v>
      </c>
      <c r="F104" s="1">
        <v>1</v>
      </c>
      <c r="G104" s="1">
        <f t="shared" si="3"/>
        <v>1.6156582539406361</v>
      </c>
      <c r="H104" s="1">
        <f t="shared" si="4"/>
        <v>0.68938946294540782</v>
      </c>
      <c r="I104" s="1">
        <f t="shared" si="5"/>
        <v>0.24419748349330272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s="4" customFormat="1" x14ac:dyDescent="0.25">
      <c r="A105" s="1" t="s">
        <v>4</v>
      </c>
      <c r="B105" s="3">
        <v>41223</v>
      </c>
      <c r="C105" s="1" t="s">
        <v>13</v>
      </c>
      <c r="D105" s="1" t="s">
        <v>8</v>
      </c>
      <c r="E105" s="1">
        <v>0</v>
      </c>
      <c r="F105" s="1">
        <v>0</v>
      </c>
      <c r="G105" s="1">
        <f t="shared" si="3"/>
        <v>1.4091967062999067</v>
      </c>
      <c r="H105" s="1">
        <f t="shared" si="4"/>
        <v>1.1815313343555103</v>
      </c>
      <c r="I105" s="1">
        <f t="shared" si="5"/>
        <v>3.3818516511104182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s="4" customFormat="1" x14ac:dyDescent="0.25">
      <c r="A106" s="1" t="s">
        <v>4</v>
      </c>
      <c r="B106" s="3">
        <v>41223</v>
      </c>
      <c r="C106" s="1" t="s">
        <v>20</v>
      </c>
      <c r="D106" s="1" t="s">
        <v>12</v>
      </c>
      <c r="E106" s="1">
        <v>1</v>
      </c>
      <c r="F106" s="1">
        <v>1</v>
      </c>
      <c r="G106" s="1">
        <f t="shared" si="3"/>
        <v>1.2329079310355995</v>
      </c>
      <c r="H106" s="1">
        <f t="shared" si="4"/>
        <v>1.2729596623864654</v>
      </c>
      <c r="I106" s="1">
        <f t="shared" si="5"/>
        <v>0.12875308162941673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s="4" customFormat="1" x14ac:dyDescent="0.25">
      <c r="A107" s="1" t="s">
        <v>4</v>
      </c>
      <c r="B107" s="3">
        <v>41223</v>
      </c>
      <c r="C107" s="1" t="s">
        <v>14</v>
      </c>
      <c r="D107" s="1" t="s">
        <v>11</v>
      </c>
      <c r="E107" s="1">
        <v>1</v>
      </c>
      <c r="F107" s="1">
        <v>0</v>
      </c>
      <c r="G107" s="1">
        <f t="shared" si="3"/>
        <v>1.0742828550097092</v>
      </c>
      <c r="H107" s="1">
        <f t="shared" si="4"/>
        <v>0.59289021189454383</v>
      </c>
      <c r="I107" s="1">
        <f t="shared" si="5"/>
        <v>0.35703674590875056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s="4" customFormat="1" x14ac:dyDescent="0.25">
      <c r="A108" s="1" t="s">
        <v>4</v>
      </c>
      <c r="B108" s="3">
        <v>41223</v>
      </c>
      <c r="C108" s="1" t="s">
        <v>21</v>
      </c>
      <c r="D108" s="1" t="s">
        <v>15</v>
      </c>
      <c r="E108" s="1">
        <v>1</v>
      </c>
      <c r="F108" s="1">
        <v>2</v>
      </c>
      <c r="G108" s="1">
        <f t="shared" si="3"/>
        <v>1.4905988613784491</v>
      </c>
      <c r="H108" s="1">
        <f t="shared" si="4"/>
        <v>1.6519372780230919</v>
      </c>
      <c r="I108" s="1">
        <f t="shared" si="5"/>
        <v>0.36183490121580519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s="4" customFormat="1" x14ac:dyDescent="0.25">
      <c r="A109" s="1" t="s">
        <v>4</v>
      </c>
      <c r="B109" s="3">
        <v>41224</v>
      </c>
      <c r="C109" s="1" t="s">
        <v>22</v>
      </c>
      <c r="D109" s="1" t="s">
        <v>16</v>
      </c>
      <c r="E109" s="1">
        <v>1</v>
      </c>
      <c r="F109" s="1">
        <v>1</v>
      </c>
      <c r="G109" s="1">
        <f t="shared" si="3"/>
        <v>1.8997773755823668</v>
      </c>
      <c r="H109" s="1">
        <f t="shared" si="4"/>
        <v>1.1952895087688273</v>
      </c>
      <c r="I109" s="1">
        <f t="shared" si="5"/>
        <v>0.84773731784506146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s="4" customFormat="1" x14ac:dyDescent="0.25">
      <c r="A110" s="1" t="s">
        <v>4</v>
      </c>
      <c r="B110" s="3">
        <v>41224</v>
      </c>
      <c r="C110" s="1" t="s">
        <v>19</v>
      </c>
      <c r="D110" s="1" t="s">
        <v>10</v>
      </c>
      <c r="E110" s="1">
        <v>2</v>
      </c>
      <c r="F110" s="1">
        <v>1</v>
      </c>
      <c r="G110" s="1">
        <f t="shared" si="3"/>
        <v>1.8157826452589054</v>
      </c>
      <c r="H110" s="1">
        <f t="shared" si="4"/>
        <v>0.89877382342676648</v>
      </c>
      <c r="I110" s="1">
        <f t="shared" si="5"/>
        <v>4.4182772611441733E-2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s="4" customFormat="1" x14ac:dyDescent="0.25">
      <c r="A111" s="1" t="s">
        <v>4</v>
      </c>
      <c r="B111" s="3">
        <v>41224</v>
      </c>
      <c r="C111" s="1" t="s">
        <v>9</v>
      </c>
      <c r="D111" s="1" t="s">
        <v>17</v>
      </c>
      <c r="E111" s="1">
        <v>0</v>
      </c>
      <c r="F111" s="1">
        <v>1</v>
      </c>
      <c r="G111" s="1">
        <f t="shared" si="3"/>
        <v>1.3264868402526753</v>
      </c>
      <c r="H111" s="1">
        <f t="shared" si="4"/>
        <v>1.4479176520059924</v>
      </c>
      <c r="I111" s="1">
        <f t="shared" si="5"/>
        <v>1.9601975603420878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s="4" customFormat="1" x14ac:dyDescent="0.25">
      <c r="A112" s="1" t="s">
        <v>4</v>
      </c>
      <c r="B112" s="3">
        <v>41230</v>
      </c>
      <c r="C112" s="1" t="s">
        <v>5</v>
      </c>
      <c r="D112" s="1" t="s">
        <v>10</v>
      </c>
      <c r="E112" s="1">
        <v>5</v>
      </c>
      <c r="F112" s="1">
        <v>2</v>
      </c>
      <c r="G112" s="1">
        <f t="shared" si="3"/>
        <v>2.0789019380272</v>
      </c>
      <c r="H112" s="1">
        <f t="shared" si="4"/>
        <v>1.010492655911045</v>
      </c>
      <c r="I112" s="1">
        <f t="shared" si="5"/>
        <v>9.5119386716672256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s="4" customFormat="1" x14ac:dyDescent="0.25">
      <c r="A113" s="1" t="s">
        <v>4</v>
      </c>
      <c r="B113" s="3">
        <v>41230</v>
      </c>
      <c r="C113" s="1" t="s">
        <v>16</v>
      </c>
      <c r="D113" s="1" t="s">
        <v>21</v>
      </c>
      <c r="E113" s="1">
        <v>3</v>
      </c>
      <c r="F113" s="1">
        <v>0</v>
      </c>
      <c r="G113" s="1">
        <f t="shared" si="3"/>
        <v>2.7496902578421394</v>
      </c>
      <c r="H113" s="1">
        <f t="shared" si="4"/>
        <v>0.99627508511746643</v>
      </c>
      <c r="I113" s="1">
        <f t="shared" si="5"/>
        <v>1.0552190122449496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s="4" customFormat="1" x14ac:dyDescent="0.25">
      <c r="A114" s="1" t="s">
        <v>4</v>
      </c>
      <c r="B114" s="3">
        <v>41230</v>
      </c>
      <c r="C114" s="1" t="s">
        <v>19</v>
      </c>
      <c r="D114" s="1" t="s">
        <v>18</v>
      </c>
      <c r="E114" s="1">
        <v>5</v>
      </c>
      <c r="F114" s="1">
        <v>0</v>
      </c>
      <c r="G114" s="1">
        <f t="shared" si="3"/>
        <v>2.6122672993381282</v>
      </c>
      <c r="H114" s="1">
        <f t="shared" si="4"/>
        <v>0.67172383971383132</v>
      </c>
      <c r="I114" s="1">
        <f t="shared" si="5"/>
        <v>6.1524803666499288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s="4" customFormat="1" x14ac:dyDescent="0.25">
      <c r="A115" s="1" t="s">
        <v>4</v>
      </c>
      <c r="B115" s="3">
        <v>41230</v>
      </c>
      <c r="C115" s="1" t="s">
        <v>9</v>
      </c>
      <c r="D115" s="1" t="s">
        <v>12</v>
      </c>
      <c r="E115" s="1">
        <v>1</v>
      </c>
      <c r="F115" s="1">
        <v>2</v>
      </c>
      <c r="G115" s="1">
        <f t="shared" si="3"/>
        <v>1.1745702865014811</v>
      </c>
      <c r="H115" s="1">
        <f t="shared" si="4"/>
        <v>1.5077422168121428</v>
      </c>
      <c r="I115" s="1">
        <f t="shared" si="5"/>
        <v>0.27279251003823263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s="4" customFormat="1" x14ac:dyDescent="0.25">
      <c r="A116" s="1" t="s">
        <v>4</v>
      </c>
      <c r="B116" s="3">
        <v>41230</v>
      </c>
      <c r="C116" s="1" t="s">
        <v>8</v>
      </c>
      <c r="D116" s="1" t="s">
        <v>24</v>
      </c>
      <c r="E116" s="1">
        <v>1</v>
      </c>
      <c r="F116" s="1">
        <v>0</v>
      </c>
      <c r="G116" s="1">
        <f t="shared" si="3"/>
        <v>0.90972312303396696</v>
      </c>
      <c r="H116" s="1">
        <f t="shared" si="4"/>
        <v>2.2765743685627045</v>
      </c>
      <c r="I116" s="1">
        <f t="shared" si="5"/>
        <v>5.1909407701114167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s="4" customFormat="1" x14ac:dyDescent="0.25">
      <c r="A117" s="1" t="s">
        <v>4</v>
      </c>
      <c r="B117" s="3">
        <v>41230</v>
      </c>
      <c r="C117" s="1" t="s">
        <v>11</v>
      </c>
      <c r="D117" s="1" t="s">
        <v>20</v>
      </c>
      <c r="E117" s="1">
        <v>1</v>
      </c>
      <c r="F117" s="1">
        <v>3</v>
      </c>
      <c r="G117" s="1">
        <f t="shared" si="3"/>
        <v>1.001623056378278</v>
      </c>
      <c r="H117" s="1">
        <f t="shared" si="4"/>
        <v>1.1389469313267013</v>
      </c>
      <c r="I117" s="1">
        <f t="shared" si="5"/>
        <v>3.463521158730309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s="4" customFormat="1" x14ac:dyDescent="0.25">
      <c r="A118" s="1" t="s">
        <v>4</v>
      </c>
      <c r="B118" s="3">
        <v>41230</v>
      </c>
      <c r="C118" s="1" t="s">
        <v>13</v>
      </c>
      <c r="D118" s="1" t="s">
        <v>23</v>
      </c>
      <c r="E118" s="1">
        <v>2</v>
      </c>
      <c r="F118" s="1">
        <v>1</v>
      </c>
      <c r="G118" s="1">
        <f t="shared" si="3"/>
        <v>0.87293524474830098</v>
      </c>
      <c r="H118" s="1">
        <f t="shared" si="4"/>
        <v>1.7477322223839269</v>
      </c>
      <c r="I118" s="1">
        <f t="shared" si="5"/>
        <v>1.8293784389217786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s="4" customFormat="1" x14ac:dyDescent="0.25">
      <c r="A119" s="1" t="s">
        <v>4</v>
      </c>
      <c r="B119" s="3">
        <v>41230</v>
      </c>
      <c r="C119" s="1" t="s">
        <v>15</v>
      </c>
      <c r="D119" s="1" t="s">
        <v>22</v>
      </c>
      <c r="E119" s="1">
        <v>2</v>
      </c>
      <c r="F119" s="1">
        <v>1</v>
      </c>
      <c r="G119" s="1">
        <f t="shared" si="3"/>
        <v>1.1402472482837125</v>
      </c>
      <c r="H119" s="1">
        <f t="shared" si="4"/>
        <v>1.7900620293370755</v>
      </c>
      <c r="I119" s="1">
        <f t="shared" si="5"/>
        <v>1.3633728042839461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s="4" customFormat="1" x14ac:dyDescent="0.25">
      <c r="A120" s="1" t="s">
        <v>4</v>
      </c>
      <c r="B120" s="3">
        <v>41231</v>
      </c>
      <c r="C120" s="1" t="s">
        <v>7</v>
      </c>
      <c r="D120" s="1" t="s">
        <v>6</v>
      </c>
      <c r="E120" s="1">
        <v>1</v>
      </c>
      <c r="F120" s="1">
        <v>3</v>
      </c>
      <c r="G120" s="1">
        <f t="shared" si="3"/>
        <v>1.4779141685934278</v>
      </c>
      <c r="H120" s="1">
        <f t="shared" si="4"/>
        <v>1.0487178576893532</v>
      </c>
      <c r="I120" s="1">
        <f t="shared" si="5"/>
        <v>4.0359039514427746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s="4" customFormat="1" x14ac:dyDescent="0.25">
      <c r="A121" s="1" t="s">
        <v>4</v>
      </c>
      <c r="B121" s="3">
        <v>41232</v>
      </c>
      <c r="C121" s="1" t="s">
        <v>17</v>
      </c>
      <c r="D121" s="1" t="s">
        <v>14</v>
      </c>
      <c r="E121" s="1">
        <v>1</v>
      </c>
      <c r="F121" s="1">
        <v>1</v>
      </c>
      <c r="G121" s="1">
        <f t="shared" si="3"/>
        <v>1.1489933720263616</v>
      </c>
      <c r="H121" s="1">
        <f t="shared" si="4"/>
        <v>0.82709156427605013</v>
      </c>
      <c r="I121" s="1">
        <f t="shared" si="5"/>
        <v>5.2096352052289109E-2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s="4" customFormat="1" x14ac:dyDescent="0.25">
      <c r="A122" s="1" t="s">
        <v>4</v>
      </c>
      <c r="B122" s="3">
        <v>41237</v>
      </c>
      <c r="C122" s="1" t="s">
        <v>18</v>
      </c>
      <c r="D122" s="1" t="s">
        <v>5</v>
      </c>
      <c r="E122" s="1">
        <v>0</v>
      </c>
      <c r="F122" s="1">
        <v>0</v>
      </c>
      <c r="G122" s="1">
        <f t="shared" si="3"/>
        <v>0.95165948688825508</v>
      </c>
      <c r="H122" s="1">
        <f t="shared" si="4"/>
        <v>2.3734477960749558</v>
      </c>
      <c r="I122" s="1">
        <f t="shared" si="5"/>
        <v>6.538910219677482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s="4" customFormat="1" x14ac:dyDescent="0.25">
      <c r="A123" s="1" t="s">
        <v>4</v>
      </c>
      <c r="B123" s="3">
        <v>41237</v>
      </c>
      <c r="C123" s="1" t="s">
        <v>23</v>
      </c>
      <c r="D123" s="1" t="s">
        <v>8</v>
      </c>
      <c r="E123" s="1">
        <v>1</v>
      </c>
      <c r="F123" s="1">
        <v>1</v>
      </c>
      <c r="G123" s="1">
        <f t="shared" si="3"/>
        <v>1.8738291312238919</v>
      </c>
      <c r="H123" s="1">
        <f t="shared" si="4"/>
        <v>0.6227341356737518</v>
      </c>
      <c r="I123" s="1">
        <f t="shared" si="5"/>
        <v>0.90590688296133293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s="4" customFormat="1" x14ac:dyDescent="0.25">
      <c r="A124" s="1" t="s">
        <v>4</v>
      </c>
      <c r="B124" s="3">
        <v>41237</v>
      </c>
      <c r="C124" s="1" t="s">
        <v>24</v>
      </c>
      <c r="D124" s="1" t="s">
        <v>11</v>
      </c>
      <c r="E124" s="1">
        <v>3</v>
      </c>
      <c r="F124" s="1">
        <v>1</v>
      </c>
      <c r="G124" s="1">
        <f t="shared" si="3"/>
        <v>2.5957977666514478</v>
      </c>
      <c r="H124" s="1">
        <f t="shared" si="4"/>
        <v>0.58291768669933086</v>
      </c>
      <c r="I124" s="1">
        <f t="shared" si="5"/>
        <v>0.33733710151219498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s="4" customFormat="1" x14ac:dyDescent="0.25">
      <c r="A125" s="1" t="s">
        <v>4</v>
      </c>
      <c r="B125" s="3">
        <v>41237</v>
      </c>
      <c r="C125" s="1" t="s">
        <v>14</v>
      </c>
      <c r="D125" s="1" t="s">
        <v>7</v>
      </c>
      <c r="E125" s="1">
        <v>1</v>
      </c>
      <c r="F125" s="1">
        <v>0</v>
      </c>
      <c r="G125" s="1">
        <f t="shared" si="3"/>
        <v>1.1187734118381809</v>
      </c>
      <c r="H125" s="1">
        <f t="shared" si="4"/>
        <v>0.99356793405416621</v>
      </c>
      <c r="I125" s="1">
        <f t="shared" si="5"/>
        <v>1.0012843629403461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s="4" customFormat="1" x14ac:dyDescent="0.25">
      <c r="A126" s="1" t="s">
        <v>4</v>
      </c>
      <c r="B126" s="3">
        <v>41237</v>
      </c>
      <c r="C126" s="1" t="s">
        <v>6</v>
      </c>
      <c r="D126" s="1" t="s">
        <v>15</v>
      </c>
      <c r="E126" s="1">
        <v>2</v>
      </c>
      <c r="F126" s="1">
        <v>4</v>
      </c>
      <c r="G126" s="1">
        <f t="shared" si="3"/>
        <v>1.2406998406293326</v>
      </c>
      <c r="H126" s="1">
        <f t="shared" si="4"/>
        <v>1.2072444530847732</v>
      </c>
      <c r="I126" s="1">
        <f t="shared" si="5"/>
        <v>8.3760202768460879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s="4" customFormat="1" x14ac:dyDescent="0.25">
      <c r="A127" s="1" t="s">
        <v>4</v>
      </c>
      <c r="B127" s="3">
        <v>41237</v>
      </c>
      <c r="C127" s="1" t="s">
        <v>21</v>
      </c>
      <c r="D127" s="1" t="s">
        <v>13</v>
      </c>
      <c r="E127" s="1">
        <v>3</v>
      </c>
      <c r="F127" s="1">
        <v>2</v>
      </c>
      <c r="G127" s="1">
        <f t="shared" si="3"/>
        <v>1.9802013129509686</v>
      </c>
      <c r="H127" s="1">
        <f t="shared" si="4"/>
        <v>1.3194149435126215</v>
      </c>
      <c r="I127" s="1">
        <f t="shared" si="5"/>
        <v>1.5031853812208564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s="4" customFormat="1" x14ac:dyDescent="0.25">
      <c r="A128" s="1" t="s">
        <v>4</v>
      </c>
      <c r="B128" s="3">
        <v>41238</v>
      </c>
      <c r="C128" s="1" t="s">
        <v>22</v>
      </c>
      <c r="D128" s="1" t="s">
        <v>19</v>
      </c>
      <c r="E128" s="1">
        <v>0</v>
      </c>
      <c r="F128" s="1">
        <v>0</v>
      </c>
      <c r="G128" s="1">
        <f t="shared" si="3"/>
        <v>1.3963788645989714</v>
      </c>
      <c r="H128" s="1">
        <f t="shared" si="4"/>
        <v>1.1463996181877023</v>
      </c>
      <c r="I128" s="1">
        <f t="shared" si="5"/>
        <v>3.2641060180796222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s="4" customFormat="1" x14ac:dyDescent="0.25">
      <c r="A129" s="1" t="s">
        <v>4</v>
      </c>
      <c r="B129" s="3">
        <v>41238</v>
      </c>
      <c r="C129" s="1" t="s">
        <v>20</v>
      </c>
      <c r="D129" s="1" t="s">
        <v>9</v>
      </c>
      <c r="E129" s="1">
        <v>2</v>
      </c>
      <c r="F129" s="1">
        <v>0</v>
      </c>
      <c r="G129" s="1">
        <f t="shared" si="3"/>
        <v>1.8396744634969981</v>
      </c>
      <c r="H129" s="1">
        <f t="shared" si="4"/>
        <v>1.1742723022491215</v>
      </c>
      <c r="I129" s="1">
        <f t="shared" si="5"/>
        <v>1.4046197174844275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s="4" customFormat="1" x14ac:dyDescent="0.25">
      <c r="A130" s="1" t="s">
        <v>4</v>
      </c>
      <c r="B130" s="3">
        <v>41238</v>
      </c>
      <c r="C130" s="1" t="s">
        <v>12</v>
      </c>
      <c r="D130" s="1" t="s">
        <v>16</v>
      </c>
      <c r="E130" s="1">
        <v>0</v>
      </c>
      <c r="F130" s="1">
        <v>0</v>
      </c>
      <c r="G130" s="1">
        <f t="shared" si="3"/>
        <v>1.2205506044686538</v>
      </c>
      <c r="H130" s="1">
        <f t="shared" si="4"/>
        <v>1.437665572681774</v>
      </c>
      <c r="I130" s="1">
        <f t="shared" si="5"/>
        <v>3.5566260769432096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s="4" customFormat="1" x14ac:dyDescent="0.25">
      <c r="A131" s="1" t="s">
        <v>4</v>
      </c>
      <c r="B131" s="3">
        <v>41238</v>
      </c>
      <c r="C131" s="1" t="s">
        <v>10</v>
      </c>
      <c r="D131" s="1" t="s">
        <v>17</v>
      </c>
      <c r="E131" s="1">
        <v>3</v>
      </c>
      <c r="F131" s="1">
        <v>1</v>
      </c>
      <c r="G131" s="1">
        <f t="shared" ref="G131:G194" si="6">mean*home*VLOOKUP(C131,lookup,2,FALSE)*VLOOKUP(D131,lookup,3,FALSE)</f>
        <v>1.8153104738201125</v>
      </c>
      <c r="H131" s="1">
        <f t="shared" ref="H131:H194" si="7">mean*VLOOKUP(C131,lookup,3,FALSE)*VLOOKUP(D131,lookup,2,FALSE)/home</f>
        <v>1.0140713634263254</v>
      </c>
      <c r="I131" s="1">
        <f t="shared" si="5"/>
        <v>1.4036872767090021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s="4" customFormat="1" x14ac:dyDescent="0.25">
      <c r="A132" s="1" t="s">
        <v>4</v>
      </c>
      <c r="B132" s="3">
        <v>41240</v>
      </c>
      <c r="C132" s="1" t="s">
        <v>18</v>
      </c>
      <c r="D132" s="1" t="s">
        <v>13</v>
      </c>
      <c r="E132" s="1">
        <v>1</v>
      </c>
      <c r="F132" s="1">
        <v>0</v>
      </c>
      <c r="G132" s="1">
        <f t="shared" si="6"/>
        <v>1.8164367542998139</v>
      </c>
      <c r="H132" s="1">
        <f t="shared" si="7"/>
        <v>1.3069299556743335</v>
      </c>
      <c r="I132" s="1">
        <f t="shared" ref="I132:I195" si="8">(E132-G132)^2+(F132-H132)^2</f>
        <v>2.3746348828105299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s="4" customFormat="1" x14ac:dyDescent="0.25">
      <c r="A133" s="1" t="s">
        <v>4</v>
      </c>
      <c r="B133" s="3">
        <v>41240</v>
      </c>
      <c r="C133" s="1" t="s">
        <v>6</v>
      </c>
      <c r="D133" s="1" t="s">
        <v>11</v>
      </c>
      <c r="E133" s="1">
        <v>0</v>
      </c>
      <c r="F133" s="1">
        <v>0</v>
      </c>
      <c r="G133" s="1">
        <f t="shared" si="6"/>
        <v>1.2689463023969516</v>
      </c>
      <c r="H133" s="1">
        <f t="shared" si="7"/>
        <v>0.69987076603316123</v>
      </c>
      <c r="I133" s="1">
        <f t="shared" si="8"/>
        <v>2.1000438075147398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s="4" customFormat="1" x14ac:dyDescent="0.25">
      <c r="A134" s="1" t="s">
        <v>4</v>
      </c>
      <c r="B134" s="3">
        <v>41241</v>
      </c>
      <c r="C134" s="1" t="s">
        <v>22</v>
      </c>
      <c r="D134" s="1" t="s">
        <v>7</v>
      </c>
      <c r="E134" s="1">
        <v>0</v>
      </c>
      <c r="F134" s="1">
        <v>0</v>
      </c>
      <c r="G134" s="1">
        <f t="shared" si="6"/>
        <v>2.4025706298650502</v>
      </c>
      <c r="H134" s="1">
        <f t="shared" si="7"/>
        <v>0.87909716688853257</v>
      </c>
      <c r="I134" s="1">
        <f t="shared" si="8"/>
        <v>6.5451574603215885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s="4" customFormat="1" x14ac:dyDescent="0.25">
      <c r="A135" s="1" t="s">
        <v>4</v>
      </c>
      <c r="B135" s="3">
        <v>41241</v>
      </c>
      <c r="C135" s="1" t="s">
        <v>23</v>
      </c>
      <c r="D135" s="1" t="s">
        <v>5</v>
      </c>
      <c r="E135" s="1">
        <v>1</v>
      </c>
      <c r="F135" s="1">
        <v>1</v>
      </c>
      <c r="G135" s="1">
        <f t="shared" si="6"/>
        <v>1.1538364833929247</v>
      </c>
      <c r="H135" s="1">
        <f t="shared" si="7"/>
        <v>1.2580599204480771</v>
      </c>
      <c r="I135" s="1">
        <f t="shared" si="8"/>
        <v>9.026058616436948E-2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s="4" customFormat="1" x14ac:dyDescent="0.25">
      <c r="A136" s="1" t="s">
        <v>4</v>
      </c>
      <c r="B136" s="3">
        <v>41241</v>
      </c>
      <c r="C136" s="1" t="s">
        <v>24</v>
      </c>
      <c r="D136" s="1" t="s">
        <v>17</v>
      </c>
      <c r="E136" s="1">
        <v>1</v>
      </c>
      <c r="F136" s="1">
        <v>0</v>
      </c>
      <c r="G136" s="1">
        <f t="shared" si="6"/>
        <v>2.5183371628565143</v>
      </c>
      <c r="H136" s="1">
        <f t="shared" si="7"/>
        <v>0.89648370997221738</v>
      </c>
      <c r="I136" s="1">
        <f t="shared" si="8"/>
        <v>3.1090307823567205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s="4" customFormat="1" x14ac:dyDescent="0.25">
      <c r="A137" s="1" t="s">
        <v>4</v>
      </c>
      <c r="B137" s="3">
        <v>41241</v>
      </c>
      <c r="C137" s="1" t="s">
        <v>20</v>
      </c>
      <c r="D137" s="1" t="s">
        <v>8</v>
      </c>
      <c r="E137" s="1">
        <v>1</v>
      </c>
      <c r="F137" s="1">
        <v>1</v>
      </c>
      <c r="G137" s="1">
        <f t="shared" si="6"/>
        <v>1.5861002104913378</v>
      </c>
      <c r="H137" s="1">
        <f t="shared" si="7"/>
        <v>0.98444207556920105</v>
      </c>
      <c r="I137" s="1">
        <f t="shared" si="8"/>
        <v>0.34375550575058489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s="4" customFormat="1" x14ac:dyDescent="0.25">
      <c r="A138" s="1" t="s">
        <v>4</v>
      </c>
      <c r="B138" s="3">
        <v>41241</v>
      </c>
      <c r="C138" s="1" t="s">
        <v>14</v>
      </c>
      <c r="D138" s="1" t="s">
        <v>9</v>
      </c>
      <c r="E138" s="1">
        <v>2</v>
      </c>
      <c r="F138" s="1">
        <v>1</v>
      </c>
      <c r="G138" s="1">
        <f t="shared" si="6"/>
        <v>1.377044777822878</v>
      </c>
      <c r="H138" s="1">
        <f t="shared" si="7"/>
        <v>0.87588453441673719</v>
      </c>
      <c r="I138" s="1">
        <f t="shared" si="8"/>
        <v>0.40347785763469746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s="4" customFormat="1" x14ac:dyDescent="0.25">
      <c r="A139" s="1" t="s">
        <v>4</v>
      </c>
      <c r="B139" s="3">
        <v>41241</v>
      </c>
      <c r="C139" s="1" t="s">
        <v>12</v>
      </c>
      <c r="D139" s="1" t="s">
        <v>15</v>
      </c>
      <c r="E139" s="1">
        <v>3</v>
      </c>
      <c r="F139" s="1">
        <v>1</v>
      </c>
      <c r="G139" s="1">
        <f t="shared" si="6"/>
        <v>1.4492030268517635</v>
      </c>
      <c r="H139" s="1">
        <f t="shared" si="7"/>
        <v>1.0883679014153262</v>
      </c>
      <c r="I139" s="1">
        <f t="shared" si="8"/>
        <v>2.4127801379262808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s="4" customFormat="1" x14ac:dyDescent="0.25">
      <c r="A140" s="1" t="s">
        <v>4</v>
      </c>
      <c r="B140" s="3">
        <v>41241</v>
      </c>
      <c r="C140" s="1" t="s">
        <v>10</v>
      </c>
      <c r="D140" s="1" t="s">
        <v>16</v>
      </c>
      <c r="E140" s="1">
        <v>2</v>
      </c>
      <c r="F140" s="1">
        <v>1</v>
      </c>
      <c r="G140" s="1">
        <f t="shared" si="6"/>
        <v>1.540841379728588</v>
      </c>
      <c r="H140" s="1">
        <f t="shared" si="7"/>
        <v>1.5024252111980256</v>
      </c>
      <c r="I140" s="1">
        <f t="shared" si="8"/>
        <v>0.46325773141692739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s="4" customFormat="1" x14ac:dyDescent="0.25">
      <c r="A141" s="1" t="s">
        <v>4</v>
      </c>
      <c r="B141" s="3">
        <v>41241</v>
      </c>
      <c r="C141" s="1" t="s">
        <v>21</v>
      </c>
      <c r="D141" s="1" t="s">
        <v>19</v>
      </c>
      <c r="E141" s="1">
        <v>0</v>
      </c>
      <c r="F141" s="1">
        <v>2</v>
      </c>
      <c r="G141" s="1">
        <f t="shared" si="6"/>
        <v>0.92275816822414913</v>
      </c>
      <c r="H141" s="1">
        <f t="shared" si="7"/>
        <v>2.0928525269615972</v>
      </c>
      <c r="I141" s="1">
        <f t="shared" si="8"/>
        <v>0.86010422878754123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s="4" customFormat="1" x14ac:dyDescent="0.25">
      <c r="A142" s="1" t="s">
        <v>4</v>
      </c>
      <c r="B142" s="3">
        <v>41244</v>
      </c>
      <c r="C142" s="1" t="s">
        <v>5</v>
      </c>
      <c r="D142" s="1" t="s">
        <v>12</v>
      </c>
      <c r="E142" s="1">
        <v>0</v>
      </c>
      <c r="F142" s="1">
        <v>2</v>
      </c>
      <c r="G142" s="1">
        <f t="shared" si="6"/>
        <v>1.9892941911563764</v>
      </c>
      <c r="H142" s="1">
        <f t="shared" si="7"/>
        <v>0.80044411982277586</v>
      </c>
      <c r="I142" s="1">
        <f t="shared" si="8"/>
        <v>5.3962256886362567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s="4" customFormat="1" x14ac:dyDescent="0.25">
      <c r="A143" s="1" t="s">
        <v>4</v>
      </c>
      <c r="B143" s="3">
        <v>41244</v>
      </c>
      <c r="C143" s="1" t="s">
        <v>7</v>
      </c>
      <c r="D143" s="1" t="s">
        <v>10</v>
      </c>
      <c r="E143" s="1">
        <v>0</v>
      </c>
      <c r="F143" s="1">
        <v>3</v>
      </c>
      <c r="G143" s="1">
        <f t="shared" si="6"/>
        <v>1.3924022250250887</v>
      </c>
      <c r="H143" s="1">
        <f t="shared" si="7"/>
        <v>1.5464052384356437</v>
      </c>
      <c r="I143" s="1">
        <f t="shared" si="8"/>
        <v>4.0517216871021553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s="4" customFormat="1" x14ac:dyDescent="0.25">
      <c r="A144" s="1" t="s">
        <v>4</v>
      </c>
      <c r="B144" s="3">
        <v>41244</v>
      </c>
      <c r="C144" s="1" t="s">
        <v>16</v>
      </c>
      <c r="D144" s="1" t="s">
        <v>20</v>
      </c>
      <c r="E144" s="1">
        <v>1</v>
      </c>
      <c r="F144" s="1">
        <v>0</v>
      </c>
      <c r="G144" s="1">
        <f t="shared" si="6"/>
        <v>2.2822532095375649</v>
      </c>
      <c r="H144" s="1">
        <f t="shared" si="7"/>
        <v>0.93789350504671565</v>
      </c>
      <c r="I144" s="1">
        <f t="shared" si="8"/>
        <v>2.5238175201782003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s="4" customFormat="1" x14ac:dyDescent="0.25">
      <c r="A145" s="1" t="s">
        <v>4</v>
      </c>
      <c r="B145" s="3">
        <v>41244</v>
      </c>
      <c r="C145" s="1" t="s">
        <v>19</v>
      </c>
      <c r="D145" s="1" t="s">
        <v>23</v>
      </c>
      <c r="E145" s="1">
        <v>1</v>
      </c>
      <c r="F145" s="1">
        <v>1</v>
      </c>
      <c r="G145" s="1">
        <f t="shared" si="6"/>
        <v>1.3846475984132629</v>
      </c>
      <c r="H145" s="1">
        <f t="shared" si="7"/>
        <v>0.81442940852814505</v>
      </c>
      <c r="I145" s="1">
        <f t="shared" si="8"/>
        <v>0.18239021938430486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s="4" customFormat="1" x14ac:dyDescent="0.25">
      <c r="A146" s="1" t="s">
        <v>4</v>
      </c>
      <c r="B146" s="3">
        <v>41244</v>
      </c>
      <c r="C146" s="1" t="s">
        <v>11</v>
      </c>
      <c r="D146" s="1" t="s">
        <v>18</v>
      </c>
      <c r="E146" s="1">
        <v>1</v>
      </c>
      <c r="F146" s="1">
        <v>1</v>
      </c>
      <c r="G146" s="1">
        <f t="shared" si="6"/>
        <v>1.1953502462005865</v>
      </c>
      <c r="H146" s="1">
        <f t="shared" si="7"/>
        <v>1.1097883637531925</v>
      </c>
      <c r="I146" s="1">
        <f t="shared" si="8"/>
        <v>5.0215203506233062E-2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s="4" customFormat="1" x14ac:dyDescent="0.25">
      <c r="A147" s="1" t="s">
        <v>4</v>
      </c>
      <c r="B147" s="3">
        <v>41244</v>
      </c>
      <c r="C147" s="1" t="s">
        <v>13</v>
      </c>
      <c r="D147" s="1" t="s">
        <v>24</v>
      </c>
      <c r="E147" s="1">
        <v>3</v>
      </c>
      <c r="F147" s="1">
        <v>4</v>
      </c>
      <c r="G147" s="1">
        <f t="shared" si="6"/>
        <v>1.0120000087743588</v>
      </c>
      <c r="H147" s="1">
        <f t="shared" si="7"/>
        <v>2.6756840023460118</v>
      </c>
      <c r="I147" s="1">
        <f t="shared" si="8"/>
        <v>5.7059568267554273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s="4" customFormat="1" x14ac:dyDescent="0.25">
      <c r="A148" s="1" t="s">
        <v>4</v>
      </c>
      <c r="B148" s="3">
        <v>41244</v>
      </c>
      <c r="C148" s="1" t="s">
        <v>15</v>
      </c>
      <c r="D148" s="1" t="s">
        <v>14</v>
      </c>
      <c r="E148" s="1">
        <v>0</v>
      </c>
      <c r="F148" s="1">
        <v>1</v>
      </c>
      <c r="G148" s="1">
        <f t="shared" si="6"/>
        <v>1.2887234147256066</v>
      </c>
      <c r="H148" s="1">
        <f t="shared" si="7"/>
        <v>0.8335546015044335</v>
      </c>
      <c r="I148" s="1">
        <f t="shared" si="8"/>
        <v>1.6885121103423757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s="4" customFormat="1" x14ac:dyDescent="0.25">
      <c r="A149" s="1" t="s">
        <v>4</v>
      </c>
      <c r="B149" s="3">
        <v>41244</v>
      </c>
      <c r="C149" s="1" t="s">
        <v>17</v>
      </c>
      <c r="D149" s="1" t="s">
        <v>22</v>
      </c>
      <c r="E149" s="1">
        <v>3</v>
      </c>
      <c r="F149" s="1">
        <v>1</v>
      </c>
      <c r="G149" s="1">
        <f t="shared" si="6"/>
        <v>1.0166157577172874</v>
      </c>
      <c r="H149" s="1">
        <f t="shared" si="7"/>
        <v>1.7761826295762917</v>
      </c>
      <c r="I149" s="1">
        <f t="shared" si="8"/>
        <v>4.5362725269913371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s="4" customFormat="1" x14ac:dyDescent="0.25">
      <c r="A150" s="1" t="s">
        <v>4</v>
      </c>
      <c r="B150" s="3">
        <v>41245</v>
      </c>
      <c r="C150" s="1" t="s">
        <v>8</v>
      </c>
      <c r="D150" s="1" t="s">
        <v>6</v>
      </c>
      <c r="E150" s="1">
        <v>2</v>
      </c>
      <c r="F150" s="1">
        <v>1</v>
      </c>
      <c r="G150" s="1">
        <f t="shared" si="6"/>
        <v>1.0922444686847639</v>
      </c>
      <c r="H150" s="1">
        <f t="shared" si="7"/>
        <v>1.1128951046313234</v>
      </c>
      <c r="I150" s="1">
        <f t="shared" si="8"/>
        <v>0.83676540928312404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s="4" customFormat="1" x14ac:dyDescent="0.25">
      <c r="A151" s="1" t="s">
        <v>4</v>
      </c>
      <c r="B151" s="3">
        <v>41246</v>
      </c>
      <c r="C151" s="1" t="s">
        <v>9</v>
      </c>
      <c r="D151" s="1" t="s">
        <v>21</v>
      </c>
      <c r="E151" s="1">
        <v>3</v>
      </c>
      <c r="F151" s="1">
        <v>0</v>
      </c>
      <c r="G151" s="1">
        <f t="shared" si="6"/>
        <v>1.7827762463472596</v>
      </c>
      <c r="H151" s="1">
        <f t="shared" si="7"/>
        <v>1.5508101970465218</v>
      </c>
      <c r="I151" s="1">
        <f t="shared" si="8"/>
        <v>3.8866459337199393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s="4" customFormat="1" x14ac:dyDescent="0.25">
      <c r="A152" s="1" t="s">
        <v>4</v>
      </c>
      <c r="B152" s="3">
        <v>41251</v>
      </c>
      <c r="C152" s="1" t="s">
        <v>5</v>
      </c>
      <c r="D152" s="1" t="s">
        <v>15</v>
      </c>
      <c r="E152" s="1">
        <v>2</v>
      </c>
      <c r="F152" s="1">
        <v>0</v>
      </c>
      <c r="G152" s="1">
        <f t="shared" si="6"/>
        <v>2.2641407023154403</v>
      </c>
      <c r="H152" s="1">
        <f t="shared" si="7"/>
        <v>0.86216419279601597</v>
      </c>
      <c r="I152" s="1">
        <f t="shared" si="8"/>
        <v>0.81309740595929991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s="4" customFormat="1" x14ac:dyDescent="0.25">
      <c r="A153" s="1" t="s">
        <v>4</v>
      </c>
      <c r="B153" s="3">
        <v>41251</v>
      </c>
      <c r="C153" s="1" t="s">
        <v>18</v>
      </c>
      <c r="D153" s="1" t="s">
        <v>14</v>
      </c>
      <c r="E153" s="1">
        <v>0</v>
      </c>
      <c r="F153" s="1">
        <v>0</v>
      </c>
      <c r="G153" s="1">
        <f t="shared" si="6"/>
        <v>1.1288682163059331</v>
      </c>
      <c r="H153" s="1">
        <f t="shared" si="7"/>
        <v>1.101078793545972</v>
      </c>
      <c r="I153" s="1">
        <f t="shared" si="8"/>
        <v>2.4867179593823927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s="4" customFormat="1" x14ac:dyDescent="0.25">
      <c r="A154" s="1" t="s">
        <v>4</v>
      </c>
      <c r="B154" s="3">
        <v>41251</v>
      </c>
      <c r="C154" s="1" t="s">
        <v>20</v>
      </c>
      <c r="D154" s="1" t="s">
        <v>13</v>
      </c>
      <c r="E154" s="1">
        <v>1</v>
      </c>
      <c r="F154" s="1">
        <v>0</v>
      </c>
      <c r="G154" s="1">
        <f t="shared" si="6"/>
        <v>1.8641617941120308</v>
      </c>
      <c r="H154" s="1">
        <f t="shared" si="7"/>
        <v>1.0951193433352815</v>
      </c>
      <c r="I154" s="1">
        <f t="shared" si="8"/>
        <v>1.9460619825500221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s="4" customFormat="1" x14ac:dyDescent="0.25">
      <c r="A155" s="1" t="s">
        <v>4</v>
      </c>
      <c r="B155" s="3">
        <v>41251</v>
      </c>
      <c r="C155" s="1" t="s">
        <v>6</v>
      </c>
      <c r="D155" s="1" t="s">
        <v>22</v>
      </c>
      <c r="E155" s="1">
        <v>1</v>
      </c>
      <c r="F155" s="1">
        <v>3</v>
      </c>
      <c r="G155" s="1">
        <f t="shared" si="6"/>
        <v>0.90631165202406438</v>
      </c>
      <c r="H155" s="1">
        <f t="shared" si="7"/>
        <v>1.7445490175405081</v>
      </c>
      <c r="I155" s="1">
        <f t="shared" si="8"/>
        <v>1.5849346759049634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s="4" customFormat="1" x14ac:dyDescent="0.25">
      <c r="A156" s="1" t="s">
        <v>4</v>
      </c>
      <c r="B156" s="3">
        <v>41251</v>
      </c>
      <c r="C156" s="1" t="s">
        <v>12</v>
      </c>
      <c r="D156" s="1" t="s">
        <v>8</v>
      </c>
      <c r="E156" s="1">
        <v>3</v>
      </c>
      <c r="F156" s="1">
        <v>4</v>
      </c>
      <c r="G156" s="1">
        <f t="shared" si="6"/>
        <v>1.6380411636455254</v>
      </c>
      <c r="H156" s="1">
        <f t="shared" si="7"/>
        <v>0.78143397075030863</v>
      </c>
      <c r="I156" s="1">
        <f t="shared" si="8"/>
        <v>12.21409915656416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s="4" customFormat="1" x14ac:dyDescent="0.25">
      <c r="A157" s="1" t="s">
        <v>4</v>
      </c>
      <c r="B157" s="3">
        <v>41251</v>
      </c>
      <c r="C157" s="1" t="s">
        <v>21</v>
      </c>
      <c r="D157" s="1" t="s">
        <v>11</v>
      </c>
      <c r="E157" s="1">
        <v>2</v>
      </c>
      <c r="F157" s="1">
        <v>2</v>
      </c>
      <c r="G157" s="1">
        <f t="shared" si="6"/>
        <v>1.5245346630687482</v>
      </c>
      <c r="H157" s="1">
        <f t="shared" si="7"/>
        <v>0.95767067328788291</v>
      </c>
      <c r="I157" s="1">
        <f t="shared" si="8"/>
        <v>1.3125177119472839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s="4" customFormat="1" x14ac:dyDescent="0.25">
      <c r="A158" s="1" t="s">
        <v>4</v>
      </c>
      <c r="B158" s="3">
        <v>41252</v>
      </c>
      <c r="C158" s="1" t="s">
        <v>23</v>
      </c>
      <c r="D158" s="1" t="s">
        <v>10</v>
      </c>
      <c r="E158" s="1">
        <v>2</v>
      </c>
      <c r="F158" s="1">
        <v>1</v>
      </c>
      <c r="G158" s="1">
        <f t="shared" si="6"/>
        <v>1.5221764534595015</v>
      </c>
      <c r="H158" s="1">
        <f t="shared" si="7"/>
        <v>1.0165512764033644</v>
      </c>
      <c r="I158" s="1">
        <f t="shared" si="8"/>
        <v>0.22858928637912052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s="4" customFormat="1" x14ac:dyDescent="0.25">
      <c r="A159" s="1" t="s">
        <v>4</v>
      </c>
      <c r="B159" s="3">
        <v>41252</v>
      </c>
      <c r="C159" s="1" t="s">
        <v>19</v>
      </c>
      <c r="D159" s="1" t="s">
        <v>24</v>
      </c>
      <c r="E159" s="1">
        <v>2</v>
      </c>
      <c r="F159" s="1">
        <v>3</v>
      </c>
      <c r="G159" s="1">
        <f t="shared" si="6"/>
        <v>1.6052317628069332</v>
      </c>
      <c r="H159" s="1">
        <f t="shared" si="7"/>
        <v>1.2468476071617474</v>
      </c>
      <c r="I159" s="1">
        <f t="shared" si="8"/>
        <v>3.2293852736110127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s="4" customFormat="1" x14ac:dyDescent="0.25">
      <c r="A160" s="1" t="s">
        <v>4</v>
      </c>
      <c r="B160" s="3">
        <v>41252</v>
      </c>
      <c r="C160" s="1" t="s">
        <v>17</v>
      </c>
      <c r="D160" s="1" t="s">
        <v>16</v>
      </c>
      <c r="E160" s="1">
        <v>2</v>
      </c>
      <c r="F160" s="1">
        <v>3</v>
      </c>
      <c r="G160" s="1">
        <f t="shared" si="6"/>
        <v>1.1721212987677052</v>
      </c>
      <c r="H160" s="1">
        <f t="shared" si="7"/>
        <v>1.6236103405330733</v>
      </c>
      <c r="I160" s="1">
        <f t="shared" si="8"/>
        <v>2.5798316386415534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s="4" customFormat="1" x14ac:dyDescent="0.25">
      <c r="A161" s="1" t="s">
        <v>4</v>
      </c>
      <c r="B161" s="3">
        <v>41253</v>
      </c>
      <c r="C161" s="1" t="s">
        <v>7</v>
      </c>
      <c r="D161" s="1" t="s">
        <v>9</v>
      </c>
      <c r="E161" s="1">
        <v>2</v>
      </c>
      <c r="F161" s="1">
        <v>1</v>
      </c>
      <c r="G161" s="1">
        <f t="shared" si="6"/>
        <v>1.9881083649718105</v>
      </c>
      <c r="H161" s="1">
        <f t="shared" si="7"/>
        <v>1.1299919369527933</v>
      </c>
      <c r="I161" s="1">
        <f t="shared" si="8"/>
        <v>1.7039314656382653E-2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s="4" customFormat="1" x14ac:dyDescent="0.25">
      <c r="A162" s="1" t="s">
        <v>4</v>
      </c>
      <c r="B162" s="3">
        <v>41254</v>
      </c>
      <c r="C162" s="1" t="s">
        <v>6</v>
      </c>
      <c r="D162" s="1" t="s">
        <v>13</v>
      </c>
      <c r="E162" s="1">
        <v>3</v>
      </c>
      <c r="F162" s="1">
        <v>0</v>
      </c>
      <c r="G162" s="1">
        <f t="shared" si="6"/>
        <v>1.6482204012421382</v>
      </c>
      <c r="H162" s="1">
        <f t="shared" si="7"/>
        <v>0.96423538173251733</v>
      </c>
      <c r="I162" s="1">
        <f t="shared" si="8"/>
        <v>2.7570579550028191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s="4" customFormat="1" x14ac:dyDescent="0.25">
      <c r="A163" s="1" t="s">
        <v>4</v>
      </c>
      <c r="B163" s="3">
        <v>41258</v>
      </c>
      <c r="C163" s="1" t="s">
        <v>16</v>
      </c>
      <c r="D163" s="1" t="s">
        <v>18</v>
      </c>
      <c r="E163" s="1">
        <v>1</v>
      </c>
      <c r="F163" s="1">
        <v>3</v>
      </c>
      <c r="G163" s="1">
        <f t="shared" si="6"/>
        <v>2.7236712638956084</v>
      </c>
      <c r="H163" s="1">
        <f t="shared" si="7"/>
        <v>0.91388217458744325</v>
      </c>
      <c r="I163" s="1">
        <f t="shared" si="8"/>
        <v>7.3229302074834983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s="4" customFormat="1" x14ac:dyDescent="0.25">
      <c r="A164" s="1" t="s">
        <v>4</v>
      </c>
      <c r="B164" s="3">
        <v>41258</v>
      </c>
      <c r="C164" s="1" t="s">
        <v>24</v>
      </c>
      <c r="D164" s="1" t="s">
        <v>6</v>
      </c>
      <c r="E164" s="1">
        <v>3</v>
      </c>
      <c r="F164" s="1">
        <v>1</v>
      </c>
      <c r="G164" s="1">
        <f t="shared" si="6"/>
        <v>2.4734858623998139</v>
      </c>
      <c r="H164" s="1">
        <f t="shared" si="7"/>
        <v>0.7992140846035658</v>
      </c>
      <c r="I164" s="1">
        <f t="shared" si="8"/>
        <v>0.31753212091445171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s="4" customFormat="1" x14ac:dyDescent="0.25">
      <c r="A165" s="1" t="s">
        <v>4</v>
      </c>
      <c r="B165" s="3">
        <v>41258</v>
      </c>
      <c r="C165" s="1" t="s">
        <v>9</v>
      </c>
      <c r="D165" s="1" t="s">
        <v>19</v>
      </c>
      <c r="E165" s="1">
        <v>1</v>
      </c>
      <c r="F165" s="1">
        <v>3</v>
      </c>
      <c r="G165" s="1">
        <f t="shared" si="6"/>
        <v>0.82758101805382367</v>
      </c>
      <c r="H165" s="1">
        <f t="shared" si="7"/>
        <v>2.0574587257763017</v>
      </c>
      <c r="I165" s="1">
        <f t="shared" si="8"/>
        <v>0.91811235895058863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s="4" customFormat="1" x14ac:dyDescent="0.25">
      <c r="A166" s="1" t="s">
        <v>4</v>
      </c>
      <c r="B166" s="3">
        <v>41258</v>
      </c>
      <c r="C166" s="1" t="s">
        <v>8</v>
      </c>
      <c r="D166" s="1" t="s">
        <v>21</v>
      </c>
      <c r="E166" s="1">
        <v>2</v>
      </c>
      <c r="F166" s="1">
        <v>1</v>
      </c>
      <c r="G166" s="1">
        <f t="shared" si="6"/>
        <v>1.4945766368397528</v>
      </c>
      <c r="H166" s="1">
        <f t="shared" si="7"/>
        <v>1.3370519778221703</v>
      </c>
      <c r="I166" s="1">
        <f t="shared" si="8"/>
        <v>0.36905681178205191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s="4" customFormat="1" x14ac:dyDescent="0.25">
      <c r="A167" s="1" t="s">
        <v>4</v>
      </c>
      <c r="B167" s="3">
        <v>41258</v>
      </c>
      <c r="C167" s="1" t="s">
        <v>11</v>
      </c>
      <c r="D167" s="1" t="s">
        <v>7</v>
      </c>
      <c r="E167" s="1">
        <v>2</v>
      </c>
      <c r="F167" s="1">
        <v>1</v>
      </c>
      <c r="G167" s="1">
        <f t="shared" si="6"/>
        <v>0.96385308195181363</v>
      </c>
      <c r="H167" s="1">
        <f t="shared" si="7"/>
        <v>1.2308427204698675</v>
      </c>
      <c r="I167" s="1">
        <f t="shared" si="8"/>
        <v>1.1268887973746846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s="4" customFormat="1" x14ac:dyDescent="0.25">
      <c r="A168" s="1" t="s">
        <v>4</v>
      </c>
      <c r="B168" s="3">
        <v>41258</v>
      </c>
      <c r="C168" s="1" t="s">
        <v>14</v>
      </c>
      <c r="D168" s="1" t="s">
        <v>23</v>
      </c>
      <c r="E168" s="1">
        <v>1</v>
      </c>
      <c r="F168" s="1">
        <v>1</v>
      </c>
      <c r="G168" s="1">
        <f t="shared" si="6"/>
        <v>0.73544146873218175</v>
      </c>
      <c r="H168" s="1">
        <f t="shared" si="7"/>
        <v>1.0861701360053515</v>
      </c>
      <c r="I168" s="1">
        <f t="shared" si="8"/>
        <v>7.7416508805765949E-2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s="4" customFormat="1" x14ac:dyDescent="0.25">
      <c r="A169" s="1" t="s">
        <v>4</v>
      </c>
      <c r="B169" s="3">
        <v>41259</v>
      </c>
      <c r="C169" s="1" t="s">
        <v>10</v>
      </c>
      <c r="D169" s="1" t="s">
        <v>12</v>
      </c>
      <c r="E169" s="1">
        <v>1</v>
      </c>
      <c r="F169" s="1">
        <v>0</v>
      </c>
      <c r="G169" s="1">
        <f t="shared" si="6"/>
        <v>1.6074111545033312</v>
      </c>
      <c r="H169" s="1">
        <f t="shared" si="7"/>
        <v>1.0559704161212837</v>
      </c>
      <c r="I169" s="1">
        <f t="shared" si="8"/>
        <v>1.4840218303384269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s="4" customFormat="1" x14ac:dyDescent="0.25">
      <c r="A170" s="1" t="s">
        <v>4</v>
      </c>
      <c r="B170" s="3">
        <v>41259</v>
      </c>
      <c r="C170" s="1" t="s">
        <v>15</v>
      </c>
      <c r="D170" s="1" t="s">
        <v>17</v>
      </c>
      <c r="E170" s="1">
        <v>0</v>
      </c>
      <c r="F170" s="1">
        <v>0</v>
      </c>
      <c r="G170" s="1">
        <f t="shared" si="6"/>
        <v>1.5488442000839722</v>
      </c>
      <c r="H170" s="1">
        <f t="shared" si="7"/>
        <v>1.1044293177026305</v>
      </c>
      <c r="I170" s="1">
        <f t="shared" si="8"/>
        <v>3.6186824739348573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s="4" customFormat="1" x14ac:dyDescent="0.25">
      <c r="A171" s="1" t="s">
        <v>4</v>
      </c>
      <c r="B171" s="3">
        <v>41260</v>
      </c>
      <c r="C171" s="1" t="s">
        <v>13</v>
      </c>
      <c r="D171" s="1" t="s">
        <v>5</v>
      </c>
      <c r="E171" s="1">
        <v>2</v>
      </c>
      <c r="F171" s="1">
        <v>5</v>
      </c>
      <c r="G171" s="1">
        <f t="shared" si="6"/>
        <v>0.86773257225644973</v>
      </c>
      <c r="H171" s="1">
        <f t="shared" si="7"/>
        <v>2.3869531656522889</v>
      </c>
      <c r="I171" s="1">
        <f t="shared" si="8"/>
        <v>8.1100432864235898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s="4" customFormat="1" x14ac:dyDescent="0.25">
      <c r="A172" s="1" t="s">
        <v>4</v>
      </c>
      <c r="B172" s="3">
        <v>41265</v>
      </c>
      <c r="C172" s="1" t="s">
        <v>16</v>
      </c>
      <c r="D172" s="1" t="s">
        <v>7</v>
      </c>
      <c r="E172" s="1">
        <v>4</v>
      </c>
      <c r="F172" s="1">
        <v>0</v>
      </c>
      <c r="G172" s="1">
        <f t="shared" si="6"/>
        <v>2.1961922459744465</v>
      </c>
      <c r="H172" s="1">
        <f t="shared" si="7"/>
        <v>1.0135673239121139</v>
      </c>
      <c r="I172" s="1">
        <f t="shared" si="8"/>
        <v>4.2810411335850755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s="4" customFormat="1" x14ac:dyDescent="0.25">
      <c r="A173" s="1" t="s">
        <v>4</v>
      </c>
      <c r="B173" s="3">
        <v>41265</v>
      </c>
      <c r="C173" s="1" t="s">
        <v>19</v>
      </c>
      <c r="D173" s="1" t="s">
        <v>13</v>
      </c>
      <c r="E173" s="1">
        <v>1</v>
      </c>
      <c r="F173" s="1">
        <v>0</v>
      </c>
      <c r="G173" s="1">
        <f t="shared" si="6"/>
        <v>2.6271315973314047</v>
      </c>
      <c r="H173" s="1">
        <f t="shared" si="7"/>
        <v>0.61248446877439056</v>
      </c>
      <c r="I173" s="1">
        <f t="shared" si="8"/>
        <v>3.0226944595240957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s="4" customFormat="1" x14ac:dyDescent="0.25">
      <c r="A174" s="1" t="s">
        <v>4</v>
      </c>
      <c r="B174" s="3">
        <v>41265</v>
      </c>
      <c r="C174" s="1" t="s">
        <v>9</v>
      </c>
      <c r="D174" s="1" t="s">
        <v>11</v>
      </c>
      <c r="E174" s="1">
        <v>1</v>
      </c>
      <c r="F174" s="1">
        <v>0</v>
      </c>
      <c r="G174" s="1">
        <f t="shared" si="6"/>
        <v>1.3672877596400765</v>
      </c>
      <c r="H174" s="1">
        <f t="shared" si="7"/>
        <v>0.94147478515211003</v>
      </c>
      <c r="I174" s="1">
        <f t="shared" si="8"/>
        <v>1.0212750694586383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s="4" customFormat="1" x14ac:dyDescent="0.25">
      <c r="A175" s="1" t="s">
        <v>4</v>
      </c>
      <c r="B175" s="3">
        <v>41265</v>
      </c>
      <c r="C175" s="1" t="s">
        <v>20</v>
      </c>
      <c r="D175" s="1" t="s">
        <v>6</v>
      </c>
      <c r="E175" s="1">
        <v>0</v>
      </c>
      <c r="F175" s="1">
        <v>1</v>
      </c>
      <c r="G175" s="1">
        <f t="shared" si="6"/>
        <v>1.3675718100206662</v>
      </c>
      <c r="H175" s="1">
        <f t="shared" si="7"/>
        <v>1.0898133808631678</v>
      </c>
      <c r="I175" s="1">
        <f t="shared" si="8"/>
        <v>1.8783190989452736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s="4" customFormat="1" x14ac:dyDescent="0.25">
      <c r="A176" s="1" t="s">
        <v>4</v>
      </c>
      <c r="B176" s="3">
        <v>41265</v>
      </c>
      <c r="C176" s="1" t="s">
        <v>10</v>
      </c>
      <c r="D176" s="1" t="s">
        <v>14</v>
      </c>
      <c r="E176" s="1">
        <v>0</v>
      </c>
      <c r="F176" s="1">
        <v>0</v>
      </c>
      <c r="G176" s="1">
        <f t="shared" si="6"/>
        <v>1.5104379849708445</v>
      </c>
      <c r="H176" s="1">
        <f t="shared" si="7"/>
        <v>0.76535803395385993</v>
      </c>
      <c r="I176" s="1">
        <f t="shared" si="8"/>
        <v>2.8671958265805024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s="4" customFormat="1" x14ac:dyDescent="0.25">
      <c r="A177" s="1" t="s">
        <v>4</v>
      </c>
      <c r="B177" s="3">
        <v>41265</v>
      </c>
      <c r="C177" s="1" t="s">
        <v>15</v>
      </c>
      <c r="D177" s="1" t="s">
        <v>8</v>
      </c>
      <c r="E177" s="1">
        <v>2</v>
      </c>
      <c r="F177" s="1">
        <v>1</v>
      </c>
      <c r="G177" s="1">
        <f t="shared" si="6"/>
        <v>1.764346070696073</v>
      </c>
      <c r="H177" s="1">
        <f t="shared" si="7"/>
        <v>0.88939909803851946</v>
      </c>
      <c r="I177" s="1">
        <f t="shared" si="8"/>
        <v>6.7765333911073269E-2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s="4" customFormat="1" x14ac:dyDescent="0.25">
      <c r="A178" s="1" t="s">
        <v>4</v>
      </c>
      <c r="B178" s="3">
        <v>41265</v>
      </c>
      <c r="C178" s="1" t="s">
        <v>17</v>
      </c>
      <c r="D178" s="1" t="s">
        <v>23</v>
      </c>
      <c r="E178" s="1">
        <v>1</v>
      </c>
      <c r="F178" s="1">
        <v>2</v>
      </c>
      <c r="G178" s="1">
        <f t="shared" si="6"/>
        <v>0.9744330102144888</v>
      </c>
      <c r="H178" s="1">
        <f t="shared" si="7"/>
        <v>1.3054068050858709</v>
      </c>
      <c r="I178" s="1">
        <f t="shared" si="8"/>
        <v>0.48311337738770976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s="4" customFormat="1" x14ac:dyDescent="0.25">
      <c r="A179" s="1" t="s">
        <v>4</v>
      </c>
      <c r="B179" s="3">
        <v>41265</v>
      </c>
      <c r="C179" s="1" t="s">
        <v>21</v>
      </c>
      <c r="D179" s="1" t="s">
        <v>5</v>
      </c>
      <c r="E179" s="1">
        <v>0</v>
      </c>
      <c r="F179" s="1">
        <v>1</v>
      </c>
      <c r="G179" s="1">
        <f t="shared" si="6"/>
        <v>1.0374582880232357</v>
      </c>
      <c r="H179" s="1">
        <f t="shared" si="7"/>
        <v>2.3961211357900263</v>
      </c>
      <c r="I179" s="1">
        <f t="shared" si="8"/>
        <v>3.0254739251877361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s="4" customFormat="1" x14ac:dyDescent="0.25">
      <c r="A180" s="1" t="s">
        <v>4</v>
      </c>
      <c r="B180" s="3">
        <v>41266</v>
      </c>
      <c r="C180" s="1" t="s">
        <v>22</v>
      </c>
      <c r="D180" s="1" t="s">
        <v>18</v>
      </c>
      <c r="E180" s="1">
        <v>8</v>
      </c>
      <c r="F180" s="1">
        <v>0</v>
      </c>
      <c r="G180" s="1">
        <f t="shared" si="6"/>
        <v>2.9796173791422942</v>
      </c>
      <c r="H180" s="1">
        <f t="shared" si="7"/>
        <v>0.79263726404366042</v>
      </c>
      <c r="I180" s="1">
        <f t="shared" si="8"/>
        <v>25.832515492160709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s="4" customFormat="1" x14ac:dyDescent="0.25">
      <c r="A181" s="1" t="s">
        <v>4</v>
      </c>
      <c r="B181" s="3">
        <v>41266</v>
      </c>
      <c r="C181" s="1" t="s">
        <v>12</v>
      </c>
      <c r="D181" s="1" t="s">
        <v>24</v>
      </c>
      <c r="E181" s="1">
        <v>1</v>
      </c>
      <c r="F181" s="1">
        <v>1</v>
      </c>
      <c r="G181" s="1">
        <f t="shared" si="6"/>
        <v>1.1763422839204676</v>
      </c>
      <c r="H181" s="1">
        <f t="shared" si="7"/>
        <v>1.7696275279629625</v>
      </c>
      <c r="I181" s="1">
        <f t="shared" si="8"/>
        <v>0.62342313289666751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s="4" customFormat="1" x14ac:dyDescent="0.25">
      <c r="A182" s="1" t="s">
        <v>4</v>
      </c>
      <c r="B182" s="3">
        <v>41269</v>
      </c>
      <c r="C182" s="1" t="s">
        <v>18</v>
      </c>
      <c r="D182" s="1" t="s">
        <v>10</v>
      </c>
      <c r="E182" s="1">
        <v>0</v>
      </c>
      <c r="F182" s="1">
        <v>4</v>
      </c>
      <c r="G182" s="1">
        <f t="shared" si="6"/>
        <v>1.2554583630368295</v>
      </c>
      <c r="H182" s="1">
        <f t="shared" si="7"/>
        <v>1.9178191335412844</v>
      </c>
      <c r="I182" s="1">
        <f t="shared" si="8"/>
        <v>5.9116528619658837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s="4" customFormat="1" x14ac:dyDescent="0.25">
      <c r="A183" s="1" t="s">
        <v>4</v>
      </c>
      <c r="B183" s="3">
        <v>41269</v>
      </c>
      <c r="C183" s="1" t="s">
        <v>23</v>
      </c>
      <c r="D183" s="1" t="s">
        <v>21</v>
      </c>
      <c r="E183" s="1">
        <v>2</v>
      </c>
      <c r="F183" s="1">
        <v>1</v>
      </c>
      <c r="G183" s="1">
        <f t="shared" si="6"/>
        <v>2.2107917674920308</v>
      </c>
      <c r="H183" s="1">
        <f t="shared" si="7"/>
        <v>0.82824476546356629</v>
      </c>
      <c r="I183" s="1">
        <f t="shared" si="8"/>
        <v>7.3933029833079714E-2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s="4" customFormat="1" x14ac:dyDescent="0.25">
      <c r="A184" s="1" t="s">
        <v>4</v>
      </c>
      <c r="B184" s="3">
        <v>41269</v>
      </c>
      <c r="C184" s="1" t="s">
        <v>7</v>
      </c>
      <c r="D184" s="1" t="s">
        <v>20</v>
      </c>
      <c r="E184" s="1">
        <v>1</v>
      </c>
      <c r="F184" s="1">
        <v>1</v>
      </c>
      <c r="G184" s="1">
        <f t="shared" si="6"/>
        <v>1.6785241700090605</v>
      </c>
      <c r="H184" s="1">
        <f t="shared" si="7"/>
        <v>1.1861154986518736</v>
      </c>
      <c r="I184" s="1">
        <f t="shared" si="8"/>
        <v>0.49503402812492003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s="4" customFormat="1" x14ac:dyDescent="0.25">
      <c r="A185" s="1" t="s">
        <v>4</v>
      </c>
      <c r="B185" s="3">
        <v>41269</v>
      </c>
      <c r="C185" s="1" t="s">
        <v>24</v>
      </c>
      <c r="D185" s="1" t="s">
        <v>9</v>
      </c>
      <c r="E185" s="1">
        <v>4</v>
      </c>
      <c r="F185" s="1">
        <v>3</v>
      </c>
      <c r="G185" s="1">
        <f t="shared" si="6"/>
        <v>3.3273636846967642</v>
      </c>
      <c r="H185" s="1">
        <f t="shared" si="7"/>
        <v>0.86115199133821863</v>
      </c>
      <c r="I185" s="1">
        <f t="shared" si="8"/>
        <v>5.0271104168211815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s="4" customFormat="1" x14ac:dyDescent="0.25">
      <c r="A186" s="1" t="s">
        <v>4</v>
      </c>
      <c r="B186" s="3">
        <v>41269</v>
      </c>
      <c r="C186" s="1" t="s">
        <v>8</v>
      </c>
      <c r="D186" s="1" t="s">
        <v>22</v>
      </c>
      <c r="E186" s="1">
        <v>0</v>
      </c>
      <c r="F186" s="1">
        <v>1</v>
      </c>
      <c r="G186" s="1">
        <f t="shared" si="6"/>
        <v>0.81868266576472104</v>
      </c>
      <c r="H186" s="1">
        <f t="shared" si="7"/>
        <v>2.0233157364450514</v>
      </c>
      <c r="I186" s="1">
        <f t="shared" si="8"/>
        <v>1.7174164036797077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s="4" customFormat="1" x14ac:dyDescent="0.25">
      <c r="A187" s="1" t="s">
        <v>4</v>
      </c>
      <c r="B187" s="3">
        <v>41269</v>
      </c>
      <c r="C187" s="1" t="s">
        <v>11</v>
      </c>
      <c r="D187" s="1" t="s">
        <v>15</v>
      </c>
      <c r="E187" s="1">
        <v>1</v>
      </c>
      <c r="F187" s="1">
        <v>2</v>
      </c>
      <c r="G187" s="1">
        <f t="shared" si="6"/>
        <v>0.90492134075267283</v>
      </c>
      <c r="H187" s="1">
        <f t="shared" si="7"/>
        <v>1.2669417289813731</v>
      </c>
      <c r="I187" s="1">
        <f t="shared" si="8"/>
        <v>0.54641438015308796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s="4" customFormat="1" x14ac:dyDescent="0.25">
      <c r="A188" s="1" t="s">
        <v>4</v>
      </c>
      <c r="B188" s="3">
        <v>41269</v>
      </c>
      <c r="C188" s="1" t="s">
        <v>13</v>
      </c>
      <c r="D188" s="1" t="s">
        <v>12</v>
      </c>
      <c r="E188" s="1">
        <v>0</v>
      </c>
      <c r="F188" s="1">
        <v>0</v>
      </c>
      <c r="G188" s="1">
        <f t="shared" si="6"/>
        <v>1.0953972416712494</v>
      </c>
      <c r="H188" s="1">
        <f t="shared" si="7"/>
        <v>1.5278113012495818</v>
      </c>
      <c r="I188" s="1">
        <f t="shared" si="8"/>
        <v>3.5341024892869219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s="4" customFormat="1" x14ac:dyDescent="0.25">
      <c r="A189" s="1" t="s">
        <v>4</v>
      </c>
      <c r="B189" s="3">
        <v>41269</v>
      </c>
      <c r="C189" s="1" t="s">
        <v>14</v>
      </c>
      <c r="D189" s="1" t="s">
        <v>16</v>
      </c>
      <c r="E189" s="1">
        <v>3</v>
      </c>
      <c r="F189" s="1">
        <v>1</v>
      </c>
      <c r="G189" s="1">
        <f t="shared" si="6"/>
        <v>0.88464430131348615</v>
      </c>
      <c r="H189" s="1">
        <f t="shared" si="7"/>
        <v>1.3509329486607797</v>
      </c>
      <c r="I189" s="1">
        <f t="shared" si="8"/>
        <v>4.5978836664212599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s="4" customFormat="1" x14ac:dyDescent="0.25">
      <c r="A190" s="1" t="s">
        <v>4</v>
      </c>
      <c r="B190" s="3">
        <v>41269</v>
      </c>
      <c r="C190" s="1" t="s">
        <v>6</v>
      </c>
      <c r="D190" s="1" t="s">
        <v>19</v>
      </c>
      <c r="E190" s="1">
        <v>1</v>
      </c>
      <c r="F190" s="1">
        <v>0</v>
      </c>
      <c r="G190" s="1">
        <f t="shared" si="6"/>
        <v>0.76805768602049529</v>
      </c>
      <c r="H190" s="1">
        <f t="shared" si="7"/>
        <v>1.5294676365209554</v>
      </c>
      <c r="I190" s="1">
        <f t="shared" si="8"/>
        <v>2.3930684881791646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s="4" customFormat="1" x14ac:dyDescent="0.25">
      <c r="A191" s="1" t="s">
        <v>4</v>
      </c>
      <c r="B191" s="3">
        <v>41272</v>
      </c>
      <c r="C191" s="1" t="s">
        <v>5</v>
      </c>
      <c r="D191" s="1" t="s">
        <v>9</v>
      </c>
      <c r="E191" s="1">
        <v>7</v>
      </c>
      <c r="F191" s="1">
        <v>3</v>
      </c>
      <c r="G191" s="1">
        <f t="shared" si="6"/>
        <v>2.968310635149634</v>
      </c>
      <c r="H191" s="1">
        <f t="shared" si="7"/>
        <v>0.73838895856599496</v>
      </c>
      <c r="I191" s="1">
        <f t="shared" si="8"/>
        <v>21.369403637383755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s="4" customFormat="1" x14ac:dyDescent="0.25">
      <c r="A192" s="1" t="s">
        <v>4</v>
      </c>
      <c r="B192" s="3">
        <v>41272</v>
      </c>
      <c r="C192" s="1" t="s">
        <v>18</v>
      </c>
      <c r="D192" s="1" t="s">
        <v>21</v>
      </c>
      <c r="E192" s="1">
        <v>0</v>
      </c>
      <c r="F192" s="1">
        <v>3</v>
      </c>
      <c r="G192" s="1">
        <f t="shared" si="6"/>
        <v>1.8234134466623384</v>
      </c>
      <c r="H192" s="1">
        <f t="shared" si="7"/>
        <v>1.5625612749033222</v>
      </c>
      <c r="I192" s="1">
        <f t="shared" si="8"/>
        <v>5.3910666858765914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s="4" customFormat="1" x14ac:dyDescent="0.25">
      <c r="A193" s="1" t="s">
        <v>4</v>
      </c>
      <c r="B193" s="3">
        <v>41272</v>
      </c>
      <c r="C193" s="1" t="s">
        <v>7</v>
      </c>
      <c r="D193" s="1" t="s">
        <v>12</v>
      </c>
      <c r="E193" s="1">
        <v>1</v>
      </c>
      <c r="F193" s="1">
        <v>2</v>
      </c>
      <c r="G193" s="1">
        <f t="shared" si="6"/>
        <v>1.3323849515596451</v>
      </c>
      <c r="H193" s="1">
        <f t="shared" si="7"/>
        <v>1.2249579180295547</v>
      </c>
      <c r="I193" s="1">
        <f t="shared" si="8"/>
        <v>0.71116998484839011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s="4" customFormat="1" x14ac:dyDescent="0.25">
      <c r="A194" s="1" t="s">
        <v>4</v>
      </c>
      <c r="B194" s="3">
        <v>41272</v>
      </c>
      <c r="C194" s="1" t="s">
        <v>24</v>
      </c>
      <c r="D194" s="1" t="s">
        <v>15</v>
      </c>
      <c r="E194" s="1">
        <v>2</v>
      </c>
      <c r="F194" s="1">
        <v>0</v>
      </c>
      <c r="G194" s="1">
        <f t="shared" si="6"/>
        <v>2.5380158871237715</v>
      </c>
      <c r="H194" s="1">
        <f t="shared" si="7"/>
        <v>1.0055058419734466</v>
      </c>
      <c r="I194" s="1">
        <f t="shared" si="8"/>
        <v>1.3005030930403088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s="4" customFormat="1" x14ac:dyDescent="0.25">
      <c r="A195" s="1" t="s">
        <v>4</v>
      </c>
      <c r="B195" s="3">
        <v>41272</v>
      </c>
      <c r="C195" s="1" t="s">
        <v>8</v>
      </c>
      <c r="D195" s="1" t="s">
        <v>19</v>
      </c>
      <c r="E195" s="1">
        <v>3</v>
      </c>
      <c r="F195" s="1">
        <v>4</v>
      </c>
      <c r="G195" s="1">
        <f t="shared" ref="G195:G258" si="9">mean*home*VLOOKUP(C195,lookup,2,FALSE)*VLOOKUP(D195,lookup,3,FALSE)</f>
        <v>0.69379612680478531</v>
      </c>
      <c r="H195" s="1">
        <f t="shared" ref="H195:H258" si="10">mean*VLOOKUP(C195,lookup,3,FALSE)*VLOOKUP(D195,lookup,2,FALSE)/home</f>
        <v>1.773865856586293</v>
      </c>
      <c r="I195" s="1">
        <f t="shared" si="8"/>
        <v>10.274249529212888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s="4" customFormat="1" x14ac:dyDescent="0.25">
      <c r="A196" s="1" t="s">
        <v>4</v>
      </c>
      <c r="B196" s="3">
        <v>41272</v>
      </c>
      <c r="C196" s="1" t="s">
        <v>13</v>
      </c>
      <c r="D196" s="1" t="s">
        <v>17</v>
      </c>
      <c r="E196" s="1">
        <v>1</v>
      </c>
      <c r="F196" s="1">
        <v>0</v>
      </c>
      <c r="G196" s="1">
        <f t="shared" si="9"/>
        <v>1.2370737133610945</v>
      </c>
      <c r="H196" s="1">
        <f t="shared" si="10"/>
        <v>1.4671904303977823</v>
      </c>
      <c r="I196" s="1">
        <f t="shared" ref="I196:I259" si="11">(E196-G196)^2+(F196-H196)^2</f>
        <v>2.2088517046176479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s="4" customFormat="1" x14ac:dyDescent="0.25">
      <c r="A197" s="1" t="s">
        <v>4</v>
      </c>
      <c r="B197" s="3">
        <v>41272</v>
      </c>
      <c r="C197" s="1" t="s">
        <v>14</v>
      </c>
      <c r="D197" s="1" t="s">
        <v>20</v>
      </c>
      <c r="E197" s="1">
        <v>3</v>
      </c>
      <c r="F197" s="1">
        <v>3</v>
      </c>
      <c r="G197" s="1">
        <f t="shared" si="9"/>
        <v>1.1626141630329245</v>
      </c>
      <c r="H197" s="1">
        <f t="shared" si="10"/>
        <v>0.91938728704802575</v>
      </c>
      <c r="I197" s="1">
        <f t="shared" si="11"/>
        <v>7.7049359751845756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s="4" customFormat="1" x14ac:dyDescent="0.25">
      <c r="A198" s="1" t="s">
        <v>4</v>
      </c>
      <c r="B198" s="3">
        <v>41272</v>
      </c>
      <c r="C198" s="1" t="s">
        <v>6</v>
      </c>
      <c r="D198" s="1" t="s">
        <v>10</v>
      </c>
      <c r="E198" s="1">
        <v>1</v>
      </c>
      <c r="F198" s="1">
        <v>2</v>
      </c>
      <c r="G198" s="1">
        <f t="shared" si="9"/>
        <v>1.1391930283116345</v>
      </c>
      <c r="H198" s="1">
        <f t="shared" si="10"/>
        <v>1.4149412187663595</v>
      </c>
      <c r="I198" s="1">
        <f t="shared" si="11"/>
        <v>0.36166847662915635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s="4" customFormat="1" x14ac:dyDescent="0.25">
      <c r="A199" s="1" t="s">
        <v>4</v>
      </c>
      <c r="B199" s="3">
        <v>41273</v>
      </c>
      <c r="C199" s="1" t="s">
        <v>23</v>
      </c>
      <c r="D199" s="1" t="s">
        <v>22</v>
      </c>
      <c r="E199" s="1">
        <v>1</v>
      </c>
      <c r="F199" s="1">
        <v>2</v>
      </c>
      <c r="G199" s="1">
        <f t="shared" si="9"/>
        <v>1.2110030714036479</v>
      </c>
      <c r="H199" s="1">
        <f t="shared" si="10"/>
        <v>1.2533549146834726</v>
      </c>
      <c r="I199" s="1">
        <f t="shared" si="11"/>
        <v>0.60200117956909738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s="4" customFormat="1" x14ac:dyDescent="0.25">
      <c r="A200" s="1" t="s">
        <v>4</v>
      </c>
      <c r="B200" s="3">
        <v>41273</v>
      </c>
      <c r="C200" s="1" t="s">
        <v>11</v>
      </c>
      <c r="D200" s="1" t="s">
        <v>16</v>
      </c>
      <c r="E200" s="1">
        <v>0</v>
      </c>
      <c r="F200" s="1">
        <v>3</v>
      </c>
      <c r="G200" s="1">
        <f t="shared" si="9"/>
        <v>0.76214461948211021</v>
      </c>
      <c r="H200" s="1">
        <f t="shared" si="10"/>
        <v>1.6735503720587708</v>
      </c>
      <c r="I200" s="1">
        <f t="shared" si="11"/>
        <v>2.3403330364709563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s="4" customFormat="1" x14ac:dyDescent="0.25">
      <c r="A201" s="1" t="s">
        <v>4</v>
      </c>
      <c r="B201" s="3">
        <v>41275</v>
      </c>
      <c r="C201" s="1" t="s">
        <v>19</v>
      </c>
      <c r="D201" s="1" t="s">
        <v>14</v>
      </c>
      <c r="E201" s="1">
        <v>3</v>
      </c>
      <c r="F201" s="1">
        <v>0</v>
      </c>
      <c r="G201" s="1">
        <f t="shared" si="9"/>
        <v>1.6326939835698544</v>
      </c>
      <c r="H201" s="1">
        <f t="shared" si="10"/>
        <v>0.51601362185916544</v>
      </c>
      <c r="I201" s="1">
        <f t="shared" si="11"/>
        <v>2.1357958005102873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s="4" customFormat="1" x14ac:dyDescent="0.25">
      <c r="A202" s="1" t="s">
        <v>4</v>
      </c>
      <c r="B202" s="3">
        <v>41275</v>
      </c>
      <c r="C202" s="1" t="s">
        <v>20</v>
      </c>
      <c r="D202" s="1" t="s">
        <v>5</v>
      </c>
      <c r="E202" s="1">
        <v>1</v>
      </c>
      <c r="F202" s="1">
        <v>1</v>
      </c>
      <c r="G202" s="1">
        <f t="shared" si="9"/>
        <v>0.97666337804598669</v>
      </c>
      <c r="H202" s="1">
        <f t="shared" si="10"/>
        <v>1.9887895143830177</v>
      </c>
      <c r="I202" s="1">
        <f t="shared" si="11"/>
        <v>0.97824930167802848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s="4" customFormat="1" x14ac:dyDescent="0.25">
      <c r="A203" s="1" t="s">
        <v>4</v>
      </c>
      <c r="B203" s="3">
        <v>41275</v>
      </c>
      <c r="C203" s="1" t="s">
        <v>12</v>
      </c>
      <c r="D203" s="1" t="s">
        <v>18</v>
      </c>
      <c r="E203" s="1">
        <v>2</v>
      </c>
      <c r="F203" s="1">
        <v>2</v>
      </c>
      <c r="G203" s="1">
        <f t="shared" si="9"/>
        <v>1.9143157719112218</v>
      </c>
      <c r="H203" s="1">
        <f t="shared" si="10"/>
        <v>0.95336510341666159</v>
      </c>
      <c r="I203" s="1">
        <f t="shared" si="11"/>
        <v>1.1027863936891851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s="4" customFormat="1" x14ac:dyDescent="0.25">
      <c r="A204" s="1" t="s">
        <v>4</v>
      </c>
      <c r="B204" s="3">
        <v>41275</v>
      </c>
      <c r="C204" s="1" t="s">
        <v>10</v>
      </c>
      <c r="D204" s="1" t="s">
        <v>13</v>
      </c>
      <c r="E204" s="1">
        <v>3</v>
      </c>
      <c r="F204" s="1">
        <v>1</v>
      </c>
      <c r="G204" s="1">
        <f t="shared" si="9"/>
        <v>2.4304121875002349</v>
      </c>
      <c r="H204" s="1">
        <f t="shared" si="10"/>
        <v>0.90844483360631578</v>
      </c>
      <c r="I204" s="1">
        <f t="shared" si="11"/>
        <v>0.33281262464164274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s="4" customFormat="1" x14ac:dyDescent="0.25">
      <c r="A205" s="1" t="s">
        <v>4</v>
      </c>
      <c r="B205" s="3">
        <v>41275</v>
      </c>
      <c r="C205" s="1" t="s">
        <v>15</v>
      </c>
      <c r="D205" s="1" t="s">
        <v>7</v>
      </c>
      <c r="E205" s="1">
        <v>1</v>
      </c>
      <c r="F205" s="1">
        <v>2</v>
      </c>
      <c r="G205" s="1">
        <f t="shared" si="9"/>
        <v>1.6626016448297491</v>
      </c>
      <c r="H205" s="1">
        <f t="shared" si="10"/>
        <v>1.2034444359403866</v>
      </c>
      <c r="I205" s="1">
        <f t="shared" si="11"/>
        <v>1.0735417063654178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s="4" customFormat="1" x14ac:dyDescent="0.25">
      <c r="A206" s="1" t="s">
        <v>4</v>
      </c>
      <c r="B206" s="3">
        <v>41275</v>
      </c>
      <c r="C206" s="1" t="s">
        <v>17</v>
      </c>
      <c r="D206" s="1" t="s">
        <v>8</v>
      </c>
      <c r="E206" s="1">
        <v>2</v>
      </c>
      <c r="F206" s="1">
        <v>1</v>
      </c>
      <c r="G206" s="1">
        <f t="shared" si="9"/>
        <v>1.5730465653269563</v>
      </c>
      <c r="H206" s="1">
        <f t="shared" si="10"/>
        <v>0.88250306570765724</v>
      </c>
      <c r="I206" s="1">
        <f t="shared" si="11"/>
        <v>0.19609476494720809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s="4" customFormat="1" x14ac:dyDescent="0.25">
      <c r="A207" s="1" t="s">
        <v>4</v>
      </c>
      <c r="B207" s="3">
        <v>41275</v>
      </c>
      <c r="C207" s="1" t="s">
        <v>21</v>
      </c>
      <c r="D207" s="1" t="s">
        <v>24</v>
      </c>
      <c r="E207" s="1">
        <v>0</v>
      </c>
      <c r="F207" s="1">
        <v>4</v>
      </c>
      <c r="G207" s="1">
        <f t="shared" si="9"/>
        <v>1.209943973697297</v>
      </c>
      <c r="H207" s="1">
        <f t="shared" si="10"/>
        <v>2.6859609492859522</v>
      </c>
      <c r="I207" s="1">
        <f t="shared" si="11"/>
        <v>3.1906630462878813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s="4" customFormat="1" x14ac:dyDescent="0.25">
      <c r="A208" s="1" t="s">
        <v>4</v>
      </c>
      <c r="B208" s="3">
        <v>41276</v>
      </c>
      <c r="C208" s="1" t="s">
        <v>22</v>
      </c>
      <c r="D208" s="1" t="s">
        <v>11</v>
      </c>
      <c r="E208" s="1">
        <v>0</v>
      </c>
      <c r="F208" s="1">
        <v>1</v>
      </c>
      <c r="G208" s="1">
        <f t="shared" si="9"/>
        <v>2.3070269710585709</v>
      </c>
      <c r="H208" s="1">
        <f t="shared" si="10"/>
        <v>0.52458225319902541</v>
      </c>
      <c r="I208" s="1">
        <f t="shared" si="11"/>
        <v>5.5483954791649994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s="4" customFormat="1" x14ac:dyDescent="0.25">
      <c r="A209" s="1" t="s">
        <v>4</v>
      </c>
      <c r="B209" s="3">
        <v>41276</v>
      </c>
      <c r="C209" s="1" t="s">
        <v>16</v>
      </c>
      <c r="D209" s="1" t="s">
        <v>6</v>
      </c>
      <c r="E209" s="1">
        <v>3</v>
      </c>
      <c r="F209" s="1">
        <v>0</v>
      </c>
      <c r="G209" s="1">
        <f t="shared" si="9"/>
        <v>2.0094881056584279</v>
      </c>
      <c r="H209" s="1">
        <f t="shared" si="10"/>
        <v>0.82924948579736391</v>
      </c>
      <c r="I209" s="1">
        <f t="shared" si="11"/>
        <v>1.6687685225273221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s="4" customFormat="1" x14ac:dyDescent="0.25">
      <c r="A210" s="1" t="s">
        <v>4</v>
      </c>
      <c r="B210" s="3">
        <v>41276</v>
      </c>
      <c r="C210" s="1" t="s">
        <v>9</v>
      </c>
      <c r="D210" s="1" t="s">
        <v>23</v>
      </c>
      <c r="E210" s="1">
        <v>1</v>
      </c>
      <c r="F210" s="1">
        <v>2</v>
      </c>
      <c r="G210" s="1">
        <f t="shared" si="9"/>
        <v>0.93602919700337583</v>
      </c>
      <c r="H210" s="1">
        <f t="shared" si="10"/>
        <v>1.7247742919664937</v>
      </c>
      <c r="I210" s="1">
        <f t="shared" si="11"/>
        <v>7.9841453998577769E-2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s="4" customFormat="1" x14ac:dyDescent="0.25">
      <c r="A211" s="1" t="s">
        <v>4</v>
      </c>
      <c r="B211" s="3">
        <v>41286</v>
      </c>
      <c r="C211" s="1" t="s">
        <v>18</v>
      </c>
      <c r="D211" s="1" t="s">
        <v>20</v>
      </c>
      <c r="E211" s="1">
        <v>0</v>
      </c>
      <c r="F211" s="1">
        <v>1</v>
      </c>
      <c r="G211" s="1">
        <f t="shared" si="9"/>
        <v>1.5134399880460963</v>
      </c>
      <c r="H211" s="1">
        <f t="shared" si="10"/>
        <v>1.4709954036405006</v>
      </c>
      <c r="I211" s="1">
        <f t="shared" si="11"/>
        <v>2.512337267667446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s="4" customFormat="1" x14ac:dyDescent="0.25">
      <c r="A212" s="1" t="s">
        <v>4</v>
      </c>
      <c r="B212" s="3">
        <v>41286</v>
      </c>
      <c r="C212" s="1" t="s">
        <v>23</v>
      </c>
      <c r="D212" s="1" t="s">
        <v>12</v>
      </c>
      <c r="E212" s="1">
        <v>0</v>
      </c>
      <c r="F212" s="1">
        <v>0</v>
      </c>
      <c r="G212" s="1">
        <f t="shared" si="9"/>
        <v>1.4565654691993377</v>
      </c>
      <c r="H212" s="1">
        <f t="shared" si="10"/>
        <v>0.80524335029609651</v>
      </c>
      <c r="I212" s="1">
        <f t="shared" si="11"/>
        <v>2.7699998192599686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s="4" customFormat="1" x14ac:dyDescent="0.25">
      <c r="A213" s="1" t="s">
        <v>4</v>
      </c>
      <c r="B213" s="3">
        <v>41286</v>
      </c>
      <c r="C213" s="1" t="s">
        <v>7</v>
      </c>
      <c r="D213" s="1" t="s">
        <v>21</v>
      </c>
      <c r="E213" s="1">
        <v>1</v>
      </c>
      <c r="F213" s="1">
        <v>1</v>
      </c>
      <c r="G213" s="1">
        <f t="shared" si="9"/>
        <v>2.0223091541896281</v>
      </c>
      <c r="H213" s="1">
        <f t="shared" si="10"/>
        <v>1.2599482915916793</v>
      </c>
      <c r="I213" s="1">
        <f t="shared" si="11"/>
        <v>1.1126891210413454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s="4" customFormat="1" x14ac:dyDescent="0.25">
      <c r="A214" s="1" t="s">
        <v>4</v>
      </c>
      <c r="B214" s="3">
        <v>41286</v>
      </c>
      <c r="C214" s="1" t="s">
        <v>8</v>
      </c>
      <c r="D214" s="1" t="s">
        <v>9</v>
      </c>
      <c r="E214" s="1">
        <v>0</v>
      </c>
      <c r="F214" s="1">
        <v>0</v>
      </c>
      <c r="G214" s="1">
        <f t="shared" si="9"/>
        <v>1.4693007286431576</v>
      </c>
      <c r="H214" s="1">
        <f t="shared" si="10"/>
        <v>1.1991428253910219</v>
      </c>
      <c r="I214" s="1">
        <f t="shared" si="11"/>
        <v>3.5967881468780769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s="4" customFormat="1" x14ac:dyDescent="0.25">
      <c r="A215" s="1" t="s">
        <v>4</v>
      </c>
      <c r="B215" s="3">
        <v>41286</v>
      </c>
      <c r="C215" s="1" t="s">
        <v>11</v>
      </c>
      <c r="D215" s="1" t="s">
        <v>10</v>
      </c>
      <c r="E215" s="1">
        <v>0</v>
      </c>
      <c r="F215" s="1">
        <v>0</v>
      </c>
      <c r="G215" s="1">
        <f t="shared" si="9"/>
        <v>0.83088596354857136</v>
      </c>
      <c r="H215" s="1">
        <f t="shared" si="10"/>
        <v>1.4849089341684325</v>
      </c>
      <c r="I215" s="1">
        <f t="shared" si="11"/>
        <v>2.8953260271952681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s="4" customFormat="1" x14ac:dyDescent="0.25">
      <c r="A216" s="1" t="s">
        <v>4</v>
      </c>
      <c r="B216" s="3">
        <v>41286</v>
      </c>
      <c r="C216" s="1" t="s">
        <v>13</v>
      </c>
      <c r="D216" s="1" t="s">
        <v>15</v>
      </c>
      <c r="E216" s="1">
        <v>3</v>
      </c>
      <c r="F216" s="1">
        <v>2</v>
      </c>
      <c r="G216" s="1">
        <f t="shared" si="9"/>
        <v>1.2467404223556484</v>
      </c>
      <c r="H216" s="1">
        <f t="shared" si="10"/>
        <v>1.6456166828711534</v>
      </c>
      <c r="I216" s="1">
        <f t="shared" si="11"/>
        <v>3.1995066820608948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s="4" customFormat="1" x14ac:dyDescent="0.25">
      <c r="A217" s="1" t="s">
        <v>4</v>
      </c>
      <c r="B217" s="3">
        <v>41286</v>
      </c>
      <c r="C217" s="1" t="s">
        <v>14</v>
      </c>
      <c r="D217" s="1" t="s">
        <v>22</v>
      </c>
      <c r="E217" s="1">
        <v>0</v>
      </c>
      <c r="F217" s="1">
        <v>4</v>
      </c>
      <c r="G217" s="1">
        <f t="shared" si="9"/>
        <v>0.76727838461395015</v>
      </c>
      <c r="H217" s="1">
        <f t="shared" si="10"/>
        <v>1.4778814702213205</v>
      </c>
      <c r="I217" s="1">
        <f t="shared" si="11"/>
        <v>6.9497979977487603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s="4" customFormat="1" x14ac:dyDescent="0.25">
      <c r="A218" s="1" t="s">
        <v>4</v>
      </c>
      <c r="B218" s="3">
        <v>41286</v>
      </c>
      <c r="C218" s="1" t="s">
        <v>6</v>
      </c>
      <c r="D218" s="1" t="s">
        <v>17</v>
      </c>
      <c r="E218" s="1">
        <v>3</v>
      </c>
      <c r="F218" s="1">
        <v>0</v>
      </c>
      <c r="G218" s="1">
        <f t="shared" si="9"/>
        <v>1.2310799678042481</v>
      </c>
      <c r="H218" s="1">
        <f t="shared" si="10"/>
        <v>1.0763487798546265</v>
      </c>
      <c r="I218" s="1">
        <f t="shared" si="11"/>
        <v>4.2876047761979628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s="4" customFormat="1" x14ac:dyDescent="0.25">
      <c r="A219" s="1" t="s">
        <v>4</v>
      </c>
      <c r="B219" s="3">
        <v>41287</v>
      </c>
      <c r="C219" s="1" t="s">
        <v>5</v>
      </c>
      <c r="D219" s="1" t="s">
        <v>19</v>
      </c>
      <c r="E219" s="1">
        <v>0</v>
      </c>
      <c r="F219" s="1">
        <v>2</v>
      </c>
      <c r="G219" s="1">
        <f t="shared" si="9"/>
        <v>1.4016207721628551</v>
      </c>
      <c r="H219" s="1">
        <f t="shared" si="10"/>
        <v>1.0922826995636845</v>
      </c>
      <c r="I219" s="1">
        <f t="shared" si="11"/>
        <v>2.7884914864697903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s="4" customFormat="1" x14ac:dyDescent="0.25">
      <c r="A220" s="1" t="s">
        <v>4</v>
      </c>
      <c r="B220" s="3">
        <v>41287</v>
      </c>
      <c r="C220" s="1" t="s">
        <v>24</v>
      </c>
      <c r="D220" s="1" t="s">
        <v>16</v>
      </c>
      <c r="E220" s="1">
        <v>2</v>
      </c>
      <c r="F220" s="1">
        <v>1</v>
      </c>
      <c r="G220" s="1">
        <f t="shared" si="9"/>
        <v>2.1375726987746848</v>
      </c>
      <c r="H220" s="1">
        <f t="shared" si="10"/>
        <v>1.3282100016508882</v>
      </c>
      <c r="I220" s="1">
        <f t="shared" si="11"/>
        <v>0.12664805263182621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s="4" customFormat="1" x14ac:dyDescent="0.25">
      <c r="A221" s="1" t="s">
        <v>4</v>
      </c>
      <c r="B221" s="3">
        <v>41290</v>
      </c>
      <c r="C221" s="1" t="s">
        <v>22</v>
      </c>
      <c r="D221" s="1" t="s">
        <v>20</v>
      </c>
      <c r="E221" s="1">
        <v>2</v>
      </c>
      <c r="F221" s="1">
        <v>2</v>
      </c>
      <c r="G221" s="1">
        <f t="shared" si="9"/>
        <v>2.4967188283270163</v>
      </c>
      <c r="H221" s="1">
        <f t="shared" si="10"/>
        <v>0.81346300702292118</v>
      </c>
      <c r="I221" s="1">
        <f t="shared" si="11"/>
        <v>1.6545996301176524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s="4" customFormat="1" x14ac:dyDescent="0.25">
      <c r="A222" s="1" t="s">
        <v>4</v>
      </c>
      <c r="B222" s="3">
        <v>41293</v>
      </c>
      <c r="C222" s="1" t="s">
        <v>16</v>
      </c>
      <c r="D222" s="1" t="s">
        <v>8</v>
      </c>
      <c r="E222" s="1">
        <v>5</v>
      </c>
      <c r="F222" s="1">
        <v>0</v>
      </c>
      <c r="G222" s="1">
        <f t="shared" si="9"/>
        <v>2.3305902359280917</v>
      </c>
      <c r="H222" s="1">
        <f t="shared" si="10"/>
        <v>0.74907144589881558</v>
      </c>
      <c r="I222" s="1">
        <f t="shared" si="11"/>
        <v>7.6868565195833831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s="4" customFormat="1" x14ac:dyDescent="0.25">
      <c r="A223" s="1" t="s">
        <v>4</v>
      </c>
      <c r="B223" s="3">
        <v>41293</v>
      </c>
      <c r="C223" s="1" t="s">
        <v>19</v>
      </c>
      <c r="D223" s="1" t="s">
        <v>7</v>
      </c>
      <c r="E223" s="1">
        <v>2</v>
      </c>
      <c r="F223" s="1">
        <v>0</v>
      </c>
      <c r="G223" s="1">
        <f t="shared" si="9"/>
        <v>2.1063632984156242</v>
      </c>
      <c r="H223" s="1">
        <f t="shared" si="10"/>
        <v>0.74499465418949684</v>
      </c>
      <c r="I223" s="1">
        <f t="shared" si="11"/>
        <v>0.56633018602077911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s="4" customFormat="1" x14ac:dyDescent="0.25">
      <c r="A224" s="1" t="s">
        <v>4</v>
      </c>
      <c r="B224" s="3">
        <v>41293</v>
      </c>
      <c r="C224" s="1" t="s">
        <v>9</v>
      </c>
      <c r="D224" s="1" t="s">
        <v>13</v>
      </c>
      <c r="E224" s="1">
        <v>1</v>
      </c>
      <c r="F224" s="1">
        <v>2</v>
      </c>
      <c r="G224" s="1">
        <f t="shared" si="9"/>
        <v>1.7759550388779675</v>
      </c>
      <c r="H224" s="1">
        <f t="shared" si="10"/>
        <v>1.2971013262892466</v>
      </c>
      <c r="I224" s="1">
        <f t="shared" si="11"/>
        <v>1.0961727678644442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s="4" customFormat="1" x14ac:dyDescent="0.25">
      <c r="A225" s="1" t="s">
        <v>4</v>
      </c>
      <c r="B225" s="3">
        <v>41293</v>
      </c>
      <c r="C225" s="1" t="s">
        <v>12</v>
      </c>
      <c r="D225" s="1" t="s">
        <v>14</v>
      </c>
      <c r="E225" s="1">
        <v>3</v>
      </c>
      <c r="F225" s="1">
        <v>1</v>
      </c>
      <c r="G225" s="1">
        <f t="shared" si="9"/>
        <v>1.1964670859847464</v>
      </c>
      <c r="H225" s="1">
        <f t="shared" si="10"/>
        <v>0.73236849860465036</v>
      </c>
      <c r="I225" s="1">
        <f t="shared" si="11"/>
        <v>3.3243575924754816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s="4" customFormat="1" x14ac:dyDescent="0.25">
      <c r="A226" s="1" t="s">
        <v>4</v>
      </c>
      <c r="B226" s="3">
        <v>41293</v>
      </c>
      <c r="C226" s="1" t="s">
        <v>15</v>
      </c>
      <c r="D226" s="1" t="s">
        <v>18</v>
      </c>
      <c r="E226" s="1">
        <v>2</v>
      </c>
      <c r="F226" s="1">
        <v>2</v>
      </c>
      <c r="G226" s="1">
        <f t="shared" si="9"/>
        <v>2.0619234639539155</v>
      </c>
      <c r="H226" s="1">
        <f t="shared" si="10"/>
        <v>1.0850847222139961</v>
      </c>
      <c r="I226" s="1">
        <f t="shared" si="11"/>
        <v>0.8409044809142926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s="4" customFormat="1" x14ac:dyDescent="0.25">
      <c r="A227" s="1" t="s">
        <v>4</v>
      </c>
      <c r="B227" s="3">
        <v>41293</v>
      </c>
      <c r="C227" s="1" t="s">
        <v>17</v>
      </c>
      <c r="D227" s="1" t="s">
        <v>11</v>
      </c>
      <c r="E227" s="1">
        <v>1</v>
      </c>
      <c r="F227" s="1">
        <v>1</v>
      </c>
      <c r="G227" s="1">
        <f t="shared" si="9"/>
        <v>1.4233854368227565</v>
      </c>
      <c r="H227" s="1">
        <f t="shared" si="10"/>
        <v>0.71256140416673019</v>
      </c>
      <c r="I227" s="1">
        <f t="shared" si="11"/>
        <v>0.26187617448819822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s="4" customFormat="1" x14ac:dyDescent="0.25">
      <c r="A228" s="1" t="s">
        <v>4</v>
      </c>
      <c r="B228" s="3">
        <v>41293</v>
      </c>
      <c r="C228" s="1" t="s">
        <v>21</v>
      </c>
      <c r="D228" s="1" t="s">
        <v>6</v>
      </c>
      <c r="E228" s="1">
        <v>2</v>
      </c>
      <c r="F228" s="1">
        <v>3</v>
      </c>
      <c r="G228" s="1">
        <f t="shared" si="9"/>
        <v>1.4526998151722172</v>
      </c>
      <c r="H228" s="1">
        <f t="shared" si="10"/>
        <v>1.3130222464809875</v>
      </c>
      <c r="I228" s="1">
        <f t="shared" si="11"/>
        <v>3.1454314331805793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s="4" customFormat="1" x14ac:dyDescent="0.25">
      <c r="A229" s="1" t="s">
        <v>4</v>
      </c>
      <c r="B229" s="3">
        <v>41294</v>
      </c>
      <c r="C229" s="1" t="s">
        <v>22</v>
      </c>
      <c r="D229" s="1" t="s">
        <v>5</v>
      </c>
      <c r="E229" s="1">
        <v>2</v>
      </c>
      <c r="F229" s="1">
        <v>1</v>
      </c>
      <c r="G229" s="1">
        <f t="shared" si="9"/>
        <v>1.5699506936759788</v>
      </c>
      <c r="H229" s="1">
        <f t="shared" si="10"/>
        <v>1.312520743728244</v>
      </c>
      <c r="I229" s="1">
        <f t="shared" si="11"/>
        <v>0.28261162113022653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s="4" customFormat="1" x14ac:dyDescent="0.25">
      <c r="A230" s="1" t="s">
        <v>4</v>
      </c>
      <c r="B230" s="3">
        <v>41294</v>
      </c>
      <c r="C230" s="1" t="s">
        <v>10</v>
      </c>
      <c r="D230" s="1" t="s">
        <v>24</v>
      </c>
      <c r="E230" s="1">
        <v>1</v>
      </c>
      <c r="F230" s="1">
        <v>1</v>
      </c>
      <c r="G230" s="1">
        <f t="shared" si="9"/>
        <v>1.4850321331643253</v>
      </c>
      <c r="H230" s="1">
        <f t="shared" si="10"/>
        <v>1.8493403910911497</v>
      </c>
      <c r="I230" s="1">
        <f t="shared" si="11"/>
        <v>0.95663527014080274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s="4" customFormat="1" x14ac:dyDescent="0.25">
      <c r="A231" s="1" t="s">
        <v>4</v>
      </c>
      <c r="B231" s="3">
        <v>41295</v>
      </c>
      <c r="C231" s="1" t="s">
        <v>20</v>
      </c>
      <c r="D231" s="1" t="s">
        <v>23</v>
      </c>
      <c r="E231" s="1">
        <v>0</v>
      </c>
      <c r="F231" s="1">
        <v>0</v>
      </c>
      <c r="G231" s="1">
        <f t="shared" si="9"/>
        <v>0.9825191680131018</v>
      </c>
      <c r="H231" s="1">
        <f t="shared" si="10"/>
        <v>1.45619594378452</v>
      </c>
      <c r="I231" s="1">
        <f t="shared" si="11"/>
        <v>3.0858505422076465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s="4" customFormat="1" x14ac:dyDescent="0.25">
      <c r="A232" s="1" t="s">
        <v>4</v>
      </c>
      <c r="B232" s="3">
        <v>41297</v>
      </c>
      <c r="C232" s="1" t="s">
        <v>5</v>
      </c>
      <c r="D232" s="1" t="s">
        <v>17</v>
      </c>
      <c r="E232" s="1">
        <v>5</v>
      </c>
      <c r="F232" s="1">
        <v>1</v>
      </c>
      <c r="G232" s="1">
        <f t="shared" si="9"/>
        <v>2.2465854928271214</v>
      </c>
      <c r="H232" s="1">
        <f t="shared" si="10"/>
        <v>0.76868390207064119</v>
      </c>
      <c r="I232" s="1">
        <f t="shared" si="11"/>
        <v>7.6347985854713301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s="4" customFormat="1" x14ac:dyDescent="0.25">
      <c r="A233" s="1" t="s">
        <v>4</v>
      </c>
      <c r="B233" s="3">
        <v>41303</v>
      </c>
      <c r="C233" s="1" t="s">
        <v>18</v>
      </c>
      <c r="D233" s="1" t="s">
        <v>9</v>
      </c>
      <c r="E233" s="1">
        <v>1</v>
      </c>
      <c r="F233" s="1">
        <v>2</v>
      </c>
      <c r="G233" s="1">
        <f t="shared" si="9"/>
        <v>1.7925763321603163</v>
      </c>
      <c r="H233" s="1">
        <f t="shared" si="10"/>
        <v>1.4013921471371373</v>
      </c>
      <c r="I233" s="1">
        <f t="shared" si="11"/>
        <v>0.98650860380978667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s="4" customFormat="1" x14ac:dyDescent="0.25">
      <c r="A234" s="1" t="s">
        <v>4</v>
      </c>
      <c r="B234" s="3">
        <v>41303</v>
      </c>
      <c r="C234" s="1" t="s">
        <v>11</v>
      </c>
      <c r="D234" s="1" t="s">
        <v>19</v>
      </c>
      <c r="E234" s="1">
        <v>0</v>
      </c>
      <c r="F234" s="1">
        <v>0</v>
      </c>
      <c r="G234" s="1">
        <f t="shared" si="9"/>
        <v>0.5601933426996446</v>
      </c>
      <c r="H234" s="1">
        <f t="shared" si="10"/>
        <v>1.6050985919906682</v>
      </c>
      <c r="I234" s="1">
        <f t="shared" si="11"/>
        <v>2.8901580712154269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s="4" customFormat="1" x14ac:dyDescent="0.25">
      <c r="A235" s="1" t="s">
        <v>4</v>
      </c>
      <c r="B235" s="3">
        <v>41303</v>
      </c>
      <c r="C235" s="1" t="s">
        <v>14</v>
      </c>
      <c r="D235" s="1" t="s">
        <v>21</v>
      </c>
      <c r="E235" s="1">
        <v>2</v>
      </c>
      <c r="F235" s="1">
        <v>2</v>
      </c>
      <c r="G235" s="1">
        <f t="shared" si="9"/>
        <v>1.4007336365488885</v>
      </c>
      <c r="H235" s="1">
        <f t="shared" si="10"/>
        <v>0.9766169002461158</v>
      </c>
      <c r="I235" s="1">
        <f t="shared" si="11"/>
        <v>1.4064331432257882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s="4" customFormat="1" x14ac:dyDescent="0.25">
      <c r="A236" s="1" t="s">
        <v>4</v>
      </c>
      <c r="B236" s="3">
        <v>41303</v>
      </c>
      <c r="C236" s="1" t="s">
        <v>6</v>
      </c>
      <c r="D236" s="1" t="s">
        <v>12</v>
      </c>
      <c r="E236" s="1">
        <v>0</v>
      </c>
      <c r="F236" s="1">
        <v>0</v>
      </c>
      <c r="G236" s="1">
        <f t="shared" si="9"/>
        <v>1.0900899327539737</v>
      </c>
      <c r="H236" s="1">
        <f t="shared" si="10"/>
        <v>1.1208209894759562</v>
      </c>
      <c r="I236" s="1">
        <f t="shared" si="11"/>
        <v>2.4445357519414248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s="4" customFormat="1" x14ac:dyDescent="0.25">
      <c r="A237" s="1" t="s">
        <v>4</v>
      </c>
      <c r="B237" s="3">
        <v>41304</v>
      </c>
      <c r="C237" s="1" t="s">
        <v>5</v>
      </c>
      <c r="D237" s="1" t="s">
        <v>16</v>
      </c>
      <c r="E237" s="1">
        <v>2</v>
      </c>
      <c r="F237" s="1">
        <v>2</v>
      </c>
      <c r="G237" s="1">
        <f t="shared" si="9"/>
        <v>1.9069090055770819</v>
      </c>
      <c r="H237" s="1">
        <f t="shared" si="10"/>
        <v>1.138864694897689</v>
      </c>
      <c r="I237" s="1">
        <f t="shared" si="11"/>
        <v>0.7502199469362979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s="4" customFormat="1" x14ac:dyDescent="0.25">
      <c r="A238" s="1" t="s">
        <v>4</v>
      </c>
      <c r="B238" s="3">
        <v>41304</v>
      </c>
      <c r="C238" s="1" t="s">
        <v>23</v>
      </c>
      <c r="D238" s="1" t="s">
        <v>15</v>
      </c>
      <c r="E238" s="1">
        <v>2</v>
      </c>
      <c r="F238" s="1">
        <v>1</v>
      </c>
      <c r="G238" s="1">
        <f t="shared" si="9"/>
        <v>1.6578086735800281</v>
      </c>
      <c r="H238" s="1">
        <f t="shared" si="10"/>
        <v>0.86733347890182022</v>
      </c>
      <c r="I238" s="1">
        <f t="shared" si="11"/>
        <v>0.13469530969735352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s="4" customFormat="1" x14ac:dyDescent="0.25">
      <c r="A239" s="1" t="s">
        <v>4</v>
      </c>
      <c r="B239" s="3">
        <v>41304</v>
      </c>
      <c r="C239" s="1" t="s">
        <v>7</v>
      </c>
      <c r="D239" s="1" t="s">
        <v>17</v>
      </c>
      <c r="E239" s="1">
        <v>3</v>
      </c>
      <c r="F239" s="1">
        <v>1</v>
      </c>
      <c r="G239" s="1">
        <f t="shared" si="9"/>
        <v>1.5047129360464533</v>
      </c>
      <c r="H239" s="1">
        <f t="shared" si="10"/>
        <v>1.1763537378621323</v>
      </c>
      <c r="I239" s="1">
        <f t="shared" si="11"/>
        <v>2.2669840444847638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s="4" customFormat="1" x14ac:dyDescent="0.25">
      <c r="A240" s="1" t="s">
        <v>4</v>
      </c>
      <c r="B240" s="3">
        <v>41304</v>
      </c>
      <c r="C240" s="1" t="s">
        <v>24</v>
      </c>
      <c r="D240" s="1" t="s">
        <v>20</v>
      </c>
      <c r="E240" s="1">
        <v>2</v>
      </c>
      <c r="F240" s="1">
        <v>1</v>
      </c>
      <c r="G240" s="1">
        <f t="shared" si="9"/>
        <v>2.8092333725747975</v>
      </c>
      <c r="H240" s="1">
        <f t="shared" si="10"/>
        <v>0.90392301946474551</v>
      </c>
      <c r="I240" s="1">
        <f t="shared" si="11"/>
        <v>0.66408943747755278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s="4" customFormat="1" x14ac:dyDescent="0.25">
      <c r="A241" s="1" t="s">
        <v>4</v>
      </c>
      <c r="B241" s="3">
        <v>41304</v>
      </c>
      <c r="C241" s="1" t="s">
        <v>8</v>
      </c>
      <c r="D241" s="1" t="s">
        <v>10</v>
      </c>
      <c r="E241" s="1">
        <v>1</v>
      </c>
      <c r="F241" s="1">
        <v>1</v>
      </c>
      <c r="G241" s="1">
        <f t="shared" si="9"/>
        <v>1.0290473295316198</v>
      </c>
      <c r="H241" s="1">
        <f t="shared" si="10"/>
        <v>1.6410389191074934</v>
      </c>
      <c r="I241" s="1">
        <f t="shared" si="11"/>
        <v>0.41177464316342205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s="4" customFormat="1" x14ac:dyDescent="0.25">
      <c r="A242" s="1" t="s">
        <v>4</v>
      </c>
      <c r="B242" s="3">
        <v>41304</v>
      </c>
      <c r="C242" s="1" t="s">
        <v>13</v>
      </c>
      <c r="D242" s="1" t="s">
        <v>22</v>
      </c>
      <c r="E242" s="1">
        <v>2</v>
      </c>
      <c r="F242" s="1">
        <v>2</v>
      </c>
      <c r="G242" s="1">
        <f t="shared" si="9"/>
        <v>0.91072420163863255</v>
      </c>
      <c r="H242" s="1">
        <f t="shared" si="10"/>
        <v>2.3780262232851594</v>
      </c>
      <c r="I242" s="1">
        <f t="shared" si="11"/>
        <v>1.3294255903870356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s="4" customFormat="1" x14ac:dyDescent="0.25">
      <c r="A243" s="1" t="s">
        <v>4</v>
      </c>
      <c r="B243" s="3">
        <v>41307</v>
      </c>
      <c r="C243" s="1" t="s">
        <v>5</v>
      </c>
      <c r="D243" s="1" t="s">
        <v>14</v>
      </c>
      <c r="E243" s="1">
        <v>1</v>
      </c>
      <c r="F243" s="1">
        <v>0</v>
      </c>
      <c r="G243" s="1">
        <f t="shared" si="9"/>
        <v>1.8692824802082806</v>
      </c>
      <c r="H243" s="1">
        <f t="shared" si="10"/>
        <v>0.5801548305564691</v>
      </c>
      <c r="I243" s="1">
        <f t="shared" si="11"/>
        <v>1.092231657815065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s="4" customFormat="1" x14ac:dyDescent="0.25">
      <c r="A244" s="1" t="s">
        <v>4</v>
      </c>
      <c r="B244" s="3">
        <v>41307</v>
      </c>
      <c r="C244" s="1" t="s">
        <v>23</v>
      </c>
      <c r="D244" s="1" t="s">
        <v>18</v>
      </c>
      <c r="E244" s="1">
        <v>3</v>
      </c>
      <c r="F244" s="1">
        <v>3</v>
      </c>
      <c r="G244" s="1">
        <f t="shared" si="9"/>
        <v>2.1898721102865109</v>
      </c>
      <c r="H244" s="1">
        <f t="shared" si="10"/>
        <v>0.75974812444824513</v>
      </c>
      <c r="I244" s="1">
        <f t="shared" si="11"/>
        <v>5.6750356636047865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s="4" customFormat="1" x14ac:dyDescent="0.25">
      <c r="A245" s="1" t="s">
        <v>4</v>
      </c>
      <c r="B245" s="3">
        <v>41307</v>
      </c>
      <c r="C245" s="1" t="s">
        <v>7</v>
      </c>
      <c r="D245" s="1" t="s">
        <v>24</v>
      </c>
      <c r="E245" s="1">
        <v>0</v>
      </c>
      <c r="F245" s="1">
        <v>1</v>
      </c>
      <c r="G245" s="1">
        <f t="shared" si="9"/>
        <v>1.2309448402590173</v>
      </c>
      <c r="H245" s="1">
        <f t="shared" si="10"/>
        <v>2.1452913079894351</v>
      </c>
      <c r="I245" s="1">
        <f t="shared" si="11"/>
        <v>2.8269173799164489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s="4" customFormat="1" x14ac:dyDescent="0.25">
      <c r="A246" s="1" t="s">
        <v>4</v>
      </c>
      <c r="B246" s="3">
        <v>41307</v>
      </c>
      <c r="C246" s="1" t="s">
        <v>9</v>
      </c>
      <c r="D246" s="1" t="s">
        <v>22</v>
      </c>
      <c r="E246" s="1">
        <v>3</v>
      </c>
      <c r="F246" s="1">
        <v>2</v>
      </c>
      <c r="G246" s="1">
        <f t="shared" si="9"/>
        <v>0.97654946146337152</v>
      </c>
      <c r="H246" s="1">
        <f t="shared" si="10"/>
        <v>2.3467888518699063</v>
      </c>
      <c r="I246" s="1">
        <f t="shared" si="11"/>
        <v>4.2146145896854197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s="4" customFormat="1" x14ac:dyDescent="0.25">
      <c r="A247" s="1" t="s">
        <v>4</v>
      </c>
      <c r="B247" s="3">
        <v>41307</v>
      </c>
      <c r="C247" s="1" t="s">
        <v>11</v>
      </c>
      <c r="D247" s="1" t="s">
        <v>8</v>
      </c>
      <c r="E247" s="1">
        <v>0</v>
      </c>
      <c r="F247" s="1">
        <v>0</v>
      </c>
      <c r="G247" s="1">
        <f t="shared" si="9"/>
        <v>1.0228369514479347</v>
      </c>
      <c r="H247" s="1">
        <f t="shared" si="10"/>
        <v>0.90964765195640873</v>
      </c>
      <c r="I247" s="1">
        <f t="shared" si="11"/>
        <v>1.8736542799571125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s="4" customFormat="1" x14ac:dyDescent="0.25">
      <c r="A248" s="1" t="s">
        <v>4</v>
      </c>
      <c r="B248" s="3">
        <v>41307</v>
      </c>
      <c r="C248" s="1" t="s">
        <v>13</v>
      </c>
      <c r="D248" s="1" t="s">
        <v>6</v>
      </c>
      <c r="E248" s="1">
        <v>2</v>
      </c>
      <c r="F248" s="1">
        <v>1</v>
      </c>
      <c r="G248" s="1">
        <f t="shared" si="9"/>
        <v>1.2150415702376893</v>
      </c>
      <c r="H248" s="1">
        <f t="shared" si="10"/>
        <v>1.3079983983265184</v>
      </c>
      <c r="I248" s="1">
        <f t="shared" si="11"/>
        <v>0.71102274982661307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s="4" customFormat="1" x14ac:dyDescent="0.25">
      <c r="A249" s="1" t="s">
        <v>4</v>
      </c>
      <c r="B249" s="3">
        <v>41307</v>
      </c>
      <c r="C249" s="1" t="s">
        <v>17</v>
      </c>
      <c r="D249" s="1" t="s">
        <v>12</v>
      </c>
      <c r="E249" s="1">
        <v>1</v>
      </c>
      <c r="F249" s="1">
        <v>0</v>
      </c>
      <c r="G249" s="1">
        <f t="shared" si="9"/>
        <v>1.2227610673345319</v>
      </c>
      <c r="H249" s="1">
        <f t="shared" si="10"/>
        <v>1.1411446467570976</v>
      </c>
      <c r="I249" s="1">
        <f t="shared" si="11"/>
        <v>1.351833597942401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s="4" customFormat="1" x14ac:dyDescent="0.25">
      <c r="A250" s="1" t="s">
        <v>4</v>
      </c>
      <c r="B250" s="3">
        <v>41307</v>
      </c>
      <c r="C250" s="1" t="s">
        <v>21</v>
      </c>
      <c r="D250" s="1" t="s">
        <v>20</v>
      </c>
      <c r="E250" s="1">
        <v>2</v>
      </c>
      <c r="F250" s="1">
        <v>2</v>
      </c>
      <c r="G250" s="1">
        <f t="shared" si="9"/>
        <v>1.6498872555332134</v>
      </c>
      <c r="H250" s="1">
        <f t="shared" si="10"/>
        <v>1.4850476943886708</v>
      </c>
      <c r="I250" s="1">
        <f t="shared" si="11"/>
        <v>0.38775481089248925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s="4" customFormat="1" x14ac:dyDescent="0.25">
      <c r="A251" s="1" t="s">
        <v>4</v>
      </c>
      <c r="B251" s="3">
        <v>41308</v>
      </c>
      <c r="C251" s="1" t="s">
        <v>19</v>
      </c>
      <c r="D251" s="1" t="s">
        <v>16</v>
      </c>
      <c r="E251" s="1">
        <v>2</v>
      </c>
      <c r="F251" s="1">
        <v>2</v>
      </c>
      <c r="G251" s="1">
        <f t="shared" si="9"/>
        <v>1.6655582522091428</v>
      </c>
      <c r="H251" s="1">
        <f t="shared" si="10"/>
        <v>1.0129532067465727</v>
      </c>
      <c r="I251" s="1">
        <f t="shared" si="11"/>
        <v>1.0861126547372775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s="4" customFormat="1" x14ac:dyDescent="0.25">
      <c r="A252" s="1" t="s">
        <v>4</v>
      </c>
      <c r="B252" s="3">
        <v>41308</v>
      </c>
      <c r="C252" s="1" t="s">
        <v>15</v>
      </c>
      <c r="D252" s="1" t="s">
        <v>10</v>
      </c>
      <c r="E252" s="1">
        <v>0</v>
      </c>
      <c r="F252" s="1">
        <v>1</v>
      </c>
      <c r="G252" s="1">
        <f t="shared" si="9"/>
        <v>1.4332395626773211</v>
      </c>
      <c r="H252" s="1">
        <f t="shared" si="10"/>
        <v>1.4518551923685183</v>
      </c>
      <c r="I252" s="1">
        <f t="shared" si="11"/>
        <v>2.2583487588938698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s="4" customFormat="1" x14ac:dyDescent="0.25">
      <c r="A253" s="1" t="s">
        <v>4</v>
      </c>
      <c r="B253" s="3">
        <v>41314</v>
      </c>
      <c r="C253" s="1" t="s">
        <v>22</v>
      </c>
      <c r="D253" s="1" t="s">
        <v>21</v>
      </c>
      <c r="E253" s="1">
        <v>4</v>
      </c>
      <c r="F253" s="1">
        <v>1</v>
      </c>
      <c r="G253" s="1">
        <f t="shared" si="9"/>
        <v>3.0080814039967465</v>
      </c>
      <c r="H253" s="1">
        <f t="shared" si="10"/>
        <v>0.86409909248844197</v>
      </c>
      <c r="I253" s="1">
        <f t="shared" si="11"/>
        <v>1.0023715577595307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s="4" customFormat="1" x14ac:dyDescent="0.25">
      <c r="A254" s="1" t="s">
        <v>4</v>
      </c>
      <c r="B254" s="3">
        <v>41314</v>
      </c>
      <c r="C254" s="1" t="s">
        <v>8</v>
      </c>
      <c r="D254" s="1" t="s">
        <v>7</v>
      </c>
      <c r="E254" s="1">
        <v>0</v>
      </c>
      <c r="F254" s="1">
        <v>0</v>
      </c>
      <c r="G254" s="1">
        <f t="shared" si="9"/>
        <v>1.19372631571162</v>
      </c>
      <c r="H254" s="1">
        <f t="shared" si="10"/>
        <v>1.3602590442506466</v>
      </c>
      <c r="I254" s="1">
        <f t="shared" si="11"/>
        <v>3.2752871842881208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s="4" customFormat="1" x14ac:dyDescent="0.25">
      <c r="A255" s="1" t="s">
        <v>4</v>
      </c>
      <c r="B255" s="3">
        <v>41314</v>
      </c>
      <c r="C255" s="1" t="s">
        <v>20</v>
      </c>
      <c r="D255" s="1" t="s">
        <v>19</v>
      </c>
      <c r="E255" s="1">
        <v>3</v>
      </c>
      <c r="F255" s="1">
        <v>1</v>
      </c>
      <c r="G255" s="1">
        <f t="shared" si="9"/>
        <v>0.86868466915861187</v>
      </c>
      <c r="H255" s="1">
        <f t="shared" si="10"/>
        <v>1.7370754335418397</v>
      </c>
      <c r="I255" s="1">
        <f t="shared" si="11"/>
        <v>5.0857852342104257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s="4" customFormat="1" x14ac:dyDescent="0.25">
      <c r="A256" s="1" t="s">
        <v>4</v>
      </c>
      <c r="B256" s="3">
        <v>41314</v>
      </c>
      <c r="C256" s="1" t="s">
        <v>14</v>
      </c>
      <c r="D256" s="1" t="s">
        <v>13</v>
      </c>
      <c r="E256" s="1">
        <v>2</v>
      </c>
      <c r="F256" s="1">
        <v>1</v>
      </c>
      <c r="G256" s="1">
        <f t="shared" si="9"/>
        <v>1.3953741895831278</v>
      </c>
      <c r="H256" s="1">
        <f t="shared" si="10"/>
        <v>0.81684469124478465</v>
      </c>
      <c r="I256" s="1">
        <f t="shared" si="11"/>
        <v>0.39911823774747784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s="4" customFormat="1" x14ac:dyDescent="0.25">
      <c r="A257" s="1" t="s">
        <v>4</v>
      </c>
      <c r="B257" s="3">
        <v>41314</v>
      </c>
      <c r="C257" s="1" t="s">
        <v>6</v>
      </c>
      <c r="D257" s="1" t="s">
        <v>5</v>
      </c>
      <c r="E257" s="1">
        <v>0</v>
      </c>
      <c r="F257" s="1">
        <v>1</v>
      </c>
      <c r="G257" s="1">
        <f t="shared" si="9"/>
        <v>0.86352832137526181</v>
      </c>
      <c r="H257" s="1">
        <f t="shared" si="10"/>
        <v>1.751097931250426</v>
      </c>
      <c r="I257" s="1">
        <f t="shared" si="11"/>
        <v>1.3098292641458471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s="4" customFormat="1" x14ac:dyDescent="0.25">
      <c r="A258" s="1" t="s">
        <v>4</v>
      </c>
      <c r="B258" s="3">
        <v>41314</v>
      </c>
      <c r="C258" s="1" t="s">
        <v>12</v>
      </c>
      <c r="D258" s="1" t="s">
        <v>11</v>
      </c>
      <c r="E258" s="1">
        <v>4</v>
      </c>
      <c r="F258" s="1">
        <v>1</v>
      </c>
      <c r="G258" s="1">
        <f t="shared" si="9"/>
        <v>1.4821963879782727</v>
      </c>
      <c r="H258" s="1">
        <f t="shared" si="10"/>
        <v>0.6309549610628532</v>
      </c>
      <c r="I258" s="1">
        <f t="shared" si="11"/>
        <v>6.4755292694737774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s="4" customFormat="1" x14ac:dyDescent="0.25">
      <c r="A259" s="1" t="s">
        <v>4</v>
      </c>
      <c r="B259" s="3">
        <v>41314</v>
      </c>
      <c r="C259" s="1" t="s">
        <v>10</v>
      </c>
      <c r="D259" s="1" t="s">
        <v>9</v>
      </c>
      <c r="E259" s="1">
        <v>2</v>
      </c>
      <c r="F259" s="1">
        <v>1</v>
      </c>
      <c r="G259" s="1">
        <f t="shared" ref="G259:G322" si="12">mean*home*VLOOKUP(C259,lookup,2,FALSE)*VLOOKUP(D259,lookup,3,FALSE)</f>
        <v>2.3984866824533562</v>
      </c>
      <c r="H259" s="1">
        <f t="shared" ref="H259:H322" si="13">mean*VLOOKUP(C259,lookup,3,FALSE)*VLOOKUP(D259,lookup,2,FALSE)/home</f>
        <v>0.97410534542864791</v>
      </c>
      <c r="I259" s="1">
        <f t="shared" si="11"/>
        <v>0.15946216922805154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s="4" customFormat="1" x14ac:dyDescent="0.25">
      <c r="A260" s="1" t="s">
        <v>4</v>
      </c>
      <c r="B260" s="3">
        <v>41315</v>
      </c>
      <c r="C260" s="1" t="s">
        <v>18</v>
      </c>
      <c r="D260" s="1" t="s">
        <v>17</v>
      </c>
      <c r="E260" s="1">
        <v>2</v>
      </c>
      <c r="F260" s="1">
        <v>1</v>
      </c>
      <c r="G260" s="1">
        <f t="shared" si="12"/>
        <v>1.3567232266489542</v>
      </c>
      <c r="H260" s="1">
        <f t="shared" si="13"/>
        <v>1.4588890739706935</v>
      </c>
      <c r="I260" s="1">
        <f t="shared" ref="I260:I323" si="14">(E260-G260)^2+(F260-H260)^2</f>
        <v>0.6243841893426133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s="4" customFormat="1" x14ac:dyDescent="0.25">
      <c r="A261" s="1" t="s">
        <v>4</v>
      </c>
      <c r="B261" s="3">
        <v>41315</v>
      </c>
      <c r="C261" s="1" t="s">
        <v>24</v>
      </c>
      <c r="D261" s="1" t="s">
        <v>23</v>
      </c>
      <c r="E261" s="1">
        <v>2</v>
      </c>
      <c r="F261" s="1">
        <v>0</v>
      </c>
      <c r="G261" s="1">
        <f t="shared" si="12"/>
        <v>1.7770527688637496</v>
      </c>
      <c r="H261" s="1">
        <f t="shared" si="13"/>
        <v>1.0679005494439731</v>
      </c>
      <c r="I261" s="1">
        <f t="shared" si="14"/>
        <v>1.1901170513740602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s="4" customFormat="1" x14ac:dyDescent="0.25">
      <c r="A262" s="1" t="s">
        <v>4</v>
      </c>
      <c r="B262" s="3">
        <v>41316</v>
      </c>
      <c r="C262" s="1" t="s">
        <v>16</v>
      </c>
      <c r="D262" s="1" t="s">
        <v>15</v>
      </c>
      <c r="E262" s="1">
        <v>0</v>
      </c>
      <c r="F262" s="1">
        <v>2</v>
      </c>
      <c r="G262" s="1">
        <f t="shared" si="12"/>
        <v>2.0619130332118147</v>
      </c>
      <c r="H262" s="1">
        <f t="shared" si="13"/>
        <v>1.0432939289806475</v>
      </c>
      <c r="I262" s="1">
        <f t="shared" si="14"/>
        <v>5.1667718628540324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s="4" customFormat="1" x14ac:dyDescent="0.25">
      <c r="A263" s="1" t="s">
        <v>4</v>
      </c>
      <c r="B263" s="3">
        <v>41322</v>
      </c>
      <c r="C263" s="1" t="s">
        <v>16</v>
      </c>
      <c r="D263" s="1" t="s">
        <v>12</v>
      </c>
      <c r="E263" s="1">
        <v>5</v>
      </c>
      <c r="F263" s="1">
        <v>0</v>
      </c>
      <c r="G263" s="1">
        <f t="shared" si="12"/>
        <v>1.8116151595363315</v>
      </c>
      <c r="H263" s="1">
        <f t="shared" si="13"/>
        <v>0.96860725332505249</v>
      </c>
      <c r="I263" s="1">
        <f t="shared" si="14"/>
        <v>11.103997902092436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s="4" customFormat="1" x14ac:dyDescent="0.25">
      <c r="A264" s="1" t="s">
        <v>4</v>
      </c>
      <c r="B264" s="3">
        <v>41328</v>
      </c>
      <c r="C264" s="1" t="s">
        <v>5</v>
      </c>
      <c r="D264" s="1" t="s">
        <v>18</v>
      </c>
      <c r="E264" s="1">
        <v>2</v>
      </c>
      <c r="F264" s="1">
        <v>1</v>
      </c>
      <c r="G264" s="1">
        <f t="shared" si="12"/>
        <v>2.9908026521890121</v>
      </c>
      <c r="H264" s="1">
        <f t="shared" si="13"/>
        <v>0.75522004439696677</v>
      </c>
      <c r="I264" s="1">
        <f t="shared" si="14"/>
        <v>1.0416071222498033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s="4" customFormat="1" x14ac:dyDescent="0.25">
      <c r="A265" s="1" t="s">
        <v>4</v>
      </c>
      <c r="B265" s="3">
        <v>41328</v>
      </c>
      <c r="C265" s="1" t="s">
        <v>7</v>
      </c>
      <c r="D265" s="1" t="s">
        <v>14</v>
      </c>
      <c r="E265" s="1">
        <v>1</v>
      </c>
      <c r="F265" s="1">
        <v>0</v>
      </c>
      <c r="G265" s="1">
        <f t="shared" si="12"/>
        <v>1.2520037799918451</v>
      </c>
      <c r="H265" s="1">
        <f t="shared" si="13"/>
        <v>0.88783868326821858</v>
      </c>
      <c r="I265" s="1">
        <f t="shared" si="14"/>
        <v>0.85176343263762244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X265" s="1"/>
      <c r="Y265" s="1"/>
      <c r="Z265" s="1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s="4" customFormat="1" x14ac:dyDescent="0.25">
      <c r="A266" s="1" t="s">
        <v>4</v>
      </c>
      <c r="B266" s="3">
        <v>41328</v>
      </c>
      <c r="C266" s="1" t="s">
        <v>8</v>
      </c>
      <c r="D266" s="1" t="s">
        <v>23</v>
      </c>
      <c r="E266" s="1">
        <v>2</v>
      </c>
      <c r="F266" s="1">
        <v>1</v>
      </c>
      <c r="G266" s="1">
        <f t="shared" si="12"/>
        <v>0.78471281637696932</v>
      </c>
      <c r="H266" s="1">
        <f t="shared" si="13"/>
        <v>1.4870374741941772</v>
      </c>
      <c r="I266" s="1">
        <f t="shared" si="14"/>
        <v>1.7141284399478414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s="4" customFormat="1" x14ac:dyDescent="0.25">
      <c r="A267" s="1" t="s">
        <v>4</v>
      </c>
      <c r="B267" s="3">
        <v>41328</v>
      </c>
      <c r="C267" s="1" t="s">
        <v>11</v>
      </c>
      <c r="D267" s="1" t="s">
        <v>24</v>
      </c>
      <c r="E267" s="1">
        <v>0</v>
      </c>
      <c r="F267" s="1">
        <v>2</v>
      </c>
      <c r="G267" s="1">
        <f t="shared" si="12"/>
        <v>0.73453975531770432</v>
      </c>
      <c r="H267" s="1">
        <f t="shared" si="13"/>
        <v>2.0599789437146088</v>
      </c>
      <c r="I267" s="1">
        <f t="shared" si="14"/>
        <v>0.54314612583131316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s="4" customFormat="1" x14ac:dyDescent="0.25">
      <c r="A268" s="1" t="s">
        <v>4</v>
      </c>
      <c r="B268" s="3">
        <v>41328</v>
      </c>
      <c r="C268" s="1" t="s">
        <v>13</v>
      </c>
      <c r="D268" s="1" t="s">
        <v>21</v>
      </c>
      <c r="E268" s="1">
        <v>0</v>
      </c>
      <c r="F268" s="1">
        <v>3</v>
      </c>
      <c r="G268" s="1">
        <f t="shared" si="12"/>
        <v>1.6626064912492147</v>
      </c>
      <c r="H268" s="1">
        <f t="shared" si="13"/>
        <v>1.5714525458803779</v>
      </c>
      <c r="I268" s="1">
        <f t="shared" si="14"/>
        <v>4.8050081734156791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s="4" customFormat="1" x14ac:dyDescent="0.25">
      <c r="A269" s="1" t="s">
        <v>4</v>
      </c>
      <c r="B269" s="3">
        <v>41328</v>
      </c>
      <c r="C269" s="1" t="s">
        <v>15</v>
      </c>
      <c r="D269" s="1" t="s">
        <v>6</v>
      </c>
      <c r="E269" s="1">
        <v>2</v>
      </c>
      <c r="F269" s="1">
        <v>1</v>
      </c>
      <c r="G269" s="1">
        <f t="shared" si="12"/>
        <v>1.5212594598024969</v>
      </c>
      <c r="H269" s="1">
        <f t="shared" si="13"/>
        <v>0.98459732880634654</v>
      </c>
      <c r="I269" s="1">
        <f t="shared" si="14"/>
        <v>0.2294297471084969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s="4" customFormat="1" x14ac:dyDescent="0.25">
      <c r="A270" s="1" t="s">
        <v>4</v>
      </c>
      <c r="B270" s="3">
        <v>41329</v>
      </c>
      <c r="C270" s="1" t="s">
        <v>19</v>
      </c>
      <c r="D270" s="1" t="s">
        <v>22</v>
      </c>
      <c r="E270" s="1">
        <v>2</v>
      </c>
      <c r="F270" s="1">
        <v>0</v>
      </c>
      <c r="G270" s="1">
        <f t="shared" si="12"/>
        <v>1.4445883428379276</v>
      </c>
      <c r="H270" s="1">
        <f t="shared" si="13"/>
        <v>1.1081414336189457</v>
      </c>
      <c r="I270" s="1">
        <f t="shared" si="14"/>
        <v>1.5364595458145718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s="4" customFormat="1" x14ac:dyDescent="0.25">
      <c r="A271" s="1" t="s">
        <v>4</v>
      </c>
      <c r="B271" s="3">
        <v>41329</v>
      </c>
      <c r="C271" s="1" t="s">
        <v>9</v>
      </c>
      <c r="D271" s="1" t="s">
        <v>20</v>
      </c>
      <c r="E271" s="1">
        <v>4</v>
      </c>
      <c r="F271" s="1">
        <v>2</v>
      </c>
      <c r="G271" s="1">
        <f t="shared" si="12"/>
        <v>1.4797109596287312</v>
      </c>
      <c r="H271" s="1">
        <f t="shared" si="13"/>
        <v>1.4599329372957843</v>
      </c>
      <c r="I271" s="1">
        <f t="shared" si="14"/>
        <v>6.6435292792334915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s="4" customFormat="1" x14ac:dyDescent="0.25">
      <c r="A272" s="1" t="s">
        <v>4</v>
      </c>
      <c r="B272" s="3">
        <v>41330</v>
      </c>
      <c r="C272" s="1" t="s">
        <v>17</v>
      </c>
      <c r="D272" s="1" t="s">
        <v>10</v>
      </c>
      <c r="E272" s="1">
        <v>2</v>
      </c>
      <c r="F272" s="1">
        <v>3</v>
      </c>
      <c r="G272" s="1">
        <f t="shared" si="12"/>
        <v>1.2778403334844615</v>
      </c>
      <c r="H272" s="1">
        <f t="shared" si="13"/>
        <v>1.4405981083795825</v>
      </c>
      <c r="I272" s="1">
        <f t="shared" si="14"/>
        <v>2.9532488435311701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s="4" customFormat="1" x14ac:dyDescent="0.25">
      <c r="A273" s="1" t="s">
        <v>4</v>
      </c>
      <c r="B273" s="3">
        <v>41335</v>
      </c>
      <c r="C273" s="1" t="s">
        <v>22</v>
      </c>
      <c r="D273" s="1" t="s">
        <v>15</v>
      </c>
      <c r="E273" s="1">
        <v>1</v>
      </c>
      <c r="F273" s="1">
        <v>0</v>
      </c>
      <c r="G273" s="1">
        <f t="shared" si="12"/>
        <v>2.2556730650565764</v>
      </c>
      <c r="H273" s="1">
        <f t="shared" si="13"/>
        <v>0.90487993797876176</v>
      </c>
      <c r="I273" s="1">
        <f t="shared" si="14"/>
        <v>2.3955225484650251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s="4" customFormat="1" x14ac:dyDescent="0.25">
      <c r="A274" s="1" t="s">
        <v>4</v>
      </c>
      <c r="B274" s="3">
        <v>41335</v>
      </c>
      <c r="C274" s="1" t="s">
        <v>23</v>
      </c>
      <c r="D274" s="1" t="s">
        <v>13</v>
      </c>
      <c r="E274" s="1">
        <v>3</v>
      </c>
      <c r="F274" s="1">
        <v>1</v>
      </c>
      <c r="G274" s="1">
        <f t="shared" si="12"/>
        <v>2.2023328992810791</v>
      </c>
      <c r="H274" s="1">
        <f t="shared" si="13"/>
        <v>0.69274588587367281</v>
      </c>
      <c r="I274" s="1">
        <f t="shared" si="14"/>
        <v>0.73067789421688312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s="4" customFormat="1" x14ac:dyDescent="0.25">
      <c r="A275" s="1" t="s">
        <v>4</v>
      </c>
      <c r="B275" s="3">
        <v>41335</v>
      </c>
      <c r="C275" s="1" t="s">
        <v>24</v>
      </c>
      <c r="D275" s="1" t="s">
        <v>8</v>
      </c>
      <c r="E275" s="1">
        <v>4</v>
      </c>
      <c r="F275" s="1">
        <v>0</v>
      </c>
      <c r="G275" s="1">
        <f t="shared" si="12"/>
        <v>2.8687315856126099</v>
      </c>
      <c r="H275" s="1">
        <f t="shared" si="13"/>
        <v>0.72194009184225461</v>
      </c>
      <c r="I275" s="1">
        <f t="shared" si="14"/>
        <v>1.8009657215997628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s="4" customFormat="1" x14ac:dyDescent="0.25">
      <c r="A276" s="1" t="s">
        <v>4</v>
      </c>
      <c r="B276" s="3">
        <v>41335</v>
      </c>
      <c r="C276" s="1" t="s">
        <v>20</v>
      </c>
      <c r="D276" s="1" t="s">
        <v>11</v>
      </c>
      <c r="E276" s="1">
        <v>1</v>
      </c>
      <c r="F276" s="1">
        <v>2</v>
      </c>
      <c r="G276" s="1">
        <f t="shared" si="12"/>
        <v>1.4351971459189654</v>
      </c>
      <c r="H276" s="1">
        <f t="shared" si="13"/>
        <v>0.7948702445876541</v>
      </c>
      <c r="I276" s="1">
        <f t="shared" si="14"/>
        <v>1.641734283196234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s="4" customFormat="1" x14ac:dyDescent="0.25">
      <c r="A277" s="1" t="s">
        <v>4</v>
      </c>
      <c r="B277" s="3">
        <v>41335</v>
      </c>
      <c r="C277" s="1" t="s">
        <v>14</v>
      </c>
      <c r="D277" s="1" t="s">
        <v>17</v>
      </c>
      <c r="E277" s="1">
        <v>0</v>
      </c>
      <c r="F277" s="1">
        <v>1</v>
      </c>
      <c r="G277" s="1">
        <f t="shared" si="12"/>
        <v>1.0422254275534313</v>
      </c>
      <c r="H277" s="1">
        <f t="shared" si="13"/>
        <v>0.91182070623908029</v>
      </c>
      <c r="I277" s="1">
        <f t="shared" si="14"/>
        <v>1.0940094296871072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s="4" customFormat="1" x14ac:dyDescent="0.25">
      <c r="A278" s="1" t="s">
        <v>4</v>
      </c>
      <c r="B278" s="3">
        <v>41335</v>
      </c>
      <c r="C278" s="1" t="s">
        <v>6</v>
      </c>
      <c r="D278" s="1" t="s">
        <v>7</v>
      </c>
      <c r="E278" s="1">
        <v>2</v>
      </c>
      <c r="F278" s="1">
        <v>2</v>
      </c>
      <c r="G278" s="1">
        <f t="shared" si="12"/>
        <v>1.3214986886849747</v>
      </c>
      <c r="H278" s="1">
        <f t="shared" si="13"/>
        <v>1.1728464008377975</v>
      </c>
      <c r="I278" s="1">
        <f t="shared" si="14"/>
        <v>1.1445471060631944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s="4" customFormat="1" x14ac:dyDescent="0.25">
      <c r="A279" s="1" t="s">
        <v>4</v>
      </c>
      <c r="B279" s="3">
        <v>41335</v>
      </c>
      <c r="C279" s="1" t="s">
        <v>12</v>
      </c>
      <c r="D279" s="1" t="s">
        <v>9</v>
      </c>
      <c r="E279" s="1">
        <v>1</v>
      </c>
      <c r="F279" s="1">
        <v>0</v>
      </c>
      <c r="G279" s="1">
        <f t="shared" si="12"/>
        <v>1.8999193613259016</v>
      </c>
      <c r="H279" s="1">
        <f t="shared" si="13"/>
        <v>0.932118090704397</v>
      </c>
      <c r="I279" s="1">
        <f t="shared" si="14"/>
        <v>1.6786989919076292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s="4" customFormat="1" x14ac:dyDescent="0.25">
      <c r="A280" s="1" t="s">
        <v>4</v>
      </c>
      <c r="B280" s="3">
        <v>41335</v>
      </c>
      <c r="C280" s="1" t="s">
        <v>21</v>
      </c>
      <c r="D280" s="1" t="s">
        <v>16</v>
      </c>
      <c r="E280" s="1">
        <v>0</v>
      </c>
      <c r="F280" s="1">
        <v>4</v>
      </c>
      <c r="G280" s="1">
        <f t="shared" si="12"/>
        <v>1.2554150850954935</v>
      </c>
      <c r="H280" s="1">
        <f t="shared" si="13"/>
        <v>2.1821052878856939</v>
      </c>
      <c r="I280" s="1">
        <f t="shared" si="14"/>
        <v>4.8808082202184808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s="4" customFormat="1" x14ac:dyDescent="0.25">
      <c r="A281" s="1" t="s">
        <v>4</v>
      </c>
      <c r="B281" s="3">
        <v>41336</v>
      </c>
      <c r="C281" s="1" t="s">
        <v>10</v>
      </c>
      <c r="D281" s="1" t="s">
        <v>5</v>
      </c>
      <c r="E281" s="1">
        <v>2</v>
      </c>
      <c r="F281" s="1">
        <v>1</v>
      </c>
      <c r="G281" s="1">
        <f t="shared" si="12"/>
        <v>1.2733307723532625</v>
      </c>
      <c r="H281" s="1">
        <f t="shared" si="13"/>
        <v>1.6497796066401187</v>
      </c>
      <c r="I281" s="1">
        <f t="shared" si="14"/>
        <v>0.95026170361409346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s="4" customFormat="1" x14ac:dyDescent="0.25">
      <c r="A282" s="1" t="s">
        <v>4</v>
      </c>
      <c r="B282" s="3">
        <v>41337</v>
      </c>
      <c r="C282" s="1" t="s">
        <v>18</v>
      </c>
      <c r="D282" s="1" t="s">
        <v>19</v>
      </c>
      <c r="E282" s="1">
        <v>0</v>
      </c>
      <c r="F282" s="1">
        <v>1</v>
      </c>
      <c r="G282" s="1">
        <f t="shared" si="12"/>
        <v>0.8464451776344305</v>
      </c>
      <c r="H282" s="1">
        <f t="shared" si="13"/>
        <v>2.0730488719591138</v>
      </c>
      <c r="I282" s="1">
        <f t="shared" si="14"/>
        <v>1.8679033203533091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s="4" customFormat="1" x14ac:dyDescent="0.25">
      <c r="A283" s="1" t="s">
        <v>4</v>
      </c>
      <c r="B283" s="3">
        <v>41342</v>
      </c>
      <c r="C283" s="1" t="s">
        <v>8</v>
      </c>
      <c r="D283" s="1" t="s">
        <v>20</v>
      </c>
      <c r="E283" s="1">
        <v>0</v>
      </c>
      <c r="F283" s="1">
        <v>0</v>
      </c>
      <c r="G283" s="1">
        <f t="shared" si="12"/>
        <v>1.2405042046460244</v>
      </c>
      <c r="H283" s="1">
        <f t="shared" si="13"/>
        <v>1.2587009196977197</v>
      </c>
      <c r="I283" s="1">
        <f t="shared" si="14"/>
        <v>3.1231786869923512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s="4" customFormat="1" x14ac:dyDescent="0.25">
      <c r="A284" s="1" t="s">
        <v>4</v>
      </c>
      <c r="B284" s="3">
        <v>41342</v>
      </c>
      <c r="C284" s="1" t="s">
        <v>11</v>
      </c>
      <c r="D284" s="1" t="s">
        <v>6</v>
      </c>
      <c r="E284" s="1">
        <v>3</v>
      </c>
      <c r="F284" s="1">
        <v>1</v>
      </c>
      <c r="G284" s="1">
        <f t="shared" si="12"/>
        <v>0.88191336953063959</v>
      </c>
      <c r="H284" s="1">
        <f t="shared" si="13"/>
        <v>1.0070132185275229</v>
      </c>
      <c r="I284" s="1">
        <f t="shared" si="14"/>
        <v>4.4863401594071632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s="4" customFormat="1" x14ac:dyDescent="0.25">
      <c r="A285" s="1" t="s">
        <v>4</v>
      </c>
      <c r="B285" s="3">
        <v>41342</v>
      </c>
      <c r="C285" s="1" t="s">
        <v>13</v>
      </c>
      <c r="D285" s="1" t="s">
        <v>18</v>
      </c>
      <c r="E285" s="1">
        <v>1</v>
      </c>
      <c r="F285" s="1">
        <v>2</v>
      </c>
      <c r="G285" s="1">
        <f t="shared" si="12"/>
        <v>1.6468740471646854</v>
      </c>
      <c r="H285" s="1">
        <f t="shared" si="13"/>
        <v>1.4414919045384005</v>
      </c>
      <c r="I285" s="1">
        <f t="shared" si="14"/>
        <v>0.73037732559136281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s="4" customFormat="1" x14ac:dyDescent="0.25">
      <c r="A286" s="1" t="s">
        <v>4</v>
      </c>
      <c r="B286" s="3">
        <v>41342</v>
      </c>
      <c r="C286" s="1" t="s">
        <v>15</v>
      </c>
      <c r="D286" s="1" t="s">
        <v>12</v>
      </c>
      <c r="E286" s="1">
        <v>2</v>
      </c>
      <c r="F286" s="1">
        <v>1</v>
      </c>
      <c r="G286" s="1">
        <f t="shared" si="12"/>
        <v>1.3714620610124211</v>
      </c>
      <c r="H286" s="1">
        <f t="shared" si="13"/>
        <v>1.1500617493531289</v>
      </c>
      <c r="I286" s="1">
        <f t="shared" si="14"/>
        <v>0.41757846936567478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s="4" customFormat="1" x14ac:dyDescent="0.25">
      <c r="A287" s="1" t="s">
        <v>4</v>
      </c>
      <c r="B287" s="3">
        <v>41343</v>
      </c>
      <c r="C287" s="1" t="s">
        <v>16</v>
      </c>
      <c r="D287" s="1" t="s">
        <v>10</v>
      </c>
      <c r="E287" s="1">
        <v>3</v>
      </c>
      <c r="F287" s="1">
        <v>2</v>
      </c>
      <c r="G287" s="1">
        <f t="shared" si="12"/>
        <v>1.8932193553183101</v>
      </c>
      <c r="H287" s="1">
        <f t="shared" si="13"/>
        <v>1.2227843164915018</v>
      </c>
      <c r="I287" s="1">
        <f t="shared" si="14"/>
        <v>1.8290276141335993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s="4" customFormat="1" x14ac:dyDescent="0.25">
      <c r="A288" s="1" t="s">
        <v>4</v>
      </c>
      <c r="B288" s="3">
        <v>41343</v>
      </c>
      <c r="C288" s="1" t="s">
        <v>9</v>
      </c>
      <c r="D288" s="1" t="s">
        <v>14</v>
      </c>
      <c r="E288" s="1">
        <v>2</v>
      </c>
      <c r="F288" s="1">
        <v>1</v>
      </c>
      <c r="G288" s="1">
        <f t="shared" si="12"/>
        <v>1.1037098826765965</v>
      </c>
      <c r="H288" s="1">
        <f t="shared" si="13"/>
        <v>1.0927982461925689</v>
      </c>
      <c r="I288" s="1">
        <f t="shared" si="14"/>
        <v>0.81194748890801693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s="4" customFormat="1" x14ac:dyDescent="0.25">
      <c r="A289" s="1" t="s">
        <v>4</v>
      </c>
      <c r="B289" s="3">
        <v>41349</v>
      </c>
      <c r="C289" s="1" t="s">
        <v>18</v>
      </c>
      <c r="D289" s="1" t="s">
        <v>11</v>
      </c>
      <c r="E289" s="1">
        <v>3</v>
      </c>
      <c r="F289" s="1">
        <v>2</v>
      </c>
      <c r="G289" s="1">
        <f t="shared" si="12"/>
        <v>1.3984541758915223</v>
      </c>
      <c r="H289" s="1">
        <f t="shared" si="13"/>
        <v>0.94860869716894292</v>
      </c>
      <c r="I289" s="1">
        <f t="shared" si="14"/>
        <v>3.6703726983880909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s="4" customFormat="1" x14ac:dyDescent="0.25">
      <c r="A290" s="1" t="s">
        <v>4</v>
      </c>
      <c r="B290" s="3">
        <v>41349</v>
      </c>
      <c r="C290" s="1" t="s">
        <v>23</v>
      </c>
      <c r="D290" s="1" t="s">
        <v>19</v>
      </c>
      <c r="E290" s="1">
        <v>2</v>
      </c>
      <c r="F290" s="1">
        <v>0</v>
      </c>
      <c r="G290" s="1">
        <f t="shared" si="12"/>
        <v>1.0262697326121346</v>
      </c>
      <c r="H290" s="1">
        <f t="shared" si="13"/>
        <v>1.0988317094038562</v>
      </c>
      <c r="I290" s="1">
        <f t="shared" si="14"/>
        <v>2.1555817592186446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s="4" customFormat="1" x14ac:dyDescent="0.25">
      <c r="A291" s="1" t="s">
        <v>4</v>
      </c>
      <c r="B291" s="3">
        <v>41349</v>
      </c>
      <c r="C291" s="1" t="s">
        <v>24</v>
      </c>
      <c r="D291" s="1" t="s">
        <v>13</v>
      </c>
      <c r="E291" s="1">
        <v>1</v>
      </c>
      <c r="F291" s="1">
        <v>0</v>
      </c>
      <c r="G291" s="1">
        <f t="shared" si="12"/>
        <v>3.3716531806050472</v>
      </c>
      <c r="H291" s="1">
        <f t="shared" si="13"/>
        <v>0.80310520946453301</v>
      </c>
      <c r="I291" s="1">
        <f t="shared" si="14"/>
        <v>6.2697167865431078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s="4" customFormat="1" x14ac:dyDescent="0.25">
      <c r="A292" s="1" t="s">
        <v>4</v>
      </c>
      <c r="B292" s="3">
        <v>41349</v>
      </c>
      <c r="C292" s="1" t="s">
        <v>20</v>
      </c>
      <c r="D292" s="1" t="s">
        <v>16</v>
      </c>
      <c r="E292" s="1">
        <v>3</v>
      </c>
      <c r="F292" s="1">
        <v>1</v>
      </c>
      <c r="G292" s="1">
        <f t="shared" si="12"/>
        <v>1.1818479374197195</v>
      </c>
      <c r="H292" s="1">
        <f t="shared" si="13"/>
        <v>1.811155559293518</v>
      </c>
      <c r="I292" s="1">
        <f t="shared" si="14"/>
        <v>3.963650264037708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s="4" customFormat="1" x14ac:dyDescent="0.25">
      <c r="A293" s="1" t="s">
        <v>4</v>
      </c>
      <c r="B293" s="3">
        <v>41349</v>
      </c>
      <c r="C293" s="1" t="s">
        <v>14</v>
      </c>
      <c r="D293" s="1" t="s">
        <v>15</v>
      </c>
      <c r="E293" s="1">
        <v>0</v>
      </c>
      <c r="F293" s="1">
        <v>0</v>
      </c>
      <c r="G293" s="1">
        <f t="shared" si="12"/>
        <v>1.0503695581788495</v>
      </c>
      <c r="H293" s="1">
        <f t="shared" si="13"/>
        <v>1.0227079831536063</v>
      </c>
      <c r="I293" s="1">
        <f t="shared" si="14"/>
        <v>2.1492078275549487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s="4" customFormat="1" x14ac:dyDescent="0.25">
      <c r="A294" s="1" t="s">
        <v>4</v>
      </c>
      <c r="B294" s="3">
        <v>41349</v>
      </c>
      <c r="C294" s="1" t="s">
        <v>12</v>
      </c>
      <c r="D294" s="1" t="s">
        <v>5</v>
      </c>
      <c r="E294" s="1">
        <v>0</v>
      </c>
      <c r="F294" s="1">
        <v>2</v>
      </c>
      <c r="G294" s="1">
        <f t="shared" si="12"/>
        <v>1.0086467460771797</v>
      </c>
      <c r="H294" s="1">
        <f t="shared" si="13"/>
        <v>1.5786684923156293</v>
      </c>
      <c r="I294" s="1">
        <f t="shared" si="14"/>
        <v>1.1948884977396677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s="4" customFormat="1" x14ac:dyDescent="0.25">
      <c r="A295" s="1" t="s">
        <v>4</v>
      </c>
      <c r="B295" s="3">
        <v>41350</v>
      </c>
      <c r="C295" s="1" t="s">
        <v>22</v>
      </c>
      <c r="D295" s="1" t="s">
        <v>17</v>
      </c>
      <c r="E295" s="1">
        <v>2</v>
      </c>
      <c r="F295" s="1">
        <v>0</v>
      </c>
      <c r="G295" s="1">
        <f t="shared" si="12"/>
        <v>2.2381835101213503</v>
      </c>
      <c r="H295" s="1">
        <f t="shared" si="13"/>
        <v>0.80676818573874864</v>
      </c>
      <c r="I295" s="1">
        <f t="shared" si="14"/>
        <v>0.70760629001391939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s="4" customFormat="1" x14ac:dyDescent="0.25">
      <c r="A296" s="1" t="s">
        <v>4</v>
      </c>
      <c r="B296" s="3">
        <v>41350</v>
      </c>
      <c r="C296" s="1" t="s">
        <v>6</v>
      </c>
      <c r="D296" s="1" t="s">
        <v>8</v>
      </c>
      <c r="E296" s="1">
        <v>1</v>
      </c>
      <c r="F296" s="1">
        <v>1</v>
      </c>
      <c r="G296" s="1">
        <f t="shared" si="12"/>
        <v>1.4023690076705673</v>
      </c>
      <c r="H296" s="1">
        <f t="shared" si="13"/>
        <v>0.86678578577476817</v>
      </c>
      <c r="I296" s="1">
        <f t="shared" si="14"/>
        <v>0.17964684520544297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s="4" customFormat="1" x14ac:dyDescent="0.25">
      <c r="A297" s="1" t="s">
        <v>4</v>
      </c>
      <c r="B297" s="3">
        <v>41350</v>
      </c>
      <c r="C297" s="1" t="s">
        <v>10</v>
      </c>
      <c r="D297" s="1" t="s">
        <v>7</v>
      </c>
      <c r="E297" s="1">
        <v>0</v>
      </c>
      <c r="F297" s="1">
        <v>1</v>
      </c>
      <c r="G297" s="1">
        <f t="shared" si="12"/>
        <v>1.948638978333882</v>
      </c>
      <c r="H297" s="1">
        <f t="shared" si="13"/>
        <v>1.104985643174027</v>
      </c>
      <c r="I297" s="1">
        <f t="shared" si="14"/>
        <v>3.8082158531547798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s="4" customFormat="1" x14ac:dyDescent="0.25">
      <c r="A298" s="1" t="s">
        <v>4</v>
      </c>
      <c r="B298" s="3">
        <v>41350</v>
      </c>
      <c r="C298" s="1" t="s">
        <v>21</v>
      </c>
      <c r="D298" s="1" t="s">
        <v>9</v>
      </c>
      <c r="E298" s="1">
        <v>2</v>
      </c>
      <c r="F298" s="1">
        <v>1</v>
      </c>
      <c r="G298" s="1">
        <f t="shared" si="12"/>
        <v>1.9541897058105864</v>
      </c>
      <c r="H298" s="1">
        <f t="shared" si="13"/>
        <v>1.4147795240487417</v>
      </c>
      <c r="I298" s="1">
        <f t="shared" si="14"/>
        <v>0.17414063662382134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s="4" customFormat="1" x14ac:dyDescent="0.25">
      <c r="A299" s="1" t="s">
        <v>4</v>
      </c>
      <c r="B299" s="3">
        <v>41363</v>
      </c>
      <c r="C299" s="1" t="s">
        <v>5</v>
      </c>
      <c r="D299" s="1" t="s">
        <v>13</v>
      </c>
      <c r="E299" s="1">
        <v>4</v>
      </c>
      <c r="F299" s="1">
        <v>1</v>
      </c>
      <c r="G299" s="1">
        <f t="shared" si="12"/>
        <v>3.0078208883674011</v>
      </c>
      <c r="H299" s="1">
        <f t="shared" si="13"/>
        <v>0.68861713750893316</v>
      </c>
      <c r="I299" s="1">
        <f t="shared" si="14"/>
        <v>1.0813786766131837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s="4" customFormat="1" x14ac:dyDescent="0.25">
      <c r="A300" s="1" t="s">
        <v>4</v>
      </c>
      <c r="B300" s="3">
        <v>41363</v>
      </c>
      <c r="C300" s="1" t="s">
        <v>23</v>
      </c>
      <c r="D300" s="1" t="s">
        <v>14</v>
      </c>
      <c r="E300" s="1">
        <v>1</v>
      </c>
      <c r="F300" s="1">
        <v>0</v>
      </c>
      <c r="G300" s="1">
        <f t="shared" si="12"/>
        <v>1.368692637295619</v>
      </c>
      <c r="H300" s="1">
        <f t="shared" si="13"/>
        <v>0.583633270428908</v>
      </c>
      <c r="I300" s="1">
        <f t="shared" si="14"/>
        <v>0.47656205514754169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s="4" customFormat="1" x14ac:dyDescent="0.25">
      <c r="A301" s="1" t="s">
        <v>4</v>
      </c>
      <c r="B301" s="3">
        <v>41363</v>
      </c>
      <c r="C301" s="1" t="s">
        <v>19</v>
      </c>
      <c r="D301" s="1" t="s">
        <v>9</v>
      </c>
      <c r="E301" s="1">
        <v>4</v>
      </c>
      <c r="F301" s="1">
        <v>0</v>
      </c>
      <c r="G301" s="1">
        <f t="shared" si="12"/>
        <v>2.5926220176392105</v>
      </c>
      <c r="H301" s="1">
        <f t="shared" si="13"/>
        <v>0.6567535781525653</v>
      </c>
      <c r="I301" s="1">
        <f t="shared" si="14"/>
        <v>2.4120380476501242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s="4" customFormat="1" x14ac:dyDescent="0.25">
      <c r="A302" s="1" t="s">
        <v>4</v>
      </c>
      <c r="B302" s="3">
        <v>41363</v>
      </c>
      <c r="C302" s="1" t="s">
        <v>20</v>
      </c>
      <c r="D302" s="1" t="s">
        <v>22</v>
      </c>
      <c r="E302" s="1">
        <v>2</v>
      </c>
      <c r="F302" s="1">
        <v>1</v>
      </c>
      <c r="G302" s="1">
        <f t="shared" si="12"/>
        <v>1.0250519614904428</v>
      </c>
      <c r="H302" s="1">
        <f t="shared" si="13"/>
        <v>1.9813516602890533</v>
      </c>
      <c r="I302" s="1">
        <f t="shared" si="14"/>
        <v>1.9135747589457146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s="4" customFormat="1" x14ac:dyDescent="0.25">
      <c r="A303" s="1" t="s">
        <v>4</v>
      </c>
      <c r="B303" s="3">
        <v>41363</v>
      </c>
      <c r="C303" s="1" t="s">
        <v>6</v>
      </c>
      <c r="D303" s="1" t="s">
        <v>24</v>
      </c>
      <c r="E303" s="1">
        <v>0</v>
      </c>
      <c r="F303" s="1">
        <v>1</v>
      </c>
      <c r="G303" s="1">
        <f t="shared" si="12"/>
        <v>1.0070967677705229</v>
      </c>
      <c r="H303" s="1">
        <f t="shared" si="13"/>
        <v>1.9629143917063721</v>
      </c>
      <c r="I303" s="1">
        <f t="shared" si="14"/>
        <v>1.9414480254090871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s="4" customFormat="1" x14ac:dyDescent="0.25">
      <c r="A304" s="1" t="s">
        <v>4</v>
      </c>
      <c r="B304" s="3">
        <v>41363</v>
      </c>
      <c r="C304" s="1" t="s">
        <v>12</v>
      </c>
      <c r="D304" s="1" t="s">
        <v>10</v>
      </c>
      <c r="E304" s="1">
        <v>1</v>
      </c>
      <c r="F304" s="1">
        <v>2</v>
      </c>
      <c r="G304" s="1">
        <f t="shared" si="12"/>
        <v>1.3306377019926381</v>
      </c>
      <c r="H304" s="1">
        <f t="shared" si="13"/>
        <v>1.2756129058699006</v>
      </c>
      <c r="I304" s="1">
        <f t="shared" si="14"/>
        <v>0.63405795212122196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s="4" customFormat="1" x14ac:dyDescent="0.25">
      <c r="A305" s="1" t="s">
        <v>4</v>
      </c>
      <c r="B305" s="3">
        <v>41363</v>
      </c>
      <c r="C305" s="1" t="s">
        <v>17</v>
      </c>
      <c r="D305" s="1" t="s">
        <v>15</v>
      </c>
      <c r="E305" s="1">
        <v>3</v>
      </c>
      <c r="F305" s="1">
        <v>1</v>
      </c>
      <c r="G305" s="1">
        <f t="shared" si="12"/>
        <v>1.3917011943565041</v>
      </c>
      <c r="H305" s="1">
        <f t="shared" si="13"/>
        <v>1.2291352124026602</v>
      </c>
      <c r="I305" s="1">
        <f t="shared" si="14"/>
        <v>2.6391279937971075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s="4" customFormat="1" x14ac:dyDescent="0.25">
      <c r="A306" s="1" t="s">
        <v>4</v>
      </c>
      <c r="B306" s="3">
        <v>41363</v>
      </c>
      <c r="C306" s="1" t="s">
        <v>21</v>
      </c>
      <c r="D306" s="1" t="s">
        <v>8</v>
      </c>
      <c r="E306" s="1">
        <v>1</v>
      </c>
      <c r="F306" s="1">
        <v>0</v>
      </c>
      <c r="G306" s="1">
        <f t="shared" si="12"/>
        <v>1.6848310748600193</v>
      </c>
      <c r="H306" s="1">
        <f t="shared" si="13"/>
        <v>1.186069439311253</v>
      </c>
      <c r="I306" s="1">
        <f t="shared" si="14"/>
        <v>1.8757543159620393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s="4" customFormat="1" x14ac:dyDescent="0.25">
      <c r="A307" s="1" t="s">
        <v>4</v>
      </c>
      <c r="B307" s="3">
        <v>41364</v>
      </c>
      <c r="C307" s="1" t="s">
        <v>18</v>
      </c>
      <c r="D307" s="1" t="s">
        <v>16</v>
      </c>
      <c r="E307" s="1">
        <v>1</v>
      </c>
      <c r="F307" s="1">
        <v>2</v>
      </c>
      <c r="G307" s="1">
        <f t="shared" si="12"/>
        <v>1.1515910466050412</v>
      </c>
      <c r="H307" s="1">
        <f t="shared" si="13"/>
        <v>2.1614570770138464</v>
      </c>
      <c r="I307" s="1">
        <f t="shared" si="14"/>
        <v>4.9048233128666886E-2</v>
      </c>
      <c r="J307" s="1"/>
      <c r="K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s="4" customFormat="1" x14ac:dyDescent="0.25">
      <c r="A308" s="1" t="s">
        <v>4</v>
      </c>
      <c r="B308" s="3">
        <v>41365</v>
      </c>
      <c r="C308" s="1" t="s">
        <v>7</v>
      </c>
      <c r="D308" s="1" t="s">
        <v>11</v>
      </c>
      <c r="E308" s="1">
        <v>3</v>
      </c>
      <c r="F308" s="1">
        <v>2</v>
      </c>
      <c r="G308" s="1">
        <f t="shared" si="12"/>
        <v>1.5509958461679865</v>
      </c>
      <c r="H308" s="1">
        <f t="shared" si="13"/>
        <v>0.76489666458742012</v>
      </c>
      <c r="I308" s="1">
        <f t="shared" si="14"/>
        <v>3.6250932869697094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s="4" customFormat="1" x14ac:dyDescent="0.25">
      <c r="A309" s="1" t="s">
        <v>4</v>
      </c>
      <c r="B309" s="3">
        <v>41370</v>
      </c>
      <c r="C309" s="1" t="s">
        <v>8</v>
      </c>
      <c r="D309" s="1" t="s">
        <v>12</v>
      </c>
      <c r="E309" s="1">
        <v>2</v>
      </c>
      <c r="F309" s="1">
        <v>2</v>
      </c>
      <c r="G309" s="1">
        <f t="shared" si="12"/>
        <v>0.98469188835565435</v>
      </c>
      <c r="H309" s="1">
        <f t="shared" si="13"/>
        <v>1.2999203363983198</v>
      </c>
      <c r="I309" s="1">
        <f t="shared" si="14"/>
        <v>1.5209620969594486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s="4" customFormat="1" x14ac:dyDescent="0.25">
      <c r="A310" s="1" t="s">
        <v>4</v>
      </c>
      <c r="B310" s="3">
        <v>41370</v>
      </c>
      <c r="C310" s="1" t="s">
        <v>13</v>
      </c>
      <c r="D310" s="1" t="s">
        <v>20</v>
      </c>
      <c r="E310" s="1">
        <v>0</v>
      </c>
      <c r="F310" s="1">
        <v>2</v>
      </c>
      <c r="G310" s="1">
        <f t="shared" si="12"/>
        <v>1.3799696129517116</v>
      </c>
      <c r="H310" s="1">
        <f t="shared" si="13"/>
        <v>1.4793656473869932</v>
      </c>
      <c r="I310" s="1">
        <f t="shared" si="14"/>
        <v>2.1753762617908614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s="4" customFormat="1" x14ac:dyDescent="0.25">
      <c r="A311" s="1" t="s">
        <v>4</v>
      </c>
      <c r="B311" s="3">
        <v>41370</v>
      </c>
      <c r="C311" s="1" t="s">
        <v>14</v>
      </c>
      <c r="D311" s="1" t="s">
        <v>18</v>
      </c>
      <c r="E311" s="1">
        <v>1</v>
      </c>
      <c r="F311" s="1">
        <v>3</v>
      </c>
      <c r="G311" s="1">
        <f t="shared" si="12"/>
        <v>1.3874791691025554</v>
      </c>
      <c r="H311" s="1">
        <f t="shared" si="13"/>
        <v>0.89584974056692024</v>
      </c>
      <c r="I311" s="1">
        <f t="shared" si="14"/>
        <v>4.5775884207607032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s="4" customFormat="1" x14ac:dyDescent="0.25">
      <c r="A312" s="1" t="s">
        <v>4</v>
      </c>
      <c r="B312" s="3">
        <v>41370</v>
      </c>
      <c r="C312" s="1" t="s">
        <v>15</v>
      </c>
      <c r="D312" s="1" t="s">
        <v>5</v>
      </c>
      <c r="E312" s="1">
        <v>1</v>
      </c>
      <c r="F312" s="1">
        <v>2</v>
      </c>
      <c r="G312" s="1">
        <f t="shared" si="12"/>
        <v>1.0864207583166452</v>
      </c>
      <c r="H312" s="1">
        <f t="shared" si="13"/>
        <v>1.7967817956764911</v>
      </c>
      <c r="I312" s="1">
        <f t="shared" si="14"/>
        <v>4.8766186036495414E-2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s="4" customFormat="1" x14ac:dyDescent="0.25">
      <c r="A313" s="1" t="s">
        <v>4</v>
      </c>
      <c r="B313" s="3">
        <v>41371</v>
      </c>
      <c r="C313" s="1" t="s">
        <v>22</v>
      </c>
      <c r="D313" s="1" t="s">
        <v>6</v>
      </c>
      <c r="E313" s="1">
        <v>2</v>
      </c>
      <c r="F313" s="1">
        <v>1</v>
      </c>
      <c r="G313" s="1">
        <f t="shared" si="12"/>
        <v>2.1983217145801133</v>
      </c>
      <c r="H313" s="1">
        <f t="shared" si="13"/>
        <v>0.71923280911870202</v>
      </c>
      <c r="I313" s="1">
        <f t="shared" si="14"/>
        <v>0.11816171794937114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s="4" customFormat="1" x14ac:dyDescent="0.25">
      <c r="A314" s="1" t="s">
        <v>4</v>
      </c>
      <c r="B314" s="3">
        <v>41371</v>
      </c>
      <c r="C314" s="1" t="s">
        <v>16</v>
      </c>
      <c r="D314" s="1" t="s">
        <v>17</v>
      </c>
      <c r="E314" s="1">
        <v>0</v>
      </c>
      <c r="F314" s="1">
        <v>0</v>
      </c>
      <c r="G314" s="1">
        <f t="shared" si="12"/>
        <v>2.0459258133328952</v>
      </c>
      <c r="H314" s="1">
        <f t="shared" si="13"/>
        <v>0.93017461759189002</v>
      </c>
      <c r="I314" s="1">
        <f t="shared" si="14"/>
        <v>5.051037252874087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s="4" customFormat="1" x14ac:dyDescent="0.25">
      <c r="A315" s="1" t="s">
        <v>4</v>
      </c>
      <c r="B315" s="3">
        <v>41371</v>
      </c>
      <c r="C315" s="1" t="s">
        <v>9</v>
      </c>
      <c r="D315" s="1" t="s">
        <v>7</v>
      </c>
      <c r="E315" s="1">
        <v>1</v>
      </c>
      <c r="F315" s="1">
        <v>0</v>
      </c>
      <c r="G315" s="1">
        <f t="shared" si="12"/>
        <v>1.4239128779573476</v>
      </c>
      <c r="H315" s="1">
        <f t="shared" si="13"/>
        <v>1.5777274417443967</v>
      </c>
      <c r="I315" s="1">
        <f t="shared" si="14"/>
        <v>2.6689260085313995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s="4" customFormat="1" x14ac:dyDescent="0.25">
      <c r="A316" s="1" t="s">
        <v>4</v>
      </c>
      <c r="B316" s="3">
        <v>41371</v>
      </c>
      <c r="C316" s="1" t="s">
        <v>11</v>
      </c>
      <c r="D316" s="1" t="s">
        <v>21</v>
      </c>
      <c r="E316" s="1">
        <v>1</v>
      </c>
      <c r="F316" s="1">
        <v>1</v>
      </c>
      <c r="G316" s="1">
        <f t="shared" si="12"/>
        <v>1.2067693228094842</v>
      </c>
      <c r="H316" s="1">
        <f t="shared" si="13"/>
        <v>1.2098435961503622</v>
      </c>
      <c r="I316" s="1">
        <f t="shared" si="14"/>
        <v>8.6787887700408989E-2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s="4" customFormat="1" x14ac:dyDescent="0.25">
      <c r="A317" s="1" t="s">
        <v>4</v>
      </c>
      <c r="B317" s="3">
        <v>41371</v>
      </c>
      <c r="C317" s="1" t="s">
        <v>10</v>
      </c>
      <c r="D317" s="1" t="s">
        <v>23</v>
      </c>
      <c r="E317" s="1">
        <v>2</v>
      </c>
      <c r="F317" s="1">
        <v>2</v>
      </c>
      <c r="G317" s="1">
        <f t="shared" si="12"/>
        <v>1.2809652938569593</v>
      </c>
      <c r="H317" s="1">
        <f t="shared" si="13"/>
        <v>1.2079721629430751</v>
      </c>
      <c r="I317" s="1">
        <f t="shared" si="14"/>
        <v>1.1443190033112796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s="4" customFormat="1" x14ac:dyDescent="0.25">
      <c r="A318" s="1" t="s">
        <v>4</v>
      </c>
      <c r="B318" s="3">
        <v>41372</v>
      </c>
      <c r="C318" s="1" t="s">
        <v>24</v>
      </c>
      <c r="D318" s="1" t="s">
        <v>19</v>
      </c>
      <c r="E318" s="1">
        <v>1</v>
      </c>
      <c r="F318" s="1">
        <v>2</v>
      </c>
      <c r="G318" s="1">
        <f t="shared" si="12"/>
        <v>1.571163746066699</v>
      </c>
      <c r="H318" s="1">
        <f t="shared" si="13"/>
        <v>1.2738833793781361</v>
      </c>
      <c r="I318" s="1">
        <f t="shared" si="14"/>
        <v>0.8534733715642604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s="4" customFormat="1" x14ac:dyDescent="0.25">
      <c r="A319" s="1" t="s">
        <v>4</v>
      </c>
      <c r="B319" s="3">
        <v>41377</v>
      </c>
      <c r="C319" s="1" t="s">
        <v>5</v>
      </c>
      <c r="D319" s="1" t="s">
        <v>8</v>
      </c>
      <c r="E319" s="1">
        <v>3</v>
      </c>
      <c r="F319" s="1">
        <v>1</v>
      </c>
      <c r="G319" s="1">
        <f t="shared" si="12"/>
        <v>2.559169144667639</v>
      </c>
      <c r="H319" s="1">
        <f t="shared" si="13"/>
        <v>0.61902265561048453</v>
      </c>
      <c r="I319" s="1">
        <f t="shared" si="14"/>
        <v>0.33947557995114847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s="4" customFormat="1" x14ac:dyDescent="0.25">
      <c r="A320" s="1" t="s">
        <v>4</v>
      </c>
      <c r="B320" s="3">
        <v>41377</v>
      </c>
      <c r="C320" s="1" t="s">
        <v>18</v>
      </c>
      <c r="D320" s="1" t="s">
        <v>7</v>
      </c>
      <c r="E320" s="1">
        <v>1</v>
      </c>
      <c r="F320" s="1">
        <v>1</v>
      </c>
      <c r="G320" s="1">
        <f t="shared" si="12"/>
        <v>1.4563700261672423</v>
      </c>
      <c r="H320" s="1">
        <f t="shared" si="13"/>
        <v>1.5896824817873743</v>
      </c>
      <c r="I320" s="1">
        <f t="shared" si="14"/>
        <v>0.55599903011080642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s="4" customFormat="1" x14ac:dyDescent="0.25">
      <c r="A321" s="1" t="s">
        <v>4</v>
      </c>
      <c r="B321" s="3">
        <v>41377</v>
      </c>
      <c r="C321" s="1" t="s">
        <v>23</v>
      </c>
      <c r="D321" s="1" t="s">
        <v>11</v>
      </c>
      <c r="E321" s="1">
        <v>2</v>
      </c>
      <c r="F321" s="1">
        <v>0</v>
      </c>
      <c r="G321" s="1">
        <f t="shared" si="12"/>
        <v>1.6955512667382193</v>
      </c>
      <c r="H321" s="1">
        <f t="shared" si="13"/>
        <v>0.50281560187263774</v>
      </c>
      <c r="I321" s="1">
        <f t="shared" si="14"/>
        <v>0.34551256067124586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s="4" customFormat="1" x14ac:dyDescent="0.25">
      <c r="A322" s="1" t="s">
        <v>4</v>
      </c>
      <c r="B322" s="3">
        <v>41377</v>
      </c>
      <c r="C322" s="1" t="s">
        <v>13</v>
      </c>
      <c r="D322" s="1" t="s">
        <v>16</v>
      </c>
      <c r="E322" s="1">
        <v>0</v>
      </c>
      <c r="F322" s="1">
        <v>0</v>
      </c>
      <c r="G322" s="1">
        <f t="shared" si="12"/>
        <v>1.0500321541747268</v>
      </c>
      <c r="H322" s="1">
        <f t="shared" si="13"/>
        <v>2.1737561790623041</v>
      </c>
      <c r="I322" s="1">
        <f t="shared" si="14"/>
        <v>5.8277834508123654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s="4" customFormat="1" x14ac:dyDescent="0.25">
      <c r="A323" s="1" t="s">
        <v>4</v>
      </c>
      <c r="B323" s="3">
        <v>41377</v>
      </c>
      <c r="C323" s="1" t="s">
        <v>20</v>
      </c>
      <c r="D323" s="1" t="s">
        <v>17</v>
      </c>
      <c r="E323" s="1">
        <v>1</v>
      </c>
      <c r="F323" s="1">
        <v>1</v>
      </c>
      <c r="G323" s="1">
        <f t="shared" ref="G323:G382" si="15">mean*home*VLOOKUP(C323,lookup,2,FALSE)*VLOOKUP(D323,lookup,3,FALSE)</f>
        <v>1.392369758163309</v>
      </c>
      <c r="H323" s="1">
        <f t="shared" ref="H323:H382" si="16">mean*VLOOKUP(C323,lookup,3,FALSE)*VLOOKUP(D323,lookup,2,FALSE)/home</f>
        <v>1.2224508572545978</v>
      </c>
      <c r="I323" s="1">
        <f t="shared" si="14"/>
        <v>0.20343841101443902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s="4" customFormat="1" x14ac:dyDescent="0.25">
      <c r="A324" s="1" t="s">
        <v>4</v>
      </c>
      <c r="B324" s="3">
        <v>41378</v>
      </c>
      <c r="C324" s="1" t="s">
        <v>9</v>
      </c>
      <c r="D324" s="1" t="s">
        <v>6</v>
      </c>
      <c r="E324" s="1">
        <v>0</v>
      </c>
      <c r="F324" s="1">
        <v>3</v>
      </c>
      <c r="G324" s="1">
        <f t="shared" si="15"/>
        <v>1.3028622594373931</v>
      </c>
      <c r="H324" s="1">
        <f t="shared" si="16"/>
        <v>1.2908167409591593</v>
      </c>
      <c r="I324" s="1">
        <f t="shared" ref="I324:I382" si="17">(E324-G324)^2+(F324-H324)^2</f>
        <v>4.6187574800517783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s="4" customFormat="1" x14ac:dyDescent="0.25">
      <c r="A325" s="1" t="s">
        <v>4</v>
      </c>
      <c r="B325" s="3">
        <v>41378</v>
      </c>
      <c r="C325" s="1" t="s">
        <v>14</v>
      </c>
      <c r="D325" s="1" t="s">
        <v>24</v>
      </c>
      <c r="E325" s="1">
        <v>0</v>
      </c>
      <c r="F325" s="1">
        <v>2</v>
      </c>
      <c r="G325" s="1">
        <f t="shared" si="15"/>
        <v>0.85260250091585477</v>
      </c>
      <c r="H325" s="1">
        <f t="shared" si="16"/>
        <v>1.6628680409470022</v>
      </c>
      <c r="I325" s="1">
        <f t="shared" si="17"/>
        <v>0.84058898238288227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s="4" customFormat="1" x14ac:dyDescent="0.25">
      <c r="A326" s="1" t="s">
        <v>4</v>
      </c>
      <c r="B326" s="3">
        <v>41380</v>
      </c>
      <c r="C326" s="1" t="s">
        <v>5</v>
      </c>
      <c r="D326" s="1" t="s">
        <v>23</v>
      </c>
      <c r="E326" s="1">
        <v>0</v>
      </c>
      <c r="F326" s="1">
        <v>0</v>
      </c>
      <c r="G326" s="1">
        <f t="shared" si="15"/>
        <v>1.585292481642592</v>
      </c>
      <c r="H326" s="1">
        <f t="shared" si="16"/>
        <v>0.91566411328925834</v>
      </c>
      <c r="I326" s="1">
        <f t="shared" si="17"/>
        <v>3.3515930207183313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s="4" customFormat="1" x14ac:dyDescent="0.25">
      <c r="A327" s="1" t="s">
        <v>4</v>
      </c>
      <c r="B327" s="3">
        <v>41381</v>
      </c>
      <c r="C327" s="1" t="s">
        <v>7</v>
      </c>
      <c r="D327" s="1" t="s">
        <v>22</v>
      </c>
      <c r="E327" s="1">
        <v>0</v>
      </c>
      <c r="F327" s="1">
        <v>3</v>
      </c>
      <c r="G327" s="1">
        <f t="shared" si="15"/>
        <v>1.1077581493934983</v>
      </c>
      <c r="H327" s="1">
        <f t="shared" si="16"/>
        <v>1.9066373243296306</v>
      </c>
      <c r="I327" s="1">
        <f t="shared" si="17"/>
        <v>2.4225700580967775</v>
      </c>
      <c r="J327" s="1"/>
      <c r="K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s="4" customFormat="1" x14ac:dyDescent="0.25">
      <c r="A328" s="1" t="s">
        <v>4</v>
      </c>
      <c r="B328" s="3">
        <v>41381</v>
      </c>
      <c r="C328" s="1" t="s">
        <v>19</v>
      </c>
      <c r="D328" s="1" t="s">
        <v>21</v>
      </c>
      <c r="E328" s="1">
        <v>1</v>
      </c>
      <c r="F328" s="1">
        <v>0</v>
      </c>
      <c r="G328" s="1">
        <f t="shared" si="15"/>
        <v>2.6372220609311205</v>
      </c>
      <c r="H328" s="1">
        <f t="shared" si="16"/>
        <v>0.7322844718887721</v>
      </c>
      <c r="I328" s="1">
        <f t="shared" si="17"/>
        <v>3.2167366245689637</v>
      </c>
      <c r="J328" s="1"/>
      <c r="K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s="4" customFormat="1" x14ac:dyDescent="0.25">
      <c r="A329" s="1" t="s">
        <v>4</v>
      </c>
      <c r="B329" s="3">
        <v>41381</v>
      </c>
      <c r="C329" s="1" t="s">
        <v>17</v>
      </c>
      <c r="D329" s="1" t="s">
        <v>24</v>
      </c>
      <c r="E329" s="1">
        <v>2</v>
      </c>
      <c r="F329" s="1">
        <v>2</v>
      </c>
      <c r="G329" s="1">
        <f t="shared" si="15"/>
        <v>1.1296670867853704</v>
      </c>
      <c r="H329" s="1">
        <f t="shared" si="16"/>
        <v>1.9985075861092652</v>
      </c>
      <c r="I329" s="1">
        <f t="shared" si="17"/>
        <v>0.75748160712388524</v>
      </c>
      <c r="J329" s="1"/>
      <c r="K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s="4" customFormat="1" x14ac:dyDescent="0.25">
      <c r="A330" s="1" t="s">
        <v>4</v>
      </c>
      <c r="B330" s="3">
        <v>41384</v>
      </c>
      <c r="C330" s="1" t="s">
        <v>7</v>
      </c>
      <c r="D330" s="1" t="s">
        <v>5</v>
      </c>
      <c r="E330" s="1">
        <v>0</v>
      </c>
      <c r="F330" s="1">
        <v>1</v>
      </c>
      <c r="G330" s="1">
        <f t="shared" si="15"/>
        <v>1.055465339212184</v>
      </c>
      <c r="H330" s="1">
        <f t="shared" si="16"/>
        <v>1.9137947060870928</v>
      </c>
      <c r="I330" s="1">
        <f t="shared" si="17"/>
        <v>1.9490278471510869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s="4" customFormat="1" x14ac:dyDescent="0.25">
      <c r="A331" s="1" t="s">
        <v>4</v>
      </c>
      <c r="B331" s="3">
        <v>41384</v>
      </c>
      <c r="C331" s="1" t="s">
        <v>8</v>
      </c>
      <c r="D331" s="1" t="s">
        <v>13</v>
      </c>
      <c r="E331" s="1">
        <v>2</v>
      </c>
      <c r="F331" s="1">
        <v>1</v>
      </c>
      <c r="G331" s="1">
        <f t="shared" si="15"/>
        <v>1.4888581304710882</v>
      </c>
      <c r="H331" s="1">
        <f t="shared" si="16"/>
        <v>1.1183134448391634</v>
      </c>
      <c r="I331" s="1">
        <f t="shared" si="17"/>
        <v>0.2752640820152209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s="4" customFormat="1" x14ac:dyDescent="0.25">
      <c r="A332" s="1" t="s">
        <v>4</v>
      </c>
      <c r="B332" s="3">
        <v>41384</v>
      </c>
      <c r="C332" s="1" t="s">
        <v>11</v>
      </c>
      <c r="D332" s="1" t="s">
        <v>14</v>
      </c>
      <c r="E332" s="1">
        <v>0</v>
      </c>
      <c r="F332" s="1">
        <v>2</v>
      </c>
      <c r="G332" s="1">
        <f t="shared" si="15"/>
        <v>0.74710622290641171</v>
      </c>
      <c r="H332" s="1">
        <f t="shared" si="16"/>
        <v>0.85253176859319124</v>
      </c>
      <c r="I332" s="1">
        <f t="shared" si="17"/>
        <v>1.8748510503933544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s="4" customFormat="1" x14ac:dyDescent="0.25">
      <c r="A333" s="1" t="s">
        <v>4</v>
      </c>
      <c r="B333" s="3">
        <v>41384</v>
      </c>
      <c r="C333" s="1" t="s">
        <v>6</v>
      </c>
      <c r="D333" s="1" t="s">
        <v>23</v>
      </c>
      <c r="E333" s="1">
        <v>1</v>
      </c>
      <c r="F333" s="1">
        <v>0</v>
      </c>
      <c r="G333" s="1">
        <f t="shared" si="15"/>
        <v>0.86870578639984974</v>
      </c>
      <c r="H333" s="1">
        <f t="shared" si="16"/>
        <v>1.2821576573161908</v>
      </c>
      <c r="I333" s="1">
        <f t="shared" si="17"/>
        <v>1.6611664287394243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s="4" customFormat="1" x14ac:dyDescent="0.25">
      <c r="A334" s="1" t="s">
        <v>4</v>
      </c>
      <c r="B334" s="3">
        <v>41384</v>
      </c>
      <c r="C334" s="1" t="s">
        <v>12</v>
      </c>
      <c r="D334" s="1" t="s">
        <v>20</v>
      </c>
      <c r="E334" s="1">
        <v>0</v>
      </c>
      <c r="F334" s="1">
        <v>0</v>
      </c>
      <c r="G334" s="1">
        <f t="shared" si="15"/>
        <v>1.6040677788199544</v>
      </c>
      <c r="H334" s="1">
        <f t="shared" si="16"/>
        <v>0.97841380792477817</v>
      </c>
      <c r="I334" s="1">
        <f t="shared" si="17"/>
        <v>3.530327018586247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s="4" customFormat="1" x14ac:dyDescent="0.25">
      <c r="A335" s="1" t="s">
        <v>4</v>
      </c>
      <c r="B335" s="3">
        <v>41384</v>
      </c>
      <c r="C335" s="1" t="s">
        <v>15</v>
      </c>
      <c r="D335" s="1" t="s">
        <v>9</v>
      </c>
      <c r="E335" s="1">
        <v>1</v>
      </c>
      <c r="F335" s="1">
        <v>1</v>
      </c>
      <c r="G335" s="1">
        <f t="shared" si="15"/>
        <v>2.0464169852328262</v>
      </c>
      <c r="H335" s="1">
        <f t="shared" si="16"/>
        <v>1.0609021621390142</v>
      </c>
      <c r="I335" s="1">
        <f t="shared" si="17"/>
        <v>1.0986975803369636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s="4" customFormat="1" x14ac:dyDescent="0.25">
      <c r="A336" s="1" t="s">
        <v>4</v>
      </c>
      <c r="B336" s="3">
        <v>41384</v>
      </c>
      <c r="C336" s="1" t="s">
        <v>17</v>
      </c>
      <c r="D336" s="1" t="s">
        <v>21</v>
      </c>
      <c r="E336" s="1">
        <v>2</v>
      </c>
      <c r="F336" s="1">
        <v>0</v>
      </c>
      <c r="G336" s="1">
        <f t="shared" si="15"/>
        <v>1.8559207659638657</v>
      </c>
      <c r="H336" s="1">
        <f t="shared" si="16"/>
        <v>1.1737409318137131</v>
      </c>
      <c r="I336" s="1">
        <f t="shared" si="17"/>
        <v>1.3984266006953627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s="4" customFormat="1" x14ac:dyDescent="0.25">
      <c r="A337" s="1" t="s">
        <v>4</v>
      </c>
      <c r="B337" s="3">
        <v>41385</v>
      </c>
      <c r="C337" s="1" t="s">
        <v>16</v>
      </c>
      <c r="D337" s="1" t="s">
        <v>22</v>
      </c>
      <c r="E337" s="1">
        <v>2</v>
      </c>
      <c r="F337" s="1">
        <v>2</v>
      </c>
      <c r="G337" s="1">
        <f t="shared" si="15"/>
        <v>1.5061949282690745</v>
      </c>
      <c r="H337" s="1">
        <f t="shared" si="16"/>
        <v>1.5076295394511612</v>
      </c>
      <c r="I337" s="1">
        <f t="shared" si="17"/>
        <v>0.48627211928826009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s="4" customFormat="1" x14ac:dyDescent="0.25">
      <c r="A338" s="1" t="s">
        <v>4</v>
      </c>
      <c r="B338" s="3">
        <v>41385</v>
      </c>
      <c r="C338" s="1" t="s">
        <v>10</v>
      </c>
      <c r="D338" s="1" t="s">
        <v>19</v>
      </c>
      <c r="E338" s="1">
        <v>3</v>
      </c>
      <c r="F338" s="1">
        <v>1</v>
      </c>
      <c r="G338" s="1">
        <f t="shared" si="15"/>
        <v>1.1325528790935082</v>
      </c>
      <c r="H338" s="1">
        <f t="shared" si="16"/>
        <v>1.4409728152362695</v>
      </c>
      <c r="I338" s="1">
        <f t="shared" si="17"/>
        <v>3.6818157731593466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s="4" customFormat="1" x14ac:dyDescent="0.25">
      <c r="A339" s="1" t="s">
        <v>4</v>
      </c>
      <c r="B339" s="3">
        <v>41386</v>
      </c>
      <c r="C339" s="1" t="s">
        <v>24</v>
      </c>
      <c r="D339" s="1" t="s">
        <v>18</v>
      </c>
      <c r="E339" s="1">
        <v>3</v>
      </c>
      <c r="F339" s="1">
        <v>0</v>
      </c>
      <c r="G339" s="1">
        <f t="shared" si="15"/>
        <v>3.3525763830599984</v>
      </c>
      <c r="H339" s="1">
        <f t="shared" si="16"/>
        <v>0.88078137895511177</v>
      </c>
      <c r="I339" s="1">
        <f t="shared" si="17"/>
        <v>0.90008594340573889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s="4" customFormat="1" x14ac:dyDescent="0.25">
      <c r="A340" s="1" t="s">
        <v>4</v>
      </c>
      <c r="B340" s="3">
        <v>41391</v>
      </c>
      <c r="C340" s="1" t="s">
        <v>23</v>
      </c>
      <c r="D340" s="1" t="s">
        <v>7</v>
      </c>
      <c r="E340" s="1">
        <v>1</v>
      </c>
      <c r="F340" s="1">
        <v>0</v>
      </c>
      <c r="G340" s="1">
        <f t="shared" si="15"/>
        <v>1.7657711530899585</v>
      </c>
      <c r="H340" s="1">
        <f t="shared" si="16"/>
        <v>0.84262052019111144</v>
      </c>
      <c r="I340" s="1">
        <f t="shared" si="17"/>
        <v>1.2964147999518638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s="4" customFormat="1" x14ac:dyDescent="0.25">
      <c r="A341" s="1" t="s">
        <v>4</v>
      </c>
      <c r="B341" s="3">
        <v>41391</v>
      </c>
      <c r="C341" s="1" t="s">
        <v>19</v>
      </c>
      <c r="D341" s="1" t="s">
        <v>17</v>
      </c>
      <c r="E341" s="1">
        <v>2</v>
      </c>
      <c r="F341" s="1">
        <v>1</v>
      </c>
      <c r="G341" s="1">
        <f t="shared" si="15"/>
        <v>1.9622430834024935</v>
      </c>
      <c r="H341" s="1">
        <f t="shared" si="16"/>
        <v>0.68369914974568113</v>
      </c>
      <c r="I341" s="1">
        <f t="shared" si="17"/>
        <v>0.10147181262255611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s="4" customFormat="1" x14ac:dyDescent="0.25">
      <c r="A342" s="1" t="s">
        <v>4</v>
      </c>
      <c r="B342" s="3">
        <v>41391</v>
      </c>
      <c r="C342" s="1" t="s">
        <v>9</v>
      </c>
      <c r="D342" s="1" t="s">
        <v>16</v>
      </c>
      <c r="E342" s="1">
        <v>0</v>
      </c>
      <c r="F342" s="1">
        <v>6</v>
      </c>
      <c r="G342" s="1">
        <f t="shared" si="15"/>
        <v>1.1259263043999201</v>
      </c>
      <c r="H342" s="1">
        <f t="shared" si="16"/>
        <v>2.1452020662158255</v>
      </c>
      <c r="I342" s="1">
        <f t="shared" si="17"/>
        <v>16.1271771532464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s="4" customFormat="1" x14ac:dyDescent="0.25">
      <c r="A343" s="1" t="s">
        <v>4</v>
      </c>
      <c r="B343" s="3">
        <v>41391</v>
      </c>
      <c r="C343" s="1" t="s">
        <v>20</v>
      </c>
      <c r="D343" s="1" t="s">
        <v>15</v>
      </c>
      <c r="E343" s="1">
        <v>0</v>
      </c>
      <c r="F343" s="1">
        <v>3</v>
      </c>
      <c r="G343" s="1">
        <f t="shared" si="15"/>
        <v>1.4032499774417648</v>
      </c>
      <c r="H343" s="1">
        <f t="shared" si="16"/>
        <v>1.3711141260258248</v>
      </c>
      <c r="I343" s="1">
        <f t="shared" si="17"/>
        <v>4.6223796896229263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s="4" customFormat="1" x14ac:dyDescent="0.25">
      <c r="A344" s="1" t="s">
        <v>4</v>
      </c>
      <c r="B344" s="3">
        <v>41391</v>
      </c>
      <c r="C344" s="1" t="s">
        <v>14</v>
      </c>
      <c r="D344" s="1" t="s">
        <v>8</v>
      </c>
      <c r="E344" s="1">
        <v>1</v>
      </c>
      <c r="F344" s="1">
        <v>0</v>
      </c>
      <c r="G344" s="1">
        <f t="shared" si="15"/>
        <v>1.1872377723877823</v>
      </c>
      <c r="H344" s="1">
        <f t="shared" si="16"/>
        <v>0.73429100504939648</v>
      </c>
      <c r="I344" s="1">
        <f t="shared" si="17"/>
        <v>0.57424126350519178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s="4" customFormat="1" x14ac:dyDescent="0.25">
      <c r="A345" s="1" t="s">
        <v>4</v>
      </c>
      <c r="B345" s="3">
        <v>41391</v>
      </c>
      <c r="C345" s="1" t="s">
        <v>21</v>
      </c>
      <c r="D345" s="1" t="s">
        <v>10</v>
      </c>
      <c r="E345" s="1">
        <v>2</v>
      </c>
      <c r="F345" s="1">
        <v>2</v>
      </c>
      <c r="G345" s="1">
        <f t="shared" si="15"/>
        <v>1.3686467711886345</v>
      </c>
      <c r="H345" s="1">
        <f t="shared" si="16"/>
        <v>1.9361398923962942</v>
      </c>
      <c r="I345" s="1">
        <f t="shared" si="17"/>
        <v>0.40268501287369329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s="4" customFormat="1" x14ac:dyDescent="0.25">
      <c r="A346" s="1" t="s">
        <v>4</v>
      </c>
      <c r="B346" s="3">
        <v>41392</v>
      </c>
      <c r="C346" s="1" t="s">
        <v>5</v>
      </c>
      <c r="D346" s="1" t="s">
        <v>24</v>
      </c>
      <c r="E346" s="1">
        <v>1</v>
      </c>
      <c r="F346" s="1">
        <v>1</v>
      </c>
      <c r="G346" s="1">
        <f t="shared" si="15"/>
        <v>1.8378407963065011</v>
      </c>
      <c r="H346" s="1">
        <f t="shared" si="16"/>
        <v>1.4018324936005062</v>
      </c>
      <c r="I346" s="1">
        <f t="shared" si="17"/>
        <v>0.86344655286871275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s="4" customFormat="1" x14ac:dyDescent="0.25">
      <c r="A347" s="1" t="s">
        <v>4</v>
      </c>
      <c r="B347" s="3">
        <v>41392</v>
      </c>
      <c r="C347" s="1" t="s">
        <v>22</v>
      </c>
      <c r="D347" s="1" t="s">
        <v>12</v>
      </c>
      <c r="E347" s="1">
        <v>2</v>
      </c>
      <c r="F347" s="1">
        <v>0</v>
      </c>
      <c r="G347" s="1">
        <f t="shared" si="15"/>
        <v>1.9818544496267745</v>
      </c>
      <c r="H347" s="1">
        <f t="shared" si="16"/>
        <v>0.84010195685784572</v>
      </c>
      <c r="I347" s="1">
        <f t="shared" si="17"/>
        <v>0.706100558914729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s="4" customFormat="1" x14ac:dyDescent="0.25">
      <c r="A348" s="1" t="s">
        <v>4</v>
      </c>
      <c r="B348" s="3">
        <v>41392</v>
      </c>
      <c r="C348" s="1" t="s">
        <v>13</v>
      </c>
      <c r="D348" s="1" t="s">
        <v>11</v>
      </c>
      <c r="E348" s="1">
        <v>0</v>
      </c>
      <c r="F348" s="1">
        <v>0</v>
      </c>
      <c r="G348" s="1">
        <f t="shared" si="15"/>
        <v>1.2751244073623291</v>
      </c>
      <c r="H348" s="1">
        <f t="shared" si="16"/>
        <v>0.95400646115630561</v>
      </c>
      <c r="I348" s="1">
        <f t="shared" si="17"/>
        <v>2.5360705821791085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s="4" customFormat="1" x14ac:dyDescent="0.25">
      <c r="A349" s="1" t="s">
        <v>4</v>
      </c>
      <c r="B349" s="3">
        <v>41393</v>
      </c>
      <c r="C349" s="1" t="s">
        <v>18</v>
      </c>
      <c r="D349" s="1" t="s">
        <v>6</v>
      </c>
      <c r="E349" s="1">
        <v>6</v>
      </c>
      <c r="F349" s="1">
        <v>1</v>
      </c>
      <c r="G349" s="1">
        <f t="shared" si="15"/>
        <v>1.3325601392067652</v>
      </c>
      <c r="H349" s="1">
        <f t="shared" si="16"/>
        <v>1.3005977496543308</v>
      </c>
      <c r="I349" s="1">
        <f t="shared" si="17"/>
        <v>21.875353861218819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s="4" customFormat="1" x14ac:dyDescent="0.25">
      <c r="A350" s="1" t="s">
        <v>4</v>
      </c>
      <c r="B350" s="3">
        <v>41398</v>
      </c>
      <c r="C350" s="1" t="s">
        <v>7</v>
      </c>
      <c r="D350" s="1" t="s">
        <v>13</v>
      </c>
      <c r="E350" s="1">
        <v>2</v>
      </c>
      <c r="F350" s="1">
        <v>4</v>
      </c>
      <c r="G350" s="1">
        <f t="shared" si="15"/>
        <v>2.0145714527612859</v>
      </c>
      <c r="H350" s="1">
        <f t="shared" si="16"/>
        <v>1.0538237388378557</v>
      </c>
      <c r="I350" s="1">
        <f t="shared" si="17"/>
        <v>8.6801668890709269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s="4" customFormat="1" x14ac:dyDescent="0.25">
      <c r="A351" s="1" t="s">
        <v>4</v>
      </c>
      <c r="B351" s="3">
        <v>41398</v>
      </c>
      <c r="C351" s="1" t="s">
        <v>8</v>
      </c>
      <c r="D351" s="1" t="s">
        <v>18</v>
      </c>
      <c r="E351" s="1">
        <v>1</v>
      </c>
      <c r="F351" s="1">
        <v>2</v>
      </c>
      <c r="G351" s="1">
        <f t="shared" si="15"/>
        <v>1.4804341783007764</v>
      </c>
      <c r="H351" s="1">
        <f t="shared" si="16"/>
        <v>1.2264764895575975</v>
      </c>
      <c r="I351" s="1">
        <f t="shared" si="17"/>
        <v>0.82915562088667982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s="4" customFormat="1" x14ac:dyDescent="0.25">
      <c r="A352" s="1" t="s">
        <v>4</v>
      </c>
      <c r="B352" s="3">
        <v>41398</v>
      </c>
      <c r="C352" s="1" t="s">
        <v>11</v>
      </c>
      <c r="D352" s="1" t="s">
        <v>5</v>
      </c>
      <c r="E352" s="1">
        <v>0</v>
      </c>
      <c r="F352" s="1">
        <v>1</v>
      </c>
      <c r="G352" s="1">
        <f t="shared" si="15"/>
        <v>0.62982615195665437</v>
      </c>
      <c r="H352" s="1">
        <f t="shared" si="16"/>
        <v>1.8376883281304535</v>
      </c>
      <c r="I352" s="1">
        <f t="shared" si="17"/>
        <v>1.0984027167745209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s="4" customFormat="1" x14ac:dyDescent="0.25">
      <c r="A353" s="1" t="s">
        <v>4</v>
      </c>
      <c r="B353" s="3">
        <v>41398</v>
      </c>
      <c r="C353" s="1" t="s">
        <v>12</v>
      </c>
      <c r="D353" s="1" t="s">
        <v>19</v>
      </c>
      <c r="E353" s="1">
        <v>0</v>
      </c>
      <c r="F353" s="1">
        <v>0</v>
      </c>
      <c r="G353" s="1">
        <f t="shared" si="15"/>
        <v>0.89713199512709607</v>
      </c>
      <c r="H353" s="1">
        <f t="shared" si="16"/>
        <v>1.3788619840741405</v>
      </c>
      <c r="I353" s="1">
        <f t="shared" si="17"/>
        <v>2.7061061878055992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s="4" customFormat="1" x14ac:dyDescent="0.25">
      <c r="A354" s="1" t="s">
        <v>4</v>
      </c>
      <c r="B354" s="3">
        <v>41398</v>
      </c>
      <c r="C354" s="1" t="s">
        <v>10</v>
      </c>
      <c r="D354" s="1" t="s">
        <v>20</v>
      </c>
      <c r="E354" s="1">
        <v>1</v>
      </c>
      <c r="F354" s="1">
        <v>0</v>
      </c>
      <c r="G354" s="1">
        <f t="shared" si="15"/>
        <v>2.0249992097386946</v>
      </c>
      <c r="H354" s="1">
        <f t="shared" si="16"/>
        <v>1.022486452999199</v>
      </c>
      <c r="I354" s="1">
        <f t="shared" si="17"/>
        <v>2.0961019265318317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s="4" customFormat="1" x14ac:dyDescent="0.25">
      <c r="A355" s="1" t="s">
        <v>4</v>
      </c>
      <c r="B355" s="3">
        <v>41398</v>
      </c>
      <c r="C355" s="1" t="s">
        <v>15</v>
      </c>
      <c r="D355" s="1" t="s">
        <v>21</v>
      </c>
      <c r="E355" s="1">
        <v>2</v>
      </c>
      <c r="F355" s="1">
        <v>3</v>
      </c>
      <c r="G355" s="1">
        <f t="shared" si="15"/>
        <v>2.0816208389044055</v>
      </c>
      <c r="H355" s="1">
        <f t="shared" si="16"/>
        <v>1.1829127474462777</v>
      </c>
      <c r="I355" s="1">
        <f t="shared" si="17"/>
        <v>3.3084680447366939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s="4" customFormat="1" x14ac:dyDescent="0.25">
      <c r="A356" s="1" t="s">
        <v>4</v>
      </c>
      <c r="B356" s="3">
        <v>41398</v>
      </c>
      <c r="C356" s="1" t="s">
        <v>17</v>
      </c>
      <c r="D356" s="1" t="s">
        <v>9</v>
      </c>
      <c r="E356" s="1">
        <v>0</v>
      </c>
      <c r="F356" s="1">
        <v>0</v>
      </c>
      <c r="G356" s="1">
        <f t="shared" si="15"/>
        <v>1.8245338957663977</v>
      </c>
      <c r="H356" s="1">
        <f t="shared" si="16"/>
        <v>1.0526763660637461</v>
      </c>
      <c r="I356" s="1">
        <f t="shared" si="17"/>
        <v>4.437051468469682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s="4" customFormat="1" x14ac:dyDescent="0.25">
      <c r="A357" s="1" t="s">
        <v>4</v>
      </c>
      <c r="B357" s="3">
        <v>41399</v>
      </c>
      <c r="C357" s="1" t="s">
        <v>16</v>
      </c>
      <c r="D357" s="1" t="s">
        <v>23</v>
      </c>
      <c r="E357" s="1">
        <v>0</v>
      </c>
      <c r="F357" s="1">
        <v>0</v>
      </c>
      <c r="G357" s="1">
        <f t="shared" si="15"/>
        <v>1.4436979230172249</v>
      </c>
      <c r="H357" s="1">
        <f t="shared" si="16"/>
        <v>1.1080335026232668</v>
      </c>
      <c r="I357" s="1">
        <f t="shared" si="17"/>
        <v>3.312001935859834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s="4" customFormat="1" x14ac:dyDescent="0.25">
      <c r="A358" s="1" t="s">
        <v>4</v>
      </c>
      <c r="B358" s="3">
        <v>41399</v>
      </c>
      <c r="C358" s="1" t="s">
        <v>24</v>
      </c>
      <c r="D358" s="1" t="s">
        <v>22</v>
      </c>
      <c r="E358" s="1">
        <v>0</v>
      </c>
      <c r="F358" s="1">
        <v>1</v>
      </c>
      <c r="G358" s="1">
        <f t="shared" si="15"/>
        <v>1.8539805488777177</v>
      </c>
      <c r="H358" s="1">
        <f t="shared" si="16"/>
        <v>1.4530232251337087</v>
      </c>
      <c r="I358" s="1">
        <f t="shared" si="17"/>
        <v>3.6424739181274703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s="4" customFormat="1" x14ac:dyDescent="0.25">
      <c r="A359" s="1" t="s">
        <v>4</v>
      </c>
      <c r="B359" s="3">
        <v>41400</v>
      </c>
      <c r="C359" s="1" t="s">
        <v>6</v>
      </c>
      <c r="D359" s="1" t="s">
        <v>14</v>
      </c>
      <c r="E359" s="1">
        <v>1</v>
      </c>
      <c r="F359" s="1">
        <v>1</v>
      </c>
      <c r="G359" s="1">
        <f t="shared" si="15"/>
        <v>1.0243261264257346</v>
      </c>
      <c r="H359" s="1">
        <f t="shared" si="16"/>
        <v>0.81236115692564204</v>
      </c>
      <c r="I359" s="1">
        <f t="shared" si="17"/>
        <v>3.5800095857164357E-2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s="4" customFormat="1" x14ac:dyDescent="0.25">
      <c r="A360" s="1" t="s">
        <v>4</v>
      </c>
      <c r="B360" s="3">
        <v>41401</v>
      </c>
      <c r="C360" s="1" t="s">
        <v>19</v>
      </c>
      <c r="D360" s="1" t="s">
        <v>15</v>
      </c>
      <c r="E360" s="1">
        <v>1</v>
      </c>
      <c r="F360" s="1">
        <v>0</v>
      </c>
      <c r="G360" s="1">
        <f t="shared" si="15"/>
        <v>1.977576391886021</v>
      </c>
      <c r="H360" s="1">
        <f t="shared" si="16"/>
        <v>0.76684437382901871</v>
      </c>
      <c r="I360" s="1">
        <f t="shared" si="17"/>
        <v>1.5437058956461112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s="4" customFormat="1" x14ac:dyDescent="0.25">
      <c r="A361" s="1" t="s">
        <v>4</v>
      </c>
      <c r="B361" s="3">
        <v>41401</v>
      </c>
      <c r="C361" s="1" t="s">
        <v>21</v>
      </c>
      <c r="D361" s="1" t="s">
        <v>12</v>
      </c>
      <c r="E361" s="1">
        <v>2</v>
      </c>
      <c r="F361" s="1">
        <v>3</v>
      </c>
      <c r="G361" s="1">
        <f t="shared" si="15"/>
        <v>1.3096534386100798</v>
      </c>
      <c r="H361" s="1">
        <f t="shared" si="16"/>
        <v>1.5336794215744842</v>
      </c>
      <c r="I361" s="1">
        <f t="shared" si="17"/>
        <v>2.6266744135370259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s="4" customFormat="1" x14ac:dyDescent="0.25">
      <c r="A362" s="1" t="s">
        <v>4</v>
      </c>
      <c r="B362" s="3">
        <v>41402</v>
      </c>
      <c r="C362" s="1" t="s">
        <v>22</v>
      </c>
      <c r="D362" s="1" t="s">
        <v>10</v>
      </c>
      <c r="E362" s="1">
        <v>2</v>
      </c>
      <c r="F362" s="1">
        <v>2</v>
      </c>
      <c r="G362" s="1">
        <f t="shared" si="15"/>
        <v>2.0711270733776832</v>
      </c>
      <c r="H362" s="1">
        <f t="shared" si="16"/>
        <v>1.0605573038743878</v>
      </c>
      <c r="I362" s="1">
        <f t="shared" si="17"/>
        <v>0.88761163987103364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s="4" customFormat="1" x14ac:dyDescent="0.25">
      <c r="A363" s="1" t="s">
        <v>4</v>
      </c>
      <c r="B363" s="3">
        <v>41405</v>
      </c>
      <c r="C363" s="1" t="s">
        <v>18</v>
      </c>
      <c r="D363" s="1" t="s">
        <v>22</v>
      </c>
      <c r="E363" s="1">
        <v>1</v>
      </c>
      <c r="F363" s="1">
        <v>2</v>
      </c>
      <c r="G363" s="1">
        <f t="shared" si="15"/>
        <v>0.99880925775826745</v>
      </c>
      <c r="H363" s="1">
        <f t="shared" si="16"/>
        <v>2.3645713623049778</v>
      </c>
      <c r="I363" s="1">
        <f t="shared" si="17"/>
        <v>0.13291369607999362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s="4" customFormat="1" x14ac:dyDescent="0.25">
      <c r="A364" s="1" t="s">
        <v>4</v>
      </c>
      <c r="B364" s="3">
        <v>41406</v>
      </c>
      <c r="C364" s="1" t="s">
        <v>23</v>
      </c>
      <c r="D364" s="1" t="s">
        <v>17</v>
      </c>
      <c r="E364" s="1">
        <v>2</v>
      </c>
      <c r="F364" s="1">
        <v>0</v>
      </c>
      <c r="G364" s="1">
        <f t="shared" si="15"/>
        <v>1.6449547115773633</v>
      </c>
      <c r="H364" s="1">
        <f t="shared" si="16"/>
        <v>0.7732927075022874</v>
      </c>
      <c r="I364" s="1">
        <f t="shared" si="17"/>
        <v>0.72403876830733149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s="4" customFormat="1" x14ac:dyDescent="0.25">
      <c r="A365" s="1" t="s">
        <v>4</v>
      </c>
      <c r="B365" s="3">
        <v>41406</v>
      </c>
      <c r="C365" s="1" t="s">
        <v>7</v>
      </c>
      <c r="D365" s="1" t="s">
        <v>16</v>
      </c>
      <c r="E365" s="1">
        <v>1</v>
      </c>
      <c r="F365" s="1">
        <v>3</v>
      </c>
      <c r="G365" s="1">
        <f t="shared" si="15"/>
        <v>1.2772051888150044</v>
      </c>
      <c r="H365" s="1">
        <f t="shared" si="16"/>
        <v>1.7428591091257113</v>
      </c>
      <c r="I365" s="1">
        <f t="shared" si="17"/>
        <v>1.6572459362141625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s="4" customFormat="1" x14ac:dyDescent="0.25">
      <c r="A366" s="1" t="s">
        <v>4</v>
      </c>
      <c r="B366" s="3">
        <v>41406</v>
      </c>
      <c r="C366" s="1" t="s">
        <v>24</v>
      </c>
      <c r="D366" s="1" t="s">
        <v>12</v>
      </c>
      <c r="E366" s="1">
        <v>2</v>
      </c>
      <c r="F366" s="1">
        <v>1</v>
      </c>
      <c r="G366" s="1">
        <f t="shared" si="15"/>
        <v>2.2299233683466144</v>
      </c>
      <c r="H366" s="1">
        <f t="shared" si="16"/>
        <v>0.93352431634274402</v>
      </c>
      <c r="I366" s="1">
        <f t="shared" si="17"/>
        <v>5.72837718295525E-2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s="4" customFormat="1" x14ac:dyDescent="0.25">
      <c r="A367" s="1" t="s">
        <v>4</v>
      </c>
      <c r="B367" s="3">
        <v>41406</v>
      </c>
      <c r="C367" s="1" t="s">
        <v>8</v>
      </c>
      <c r="D367" s="1" t="s">
        <v>15</v>
      </c>
      <c r="E367" s="1">
        <v>4</v>
      </c>
      <c r="F367" s="1">
        <v>0</v>
      </c>
      <c r="G367" s="1">
        <f t="shared" si="15"/>
        <v>1.1207397043520706</v>
      </c>
      <c r="H367" s="1">
        <f t="shared" si="16"/>
        <v>1.4001536644158545</v>
      </c>
      <c r="I367" s="1">
        <f t="shared" si="17"/>
        <v>10.250570134071747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s="4" customFormat="1" x14ac:dyDescent="0.25">
      <c r="A368" s="1" t="s">
        <v>4</v>
      </c>
      <c r="B368" s="3">
        <v>41406</v>
      </c>
      <c r="C368" s="1" t="s">
        <v>11</v>
      </c>
      <c r="D368" s="1" t="s">
        <v>9</v>
      </c>
      <c r="E368" s="1">
        <v>1</v>
      </c>
      <c r="F368" s="1">
        <v>2</v>
      </c>
      <c r="G368" s="1">
        <f t="shared" si="15"/>
        <v>1.1863607402945748</v>
      </c>
      <c r="H368" s="1">
        <f t="shared" si="16"/>
        <v>1.0850552500823831</v>
      </c>
      <c r="I368" s="1">
        <f t="shared" si="17"/>
        <v>0.87185422092495246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s="4" customFormat="1" x14ac:dyDescent="0.25">
      <c r="A369" s="1" t="s">
        <v>4</v>
      </c>
      <c r="B369" s="3">
        <v>41406</v>
      </c>
      <c r="C369" s="1" t="s">
        <v>14</v>
      </c>
      <c r="D369" s="1" t="s">
        <v>10</v>
      </c>
      <c r="E369" s="1">
        <v>1</v>
      </c>
      <c r="F369" s="1">
        <v>2</v>
      </c>
      <c r="G369" s="1">
        <f t="shared" si="15"/>
        <v>0.96443445758900637</v>
      </c>
      <c r="H369" s="1">
        <f t="shared" si="16"/>
        <v>1.1986567231084517</v>
      </c>
      <c r="I369" s="1">
        <f t="shared" si="17"/>
        <v>0.64341595522627282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s="4" customFormat="1" x14ac:dyDescent="0.25">
      <c r="A370" s="1" t="s">
        <v>4</v>
      </c>
      <c r="B370" s="3">
        <v>41406</v>
      </c>
      <c r="C370" s="1" t="s">
        <v>6</v>
      </c>
      <c r="D370" s="1" t="s">
        <v>20</v>
      </c>
      <c r="E370" s="1">
        <v>1</v>
      </c>
      <c r="F370" s="1">
        <v>1</v>
      </c>
      <c r="G370" s="1">
        <f t="shared" si="15"/>
        <v>1.3732835225054603</v>
      </c>
      <c r="H370" s="1">
        <f t="shared" si="16"/>
        <v>1.0852806674128417</v>
      </c>
      <c r="I370" s="1">
        <f t="shared" si="17"/>
        <v>0.14661338040846417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s="4" customFormat="1" x14ac:dyDescent="0.25">
      <c r="A371" s="4" t="s">
        <v>4</v>
      </c>
      <c r="B371" s="7">
        <v>41408</v>
      </c>
      <c r="C371" s="1" t="s">
        <v>5</v>
      </c>
      <c r="D371" s="1" t="s">
        <v>21</v>
      </c>
      <c r="E371" s="4">
        <v>4</v>
      </c>
      <c r="F371" s="4">
        <v>1</v>
      </c>
      <c r="G371" s="1">
        <f t="shared" si="15"/>
        <v>3.0193735289809762</v>
      </c>
      <c r="H371" s="1">
        <f t="shared" si="16"/>
        <v>0.82330844712412332</v>
      </c>
      <c r="I371" s="1">
        <f t="shared" si="17"/>
        <v>0.99284818052091306</v>
      </c>
      <c r="J371" s="1"/>
      <c r="K371" s="1"/>
    </row>
    <row r="372" spans="1:44" s="4" customFormat="1" x14ac:dyDescent="0.25">
      <c r="A372" s="4" t="s">
        <v>4</v>
      </c>
      <c r="B372" s="7">
        <v>41408</v>
      </c>
      <c r="C372" s="1" t="s">
        <v>13</v>
      </c>
      <c r="D372" s="1" t="s">
        <v>19</v>
      </c>
      <c r="E372" s="4">
        <v>0</v>
      </c>
      <c r="F372" s="4">
        <v>2</v>
      </c>
      <c r="G372" s="1">
        <f t="shared" si="15"/>
        <v>0.77179712006489609</v>
      </c>
      <c r="H372" s="1">
        <f t="shared" si="16"/>
        <v>2.084844914498571</v>
      </c>
      <c r="I372" s="1">
        <f t="shared" si="17"/>
        <v>0.60286945405673753</v>
      </c>
      <c r="J372" s="1"/>
      <c r="K372" s="1"/>
    </row>
    <row r="373" spans="1:44" s="4" customFormat="1" x14ac:dyDescent="0.25">
      <c r="A373" s="1" t="s">
        <v>4</v>
      </c>
      <c r="B373" s="3">
        <v>41413</v>
      </c>
      <c r="C373" s="1" t="s">
        <v>22</v>
      </c>
      <c r="D373" s="1" t="s">
        <v>23</v>
      </c>
      <c r="E373" s="1">
        <v>2</v>
      </c>
      <c r="F373" s="1">
        <v>1</v>
      </c>
      <c r="G373" s="1">
        <f t="shared" si="15"/>
        <v>1.5793636620820291</v>
      </c>
      <c r="H373" s="1">
        <f t="shared" si="16"/>
        <v>0.96103050087884689</v>
      </c>
      <c r="I373" s="1">
        <f t="shared" si="17"/>
        <v>0.17845355063879501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s="4" customFormat="1" x14ac:dyDescent="0.25">
      <c r="A374" s="1" t="s">
        <v>4</v>
      </c>
      <c r="B374" s="3">
        <v>41413</v>
      </c>
      <c r="C374" s="1" t="s">
        <v>16</v>
      </c>
      <c r="D374" s="1" t="s">
        <v>11</v>
      </c>
      <c r="E374" s="1">
        <v>1</v>
      </c>
      <c r="F374" s="1">
        <v>0</v>
      </c>
      <c r="G374" s="1">
        <f t="shared" si="15"/>
        <v>2.1088556906971503</v>
      </c>
      <c r="H374" s="1">
        <f t="shared" si="16"/>
        <v>0.60482441597282666</v>
      </c>
      <c r="I374" s="1">
        <f t="shared" si="17"/>
        <v>1.595373516948325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s="4" customFormat="1" x14ac:dyDescent="0.25">
      <c r="A375" s="1" t="s">
        <v>4</v>
      </c>
      <c r="B375" s="3">
        <v>41413</v>
      </c>
      <c r="C375" s="1" t="s">
        <v>19</v>
      </c>
      <c r="D375" s="1" t="s">
        <v>8</v>
      </c>
      <c r="E375" s="1">
        <v>2</v>
      </c>
      <c r="F375" s="1">
        <v>3</v>
      </c>
      <c r="G375" s="1">
        <f t="shared" si="15"/>
        <v>2.2352641238957647</v>
      </c>
      <c r="H375" s="1">
        <f t="shared" si="16"/>
        <v>0.55058426769981705</v>
      </c>
      <c r="I375" s="1">
        <f t="shared" si="17"/>
        <v>6.0549866376320827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s="4" customFormat="1" x14ac:dyDescent="0.25">
      <c r="A376" s="1" t="s">
        <v>4</v>
      </c>
      <c r="B376" s="3">
        <v>41413</v>
      </c>
      <c r="C376" s="1" t="s">
        <v>9</v>
      </c>
      <c r="D376" s="1" t="s">
        <v>5</v>
      </c>
      <c r="E376" s="1">
        <v>0</v>
      </c>
      <c r="F376" s="1">
        <v>1</v>
      </c>
      <c r="G376" s="1">
        <f t="shared" si="15"/>
        <v>0.93045048611489156</v>
      </c>
      <c r="H376" s="1">
        <f t="shared" si="16"/>
        <v>2.3555985313525505</v>
      </c>
      <c r="I376" s="1">
        <f t="shared" si="17"/>
        <v>2.7033854853166299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s="4" customFormat="1" x14ac:dyDescent="0.25">
      <c r="A377" s="1" t="s">
        <v>4</v>
      </c>
      <c r="B377" s="3">
        <v>41413</v>
      </c>
      <c r="C377" s="1" t="s">
        <v>20</v>
      </c>
      <c r="D377" s="1" t="s">
        <v>14</v>
      </c>
      <c r="E377" s="1">
        <v>1</v>
      </c>
      <c r="F377" s="1">
        <v>1</v>
      </c>
      <c r="G377" s="1">
        <f t="shared" si="15"/>
        <v>1.1585280877208972</v>
      </c>
      <c r="H377" s="1">
        <f t="shared" si="16"/>
        <v>0.92262992374852137</v>
      </c>
      <c r="I377" s="1">
        <f t="shared" si="17"/>
        <v>3.1117283295604099E-2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s="4" customFormat="1" x14ac:dyDescent="0.25">
      <c r="A378" s="1" t="s">
        <v>4</v>
      </c>
      <c r="B378" s="3">
        <v>41413</v>
      </c>
      <c r="C378" s="1" t="s">
        <v>12</v>
      </c>
      <c r="D378" s="1" t="s">
        <v>7</v>
      </c>
      <c r="E378" s="1">
        <v>0</v>
      </c>
      <c r="F378" s="1">
        <v>3</v>
      </c>
      <c r="G378" s="1">
        <f t="shared" si="15"/>
        <v>1.543580354335724</v>
      </c>
      <c r="H378" s="1">
        <f t="shared" si="16"/>
        <v>1.0573570023044176</v>
      </c>
      <c r="I378" s="1">
        <f t="shared" si="17"/>
        <v>6.1565021267868776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s="4" customFormat="1" x14ac:dyDescent="0.25">
      <c r="A379" s="1" t="s">
        <v>4</v>
      </c>
      <c r="B379" s="3">
        <v>41413</v>
      </c>
      <c r="C379" s="1" t="s">
        <v>10</v>
      </c>
      <c r="D379" s="1" t="s">
        <v>6</v>
      </c>
      <c r="E379" s="1">
        <v>1</v>
      </c>
      <c r="F379" s="1">
        <v>0</v>
      </c>
      <c r="G379" s="1">
        <f t="shared" si="15"/>
        <v>1.782979999297333</v>
      </c>
      <c r="H379" s="1">
        <f t="shared" si="16"/>
        <v>0.90404332775726326</v>
      </c>
      <c r="I379" s="1">
        <f t="shared" si="17"/>
        <v>1.4303520177620781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s="4" customFormat="1" x14ac:dyDescent="0.25">
      <c r="A380" s="1" t="s">
        <v>4</v>
      </c>
      <c r="B380" s="3">
        <v>41413</v>
      </c>
      <c r="C380" s="1" t="s">
        <v>15</v>
      </c>
      <c r="D380" s="1" t="s">
        <v>24</v>
      </c>
      <c r="E380" s="1">
        <v>5</v>
      </c>
      <c r="F380" s="1">
        <v>5</v>
      </c>
      <c r="G380" s="1">
        <f t="shared" si="15"/>
        <v>1.2670468438104876</v>
      </c>
      <c r="H380" s="1">
        <f t="shared" si="16"/>
        <v>2.0141242717195658</v>
      </c>
      <c r="I380" s="1">
        <f t="shared" si="17"/>
        <v>22.850393131039453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s="4" customFormat="1" x14ac:dyDescent="0.25">
      <c r="A381" s="1" t="s">
        <v>4</v>
      </c>
      <c r="B381" s="3">
        <v>41413</v>
      </c>
      <c r="C381" s="1" t="s">
        <v>17</v>
      </c>
      <c r="D381" s="1" t="s">
        <v>13</v>
      </c>
      <c r="E381" s="1">
        <v>4</v>
      </c>
      <c r="F381" s="1">
        <v>2</v>
      </c>
      <c r="G381" s="1">
        <f t="shared" si="15"/>
        <v>1.8488196950262503</v>
      </c>
      <c r="H381" s="1">
        <f t="shared" si="16"/>
        <v>0.98171969869364484</v>
      </c>
      <c r="I381" s="1">
        <f t="shared" si="17"/>
        <v>5.6644714765355157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s="4" customFormat="1" x14ac:dyDescent="0.25">
      <c r="A382" s="1" t="s">
        <v>4</v>
      </c>
      <c r="B382" s="3">
        <v>41413</v>
      </c>
      <c r="C382" s="1" t="s">
        <v>21</v>
      </c>
      <c r="D382" s="1" t="s">
        <v>18</v>
      </c>
      <c r="E382" s="1">
        <v>2</v>
      </c>
      <c r="F382" s="1">
        <v>2</v>
      </c>
      <c r="G382" s="1">
        <f t="shared" si="15"/>
        <v>1.9689973434078063</v>
      </c>
      <c r="H382" s="1">
        <f t="shared" si="16"/>
        <v>1.4470284835231781</v>
      </c>
      <c r="I382" s="1">
        <f t="shared" si="17"/>
        <v>0.30673866275044959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</sheetData>
  <printOptions headings="1" gridLines="1"/>
  <pageMargins left="0.7" right="0.7" top="0.75" bottom="0.75" header="0.3" footer="0.3"/>
  <pageSetup scale="13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17"/>
  <sheetViews>
    <sheetView workbookViewId="0">
      <selection sqref="A1:H17"/>
    </sheetView>
  </sheetViews>
  <sheetFormatPr defaultColWidth="8.77734375" defaultRowHeight="12.7" x14ac:dyDescent="0.25"/>
  <cols>
    <col min="1" max="1" width="24" style="1" customWidth="1"/>
    <col min="2" max="2" width="8.77734375" style="1"/>
    <col min="3" max="3" width="13.44140625" style="1" customWidth="1"/>
    <col min="4" max="16384" width="8.77734375" style="1"/>
  </cols>
  <sheetData>
    <row r="2" spans="1:8" x14ac:dyDescent="0.25">
      <c r="C2" s="1" t="s">
        <v>79</v>
      </c>
    </row>
    <row r="3" spans="1:8" x14ac:dyDescent="0.25">
      <c r="B3" s="1" t="s">
        <v>22</v>
      </c>
      <c r="C3" s="1">
        <v>2.38</v>
      </c>
    </row>
    <row r="4" spans="1:8" x14ac:dyDescent="0.25">
      <c r="B4" s="1" t="s">
        <v>13</v>
      </c>
      <c r="C4" s="1">
        <v>0.92</v>
      </c>
    </row>
    <row r="6" spans="1:8" ht="76.05" x14ac:dyDescent="0.25">
      <c r="E6" s="1" t="s">
        <v>75</v>
      </c>
      <c r="F6" s="1" t="s">
        <v>22</v>
      </c>
      <c r="G6" s="1" t="s">
        <v>13</v>
      </c>
      <c r="H6" s="10" t="s">
        <v>80</v>
      </c>
    </row>
    <row r="7" spans="1:8" x14ac:dyDescent="0.25">
      <c r="A7" s="1" t="s">
        <v>76</v>
      </c>
      <c r="B7" s="12">
        <f>SUM(H8:H17)</f>
        <v>0.69764782880244081</v>
      </c>
      <c r="E7" s="1">
        <v>0</v>
      </c>
      <c r="F7" s="1">
        <f t="shared" ref="F7:F17" si="0">POISSON(E7,Chelsea,FALSE)</f>
        <v>9.255057751034329E-2</v>
      </c>
      <c r="G7" s="1">
        <f t="shared" ref="G7:G17" si="1">_xlfn.POISSON.DIST(E7,Reading,FALSE)</f>
        <v>0.39851904108451414</v>
      </c>
    </row>
    <row r="8" spans="1:8" x14ac:dyDescent="0.25">
      <c r="A8" s="1" t="s">
        <v>77</v>
      </c>
      <c r="B8" s="12">
        <f>SUMPRODUCT(F7:F17,G7:G17)</f>
        <v>0.1742144447744457</v>
      </c>
      <c r="E8" s="1">
        <v>1</v>
      </c>
      <c r="F8" s="1">
        <f t="shared" si="0"/>
        <v>0.220270374474617</v>
      </c>
      <c r="G8" s="1">
        <f t="shared" si="1"/>
        <v>0.36663751779775305</v>
      </c>
      <c r="H8" s="1">
        <f>F8*SUM(G$7:G7)</f>
        <v>8.7781938414951202E-2</v>
      </c>
    </row>
    <row r="9" spans="1:8" x14ac:dyDescent="0.25">
      <c r="A9" s="1" t="s">
        <v>78</v>
      </c>
      <c r="B9" s="12">
        <f>1-SUM(B7:B8)</f>
        <v>0.1281377264231135</v>
      </c>
      <c r="E9" s="1">
        <v>2</v>
      </c>
      <c r="F9" s="1">
        <f t="shared" si="0"/>
        <v>0.26212174562479429</v>
      </c>
      <c r="G9" s="1">
        <f t="shared" si="1"/>
        <v>0.16865325818696639</v>
      </c>
      <c r="H9" s="1">
        <f>F9*SUM(G$7:G8)</f>
        <v>0.20056417289048056</v>
      </c>
    </row>
    <row r="10" spans="1:8" x14ac:dyDescent="0.25">
      <c r="E10" s="1">
        <v>3</v>
      </c>
      <c r="F10" s="1">
        <f t="shared" si="0"/>
        <v>0.2079499181956701</v>
      </c>
      <c r="G10" s="1">
        <f t="shared" si="1"/>
        <v>5.1720332510669702E-2</v>
      </c>
      <c r="H10" s="1">
        <f>F10*SUM(G$7:G9)</f>
        <v>0.19418567506986079</v>
      </c>
    </row>
    <row r="11" spans="1:8" x14ac:dyDescent="0.25">
      <c r="E11" s="1">
        <v>4</v>
      </c>
      <c r="F11" s="1">
        <f t="shared" si="0"/>
        <v>0.12373020132642369</v>
      </c>
      <c r="G11" s="1">
        <f t="shared" si="1"/>
        <v>1.1895676477454029E-2</v>
      </c>
      <c r="H11" s="1">
        <f>F11*SUM(G$7:G10)</f>
        <v>0.12193984382078188</v>
      </c>
    </row>
    <row r="12" spans="1:8" x14ac:dyDescent="0.25">
      <c r="E12" s="1">
        <v>5</v>
      </c>
      <c r="F12" s="1">
        <f t="shared" si="0"/>
        <v>5.8895575831377674E-2</v>
      </c>
      <c r="G12" s="1">
        <f t="shared" si="1"/>
        <v>2.1888044718515426E-3</v>
      </c>
      <c r="H12" s="1">
        <f>F12*SUM(G$7:G11)</f>
        <v>5.8743968374735604E-2</v>
      </c>
    </row>
    <row r="13" spans="1:8" x14ac:dyDescent="0.25">
      <c r="E13" s="1">
        <v>6</v>
      </c>
      <c r="F13" s="1">
        <f t="shared" si="0"/>
        <v>2.3361911746446497E-2</v>
      </c>
      <c r="G13" s="1">
        <f t="shared" si="1"/>
        <v>3.35616685683903E-4</v>
      </c>
      <c r="H13" s="1">
        <f>F13*SUM(G$7:G12)</f>
        <v>2.3352908778880101E-2</v>
      </c>
    </row>
    <row r="14" spans="1:8" x14ac:dyDescent="0.25">
      <c r="E14" s="1">
        <v>7</v>
      </c>
      <c r="F14" s="1">
        <f t="shared" si="0"/>
        <v>7.9430499937918064E-3</v>
      </c>
      <c r="G14" s="1">
        <f t="shared" si="1"/>
        <v>4.4109621547027328E-5</v>
      </c>
      <c r="H14" s="1">
        <f>F14*SUM(G$7:G13)</f>
        <v>7.9426548049323694E-3</v>
      </c>
    </row>
    <row r="15" spans="1:8" x14ac:dyDescent="0.25">
      <c r="E15" s="1">
        <v>8</v>
      </c>
      <c r="F15" s="1">
        <f t="shared" si="0"/>
        <v>2.3630573731530636E-3</v>
      </c>
      <c r="G15" s="1">
        <f t="shared" si="1"/>
        <v>5.0726064779081235E-6</v>
      </c>
      <c r="H15" s="1">
        <f>F15*SUM(G$7:G14)</f>
        <v>2.3630440380338047E-3</v>
      </c>
    </row>
    <row r="16" spans="1:8" x14ac:dyDescent="0.25">
      <c r="E16" s="1">
        <v>9</v>
      </c>
      <c r="F16" s="1">
        <f t="shared" si="0"/>
        <v>6.2489739423380935E-4</v>
      </c>
      <c r="G16" s="1">
        <f t="shared" si="1"/>
        <v>5.1853310663060885E-7</v>
      </c>
      <c r="H16" s="1">
        <f>F16*SUM(G$7:G15)</f>
        <v>6.2489703769417527E-4</v>
      </c>
    </row>
    <row r="17" spans="5:8" x14ac:dyDescent="0.25">
      <c r="E17" s="1">
        <v>10</v>
      </c>
      <c r="F17" s="1">
        <f t="shared" si="0"/>
        <v>1.4872557982764645E-4</v>
      </c>
      <c r="G17" s="1">
        <f t="shared" si="1"/>
        <v>4.7705045810015967E-8</v>
      </c>
      <c r="H17" s="1">
        <f>F17*SUM(G$7:G16)</f>
        <v>1.4872557209035051E-4</v>
      </c>
    </row>
  </sheetData>
  <printOptions headings="1" gridLines="1"/>
  <pageMargins left="0.7" right="0.7" top="0.75" bottom="0.75" header="0.3" footer="0.3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T382"/>
  <sheetViews>
    <sheetView showGridLines="0" topLeftCell="I28" zoomScale="120" zoomScaleNormal="120" zoomScalePageLayoutView="120" workbookViewId="0">
      <selection activeCell="Z30" sqref="Z30"/>
    </sheetView>
  </sheetViews>
  <sheetFormatPr defaultColWidth="9.109375" defaultRowHeight="12.7" x14ac:dyDescent="0.25"/>
  <cols>
    <col min="1" max="1" width="3.77734375" style="1" bestFit="1" customWidth="1"/>
    <col min="2" max="2" width="10.44140625" style="1" bestFit="1" customWidth="1"/>
    <col min="3" max="3" width="11.44140625" style="1" bestFit="1" customWidth="1"/>
    <col min="4" max="4" width="12" style="1" bestFit="1" customWidth="1"/>
    <col min="5" max="6" width="6" style="1" bestFit="1" customWidth="1"/>
    <col min="7" max="8" width="9.6640625" style="1" customWidth="1"/>
    <col min="9" max="10" width="9.33203125" style="1" customWidth="1"/>
    <col min="11" max="11" width="8.109375" style="1" customWidth="1"/>
    <col min="12" max="12" width="4.6640625" style="1" bestFit="1" customWidth="1"/>
    <col min="13" max="13" width="8.109375" style="1" bestFit="1" customWidth="1"/>
    <col min="14" max="14" width="16.44140625" style="1" customWidth="1"/>
    <col min="15" max="15" width="12.109375" style="1" bestFit="1" customWidth="1"/>
    <col min="16" max="16" width="8.44140625" style="1" customWidth="1"/>
    <col min="17" max="17" width="8.33203125" style="1" customWidth="1"/>
    <col min="18" max="18" width="13.33203125" style="1" customWidth="1"/>
    <col min="19" max="19" width="9.44140625" style="1" customWidth="1"/>
    <col min="20" max="20" width="9.77734375" style="1" customWidth="1"/>
    <col min="21" max="21" width="20.77734375" style="1" customWidth="1"/>
    <col min="22" max="22" width="12.109375" style="1" customWidth="1"/>
    <col min="23" max="25" width="3.44140625" style="1" bestFit="1" customWidth="1"/>
    <col min="26" max="28" width="6.44140625" style="1" bestFit="1" customWidth="1"/>
    <col min="29" max="29" width="6.6640625" style="1" bestFit="1" customWidth="1"/>
    <col min="30" max="30" width="7.44140625" style="1" bestFit="1" customWidth="1"/>
    <col min="31" max="31" width="7" style="1" bestFit="1" customWidth="1"/>
    <col min="32" max="32" width="7.44140625" style="1" bestFit="1" customWidth="1"/>
    <col min="33" max="33" width="7" style="1" bestFit="1" customWidth="1"/>
    <col min="34" max="34" width="7.44140625" style="1" bestFit="1" customWidth="1"/>
    <col min="35" max="35" width="7" style="1" bestFit="1" customWidth="1"/>
    <col min="36" max="36" width="6.109375" style="1" bestFit="1" customWidth="1"/>
    <col min="37" max="37" width="9.77734375" style="1" bestFit="1" customWidth="1"/>
    <col min="38" max="38" width="9.44140625" style="1" bestFit="1" customWidth="1"/>
    <col min="39" max="39" width="9.77734375" style="1" bestFit="1" customWidth="1"/>
    <col min="40" max="40" width="9.44140625" style="1" bestFit="1" customWidth="1"/>
    <col min="41" max="41" width="6" style="1" bestFit="1" customWidth="1"/>
    <col min="42" max="42" width="7.109375" style="1" bestFit="1" customWidth="1"/>
    <col min="43" max="43" width="10" style="1" bestFit="1" customWidth="1"/>
    <col min="44" max="44" width="9.44140625" style="1" bestFit="1" customWidth="1"/>
    <col min="45" max="45" width="10" style="1" bestFit="1" customWidth="1"/>
    <col min="46" max="46" width="9.44140625" style="1" bestFit="1" customWidth="1"/>
    <col min="47" max="16384" width="9.109375" style="1"/>
  </cols>
  <sheetData>
    <row r="1" spans="1:46" x14ac:dyDescent="0.25">
      <c r="I1" s="1" t="s">
        <v>30</v>
      </c>
      <c r="K1" s="2">
        <f>SUM(K3:K382)</f>
        <v>-665.3399123019467</v>
      </c>
      <c r="S1" s="1" t="s">
        <v>87</v>
      </c>
    </row>
    <row r="2" spans="1:46" ht="25.35" x14ac:dyDescent="0.25">
      <c r="A2" s="1" t="s">
        <v>0</v>
      </c>
      <c r="B2" s="1" t="s">
        <v>1</v>
      </c>
      <c r="C2" s="1" t="s">
        <v>2</v>
      </c>
      <c r="D2" s="1" t="s">
        <v>3</v>
      </c>
      <c r="E2" s="10" t="s">
        <v>69</v>
      </c>
      <c r="F2" s="10" t="s">
        <v>70</v>
      </c>
      <c r="G2" s="1" t="s">
        <v>82</v>
      </c>
      <c r="H2" s="1" t="s">
        <v>85</v>
      </c>
      <c r="I2" s="1" t="s">
        <v>84</v>
      </c>
      <c r="J2" s="1" t="s">
        <v>83</v>
      </c>
      <c r="K2" s="10" t="s">
        <v>86</v>
      </c>
      <c r="M2" s="1" t="s">
        <v>28</v>
      </c>
      <c r="N2" s="8">
        <v>1.0438219745277537</v>
      </c>
      <c r="S2" s="1" t="s">
        <v>60</v>
      </c>
    </row>
    <row r="3" spans="1:46" s="4" customFormat="1" x14ac:dyDescent="0.25">
      <c r="A3" s="1" t="s">
        <v>4</v>
      </c>
      <c r="B3" s="3">
        <v>41139</v>
      </c>
      <c r="C3" s="1" t="s">
        <v>5</v>
      </c>
      <c r="D3" s="1" t="s">
        <v>6</v>
      </c>
      <c r="E3" s="1">
        <v>0</v>
      </c>
      <c r="F3" s="1">
        <v>0</v>
      </c>
      <c r="G3" s="1">
        <f>E3-F3</f>
        <v>0</v>
      </c>
      <c r="H3" s="1">
        <f t="shared" ref="H3:H66" si="0">mean*home*VLOOKUP(C3,lookup,2,FALSE)*VLOOKUP(D3,lookup,3,FALSE)</f>
        <v>2.0264041493627625</v>
      </c>
      <c r="I3" s="1">
        <f t="shared" ref="I3:I34" si="1">mean*VLOOKUP(C3,lookup,3,FALSE)*VLOOKUP(D3,lookup,2,FALSE)/home</f>
        <v>0.47403444120442684</v>
      </c>
      <c r="J3" s="1">
        <f>EXP(-(H3+I3))*(H3/I3)^(G3/2)*BESSELI(2*SQRT(H3*I3),ABS(G3))</f>
        <v>0.18193742482275538</v>
      </c>
      <c r="K3" s="1">
        <f>LN(J3)</f>
        <v>-1.7040924706800609</v>
      </c>
      <c r="L3" s="1"/>
      <c r="M3" s="1" t="s">
        <v>27</v>
      </c>
      <c r="N3" s="8">
        <v>1.1639055522563111</v>
      </c>
      <c r="O3" s="1" t="s">
        <v>29</v>
      </c>
      <c r="P3" s="11">
        <f>AVERAGE(P5:P24)</f>
        <v>0.99999999737690481</v>
      </c>
      <c r="Q3" s="11">
        <f>AVERAGE(Q5:Q24)</f>
        <v>1.000000000458958</v>
      </c>
      <c r="R3" s="1"/>
      <c r="S3" s="1" t="s">
        <v>61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s="4" customFormat="1" x14ac:dyDescent="0.25">
      <c r="A4" s="1" t="s">
        <v>4</v>
      </c>
      <c r="B4" s="3">
        <v>41139</v>
      </c>
      <c r="C4" s="1" t="s">
        <v>7</v>
      </c>
      <c r="D4" s="1" t="s">
        <v>8</v>
      </c>
      <c r="E4" s="1">
        <v>5</v>
      </c>
      <c r="F4" s="1">
        <v>0</v>
      </c>
      <c r="G4" s="1">
        <f t="shared" ref="G4:G67" si="2">E4-F4</f>
        <v>5</v>
      </c>
      <c r="H4" s="1">
        <f t="shared" si="0"/>
        <v>1.3821141859948545</v>
      </c>
      <c r="I4" s="1">
        <f t="shared" si="1"/>
        <v>0.79662745552208325</v>
      </c>
      <c r="J4" s="1">
        <f>EXP(-(H4+I4))*(H4/I4)^(G4/2)*BESSELI(2*SQRT(H4*I4),ABS(G4))</f>
        <v>5.70169866939491E-3</v>
      </c>
      <c r="K4" s="1">
        <f t="shared" ref="K4:K67" si="3">LN(J4)</f>
        <v>-5.1669911363638947</v>
      </c>
      <c r="L4" s="1"/>
      <c r="M4" s="1"/>
      <c r="N4" s="1"/>
      <c r="O4" s="1" t="s">
        <v>73</v>
      </c>
      <c r="P4" s="1" t="s">
        <v>25</v>
      </c>
      <c r="Q4" s="1" t="s">
        <v>26</v>
      </c>
      <c r="R4" s="1"/>
      <c r="S4" s="1" t="s">
        <v>62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s="4" customFormat="1" x14ac:dyDescent="0.25">
      <c r="A5" s="1" t="s">
        <v>4</v>
      </c>
      <c r="B5" s="3">
        <v>41139</v>
      </c>
      <c r="C5" s="1" t="s">
        <v>9</v>
      </c>
      <c r="D5" s="1" t="s">
        <v>10</v>
      </c>
      <c r="E5" s="1">
        <v>2</v>
      </c>
      <c r="F5" s="1">
        <v>1</v>
      </c>
      <c r="G5" s="1">
        <f t="shared" si="2"/>
        <v>1</v>
      </c>
      <c r="H5" s="1">
        <f t="shared" si="0"/>
        <v>0.53326545442575568</v>
      </c>
      <c r="I5" s="1">
        <f t="shared" si="1"/>
        <v>1.2340260754770602</v>
      </c>
      <c r="J5" s="1">
        <f t="shared" ref="J5:J67" si="4">EXP(-(H5+I5))*(H5/I5)^(G5/2)*BESSELI(2*SQRT(H5*I5),ABS(G5))</f>
        <v>0.12452005073131717</v>
      </c>
      <c r="K5" s="1">
        <f t="shared" si="3"/>
        <v>-2.0832885259938014</v>
      </c>
      <c r="L5" s="1"/>
      <c r="M5" s="1"/>
      <c r="N5" s="1"/>
      <c r="O5" s="1" t="s">
        <v>5</v>
      </c>
      <c r="P5" s="9">
        <v>1.4630515846445931</v>
      </c>
      <c r="Q5" s="9">
        <v>0.63760804281589445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s="4" customFormat="1" x14ac:dyDescent="0.25">
      <c r="A6" s="1" t="s">
        <v>4</v>
      </c>
      <c r="B6" s="3">
        <v>41139</v>
      </c>
      <c r="C6" s="1" t="s">
        <v>11</v>
      </c>
      <c r="D6" s="1" t="s">
        <v>12</v>
      </c>
      <c r="E6" s="1">
        <v>0</v>
      </c>
      <c r="F6" s="1">
        <v>5</v>
      </c>
      <c r="G6" s="1">
        <f t="shared" si="2"/>
        <v>-5</v>
      </c>
      <c r="H6" s="1">
        <f t="shared" si="0"/>
        <v>0.59027981618181025</v>
      </c>
      <c r="I6" s="1">
        <f t="shared" si="1"/>
        <v>1.0714448254201843</v>
      </c>
      <c r="J6" s="1">
        <f t="shared" si="4"/>
        <v>2.4798741538108529E-3</v>
      </c>
      <c r="K6" s="1">
        <f t="shared" si="3"/>
        <v>-5.9995474645238964</v>
      </c>
      <c r="L6" s="1"/>
      <c r="M6" s="1"/>
      <c r="N6" s="1"/>
      <c r="O6" s="1" t="s">
        <v>7</v>
      </c>
      <c r="P6" s="9">
        <v>1.033343593673731</v>
      </c>
      <c r="Q6" s="9">
        <v>1.2718536749425922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s="4" customFormat="1" x14ac:dyDescent="0.25">
      <c r="A7" s="1" t="s">
        <v>4</v>
      </c>
      <c r="B7" s="3">
        <v>41139</v>
      </c>
      <c r="C7" s="1" t="s">
        <v>13</v>
      </c>
      <c r="D7" s="1" t="s">
        <v>14</v>
      </c>
      <c r="E7" s="1">
        <v>1</v>
      </c>
      <c r="F7" s="1">
        <v>1</v>
      </c>
      <c r="G7" s="1">
        <f t="shared" si="2"/>
        <v>0</v>
      </c>
      <c r="H7" s="1">
        <f t="shared" si="0"/>
        <v>0.4084915657565576</v>
      </c>
      <c r="I7" s="1">
        <f t="shared" si="1"/>
        <v>0.54867092870949186</v>
      </c>
      <c r="J7" s="1">
        <f t="shared" si="4"/>
        <v>0.47498545531607256</v>
      </c>
      <c r="K7" s="1">
        <f t="shared" si="3"/>
        <v>-0.74447109580352511</v>
      </c>
      <c r="L7" s="1"/>
      <c r="M7" s="1"/>
      <c r="N7" s="1"/>
      <c r="O7" s="1" t="s">
        <v>9</v>
      </c>
      <c r="P7" s="9">
        <v>0.83385877374666484</v>
      </c>
      <c r="Q7" s="9">
        <v>1.3767439046488648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s="4" customFormat="1" x14ac:dyDescent="0.25">
      <c r="A8" s="1" t="s">
        <v>4</v>
      </c>
      <c r="B8" s="3">
        <v>41139</v>
      </c>
      <c r="C8" s="1" t="s">
        <v>15</v>
      </c>
      <c r="D8" s="1" t="s">
        <v>16</v>
      </c>
      <c r="E8" s="1">
        <v>3</v>
      </c>
      <c r="F8" s="1">
        <v>0</v>
      </c>
      <c r="G8" s="1">
        <f t="shared" si="2"/>
        <v>3</v>
      </c>
      <c r="H8" s="1">
        <f t="shared" si="0"/>
        <v>1.4049562895535286</v>
      </c>
      <c r="I8" s="1">
        <f t="shared" si="1"/>
        <v>1.7872240894813636</v>
      </c>
      <c r="J8" s="1">
        <f t="shared" si="4"/>
        <v>3.4358897353254099E-2</v>
      </c>
      <c r="K8" s="1">
        <f t="shared" si="3"/>
        <v>-3.3708942733805993</v>
      </c>
      <c r="L8" s="1"/>
      <c r="M8" s="1"/>
      <c r="N8" s="1"/>
      <c r="O8" s="1" t="s">
        <v>11</v>
      </c>
      <c r="P8" s="9">
        <v>0.4</v>
      </c>
      <c r="Q8" s="9">
        <v>1.0677697793540719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s="4" customFormat="1" x14ac:dyDescent="0.25">
      <c r="A9" s="1" t="s">
        <v>4</v>
      </c>
      <c r="B9" s="3">
        <v>41139</v>
      </c>
      <c r="C9" s="1" t="s">
        <v>17</v>
      </c>
      <c r="D9" s="1" t="s">
        <v>18</v>
      </c>
      <c r="E9" s="1">
        <v>1</v>
      </c>
      <c r="F9" s="1">
        <v>0</v>
      </c>
      <c r="G9" s="1">
        <f t="shared" si="2"/>
        <v>1</v>
      </c>
      <c r="H9" s="1">
        <f t="shared" si="0"/>
        <v>2.0747246675410418</v>
      </c>
      <c r="I9" s="1">
        <f t="shared" si="1"/>
        <v>1.2739050168521957</v>
      </c>
      <c r="J9" s="1">
        <f t="shared" si="4"/>
        <v>0.22234202512091489</v>
      </c>
      <c r="K9" s="1">
        <f t="shared" si="3"/>
        <v>-1.5035384290013856</v>
      </c>
      <c r="L9" s="1"/>
      <c r="M9" s="1" t="s">
        <v>31</v>
      </c>
      <c r="N9" s="1"/>
      <c r="O9" s="1" t="s">
        <v>13</v>
      </c>
      <c r="P9" s="9">
        <v>0.41906353868374208</v>
      </c>
      <c r="Q9" s="9">
        <v>1.1291595252427322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s="4" customFormat="1" x14ac:dyDescent="0.25">
      <c r="A10" s="1" t="s">
        <v>4</v>
      </c>
      <c r="B10" s="3">
        <v>41140</v>
      </c>
      <c r="C10" s="1" t="s">
        <v>19</v>
      </c>
      <c r="D10" s="1" t="s">
        <v>20</v>
      </c>
      <c r="E10" s="1">
        <v>3</v>
      </c>
      <c r="F10" s="1">
        <v>2</v>
      </c>
      <c r="G10" s="1">
        <f t="shared" si="2"/>
        <v>1</v>
      </c>
      <c r="H10" s="1">
        <f t="shared" si="0"/>
        <v>1.7441468443636416</v>
      </c>
      <c r="I10" s="1">
        <f t="shared" si="1"/>
        <v>0.42640524936204832</v>
      </c>
      <c r="J10" s="1">
        <f t="shared" si="4"/>
        <v>0.28280836712814722</v>
      </c>
      <c r="K10" s="1">
        <f t="shared" si="3"/>
        <v>-1.2629857586642044</v>
      </c>
      <c r="L10" s="1"/>
      <c r="M10" s="1" t="s">
        <v>32</v>
      </c>
      <c r="N10" s="1"/>
      <c r="O10" s="1" t="s">
        <v>15</v>
      </c>
      <c r="P10" s="9">
        <v>0.99794112153977377</v>
      </c>
      <c r="Q10" s="9">
        <v>1.093656231710302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s="4" customFormat="1" x14ac:dyDescent="0.25">
      <c r="A11" s="1" t="s">
        <v>4</v>
      </c>
      <c r="B11" s="3">
        <v>41140</v>
      </c>
      <c r="C11" s="1" t="s">
        <v>21</v>
      </c>
      <c r="D11" s="1" t="s">
        <v>22</v>
      </c>
      <c r="E11" s="1">
        <v>0</v>
      </c>
      <c r="F11" s="1">
        <v>2</v>
      </c>
      <c r="G11" s="1">
        <f t="shared" si="2"/>
        <v>-2</v>
      </c>
      <c r="H11" s="1">
        <f t="shared" si="0"/>
        <v>0.65554627383780462</v>
      </c>
      <c r="I11" s="1">
        <f t="shared" si="1"/>
        <v>1.9463307248190089</v>
      </c>
      <c r="J11" s="1">
        <f t="shared" si="4"/>
        <v>0.21051764629318306</v>
      </c>
      <c r="K11" s="1">
        <f t="shared" si="3"/>
        <v>-1.5581857990018542</v>
      </c>
      <c r="L11" s="1"/>
      <c r="M11" s="1" t="s">
        <v>33</v>
      </c>
      <c r="N11" s="1"/>
      <c r="O11" s="1" t="s">
        <v>17</v>
      </c>
      <c r="P11" s="9">
        <v>0.98433391656308156</v>
      </c>
      <c r="Q11" s="9">
        <v>1.1734914592229133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s="4" customFormat="1" x14ac:dyDescent="0.25">
      <c r="A12" s="1" t="s">
        <v>4</v>
      </c>
      <c r="B12" s="3">
        <v>41141</v>
      </c>
      <c r="C12" s="1" t="s">
        <v>23</v>
      </c>
      <c r="D12" s="1" t="s">
        <v>24</v>
      </c>
      <c r="E12" s="1">
        <v>1</v>
      </c>
      <c r="F12" s="1">
        <v>0</v>
      </c>
      <c r="G12" s="1">
        <f t="shared" si="2"/>
        <v>1</v>
      </c>
      <c r="H12" s="1">
        <f t="shared" si="0"/>
        <v>0.37283942796866509</v>
      </c>
      <c r="I12" s="1">
        <f t="shared" si="1"/>
        <v>0.52205274551049285</v>
      </c>
      <c r="J12" s="1">
        <f t="shared" si="4"/>
        <v>0.16767830829608613</v>
      </c>
      <c r="K12" s="1">
        <f t="shared" si="3"/>
        <v>-1.785707966783427</v>
      </c>
      <c r="L12" s="1"/>
      <c r="M12" s="1" t="s">
        <v>34</v>
      </c>
      <c r="N12" s="1"/>
      <c r="O12" s="1" t="s">
        <v>19</v>
      </c>
      <c r="P12" s="9">
        <v>1.3404053964767666</v>
      </c>
      <c r="Q12" s="9">
        <v>0.58650352944310002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4" customFormat="1" x14ac:dyDescent="0.25">
      <c r="A13" s="1" t="s">
        <v>4</v>
      </c>
      <c r="B13" s="3">
        <v>41143</v>
      </c>
      <c r="C13" s="1" t="s">
        <v>22</v>
      </c>
      <c r="D13" s="1" t="s">
        <v>13</v>
      </c>
      <c r="E13" s="1">
        <v>4</v>
      </c>
      <c r="F13" s="1">
        <v>2</v>
      </c>
      <c r="G13" s="1">
        <f t="shared" si="2"/>
        <v>2</v>
      </c>
      <c r="H13" s="1">
        <f t="shared" si="0"/>
        <v>2.0546224675082234</v>
      </c>
      <c r="I13" s="1">
        <f t="shared" si="1"/>
        <v>0.24424145023007168</v>
      </c>
      <c r="J13" s="1">
        <f t="shared" si="4"/>
        <v>0.24959844630983063</v>
      </c>
      <c r="K13" s="1">
        <f t="shared" si="3"/>
        <v>-1.387901867226468</v>
      </c>
      <c r="L13" s="1"/>
      <c r="M13" s="1" t="s">
        <v>35</v>
      </c>
      <c r="N13" s="1"/>
      <c r="O13" s="1" t="s">
        <v>21</v>
      </c>
      <c r="P13" s="9">
        <v>0.83028726983555878</v>
      </c>
      <c r="Q13" s="9">
        <v>1.4490233635869578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s="4" customFormat="1" x14ac:dyDescent="0.25">
      <c r="A14" s="1" t="s">
        <v>4</v>
      </c>
      <c r="B14" s="3">
        <v>41146</v>
      </c>
      <c r="C14" s="1" t="s">
        <v>18</v>
      </c>
      <c r="D14" s="1" t="s">
        <v>23</v>
      </c>
      <c r="E14" s="1">
        <v>1</v>
      </c>
      <c r="F14" s="1">
        <v>3</v>
      </c>
      <c r="G14" s="1">
        <f t="shared" si="2"/>
        <v>-2</v>
      </c>
      <c r="H14" s="1">
        <f t="shared" si="0"/>
        <v>0.61061791995779613</v>
      </c>
      <c r="I14" s="1">
        <f t="shared" si="1"/>
        <v>1.1937137803590172</v>
      </c>
      <c r="J14" s="1">
        <f t="shared" si="4"/>
        <v>0.14847944039921993</v>
      </c>
      <c r="K14" s="1">
        <f t="shared" si="3"/>
        <v>-1.9073087788143612</v>
      </c>
      <c r="L14" s="1"/>
      <c r="M14" s="1" t="s">
        <v>36</v>
      </c>
      <c r="N14" s="1"/>
      <c r="O14" s="1" t="s">
        <v>23</v>
      </c>
      <c r="P14" s="9">
        <v>0.76721602656246757</v>
      </c>
      <c r="Q14" s="9">
        <v>0.41521874436926709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s="4" customFormat="1" x14ac:dyDescent="0.25">
      <c r="A15" s="1" t="s">
        <v>4</v>
      </c>
      <c r="B15" s="3">
        <v>41146</v>
      </c>
      <c r="C15" s="1" t="s">
        <v>22</v>
      </c>
      <c r="D15" s="1" t="s">
        <v>9</v>
      </c>
      <c r="E15" s="1">
        <v>2</v>
      </c>
      <c r="F15" s="1">
        <v>0</v>
      </c>
      <c r="G15" s="1">
        <f t="shared" si="2"/>
        <v>2</v>
      </c>
      <c r="H15" s="1">
        <f t="shared" si="0"/>
        <v>2.5051278364662264</v>
      </c>
      <c r="I15" s="1">
        <f t="shared" si="1"/>
        <v>0.48599521883161134</v>
      </c>
      <c r="J15" s="1">
        <f t="shared" si="4"/>
        <v>0.23214754792551645</v>
      </c>
      <c r="K15" s="1">
        <f t="shared" si="3"/>
        <v>-1.4603821270293815</v>
      </c>
      <c r="L15" s="1"/>
      <c r="M15" s="1" t="s">
        <v>37</v>
      </c>
      <c r="N15" s="1"/>
      <c r="O15" s="1" t="s">
        <v>22</v>
      </c>
      <c r="P15" s="9">
        <v>1.4977266415587922</v>
      </c>
      <c r="Q15" s="9">
        <v>0.64987644874050421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s="4" customFormat="1" x14ac:dyDescent="0.25">
      <c r="A16" s="1" t="s">
        <v>4</v>
      </c>
      <c r="B16" s="3">
        <v>41146</v>
      </c>
      <c r="C16" s="1" t="s">
        <v>24</v>
      </c>
      <c r="D16" s="1" t="s">
        <v>7</v>
      </c>
      <c r="E16" s="1">
        <v>3</v>
      </c>
      <c r="F16" s="1">
        <v>2</v>
      </c>
      <c r="G16" s="1">
        <f t="shared" si="2"/>
        <v>1</v>
      </c>
      <c r="H16" s="1">
        <f t="shared" si="0"/>
        <v>2.1662574153138006</v>
      </c>
      <c r="I16" s="1">
        <f t="shared" si="1"/>
        <v>0.37069219172401974</v>
      </c>
      <c r="J16" s="1">
        <f t="shared" si="4"/>
        <v>0.25002213383072386</v>
      </c>
      <c r="K16" s="1">
        <f t="shared" si="3"/>
        <v>-1.3862058297160156</v>
      </c>
      <c r="L16" s="1"/>
      <c r="M16" s="1" t="s">
        <v>38</v>
      </c>
      <c r="N16" s="1"/>
      <c r="O16" s="1" t="s">
        <v>18</v>
      </c>
      <c r="P16" s="9">
        <v>1.2104543608652913</v>
      </c>
      <c r="Q16" s="9">
        <v>1.7348975976856886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s="4" customFormat="1" x14ac:dyDescent="0.25">
      <c r="A17" s="1" t="s">
        <v>4</v>
      </c>
      <c r="B17" s="3">
        <v>41146</v>
      </c>
      <c r="C17" s="1" t="s">
        <v>8</v>
      </c>
      <c r="D17" s="1" t="s">
        <v>11</v>
      </c>
      <c r="E17" s="1">
        <v>1</v>
      </c>
      <c r="F17" s="1">
        <v>1</v>
      </c>
      <c r="G17" s="1">
        <f t="shared" si="2"/>
        <v>0</v>
      </c>
      <c r="H17" s="1">
        <f t="shared" si="0"/>
        <v>0.90600631728930581</v>
      </c>
      <c r="I17" s="1">
        <f t="shared" si="1"/>
        <v>0.39493323683599463</v>
      </c>
      <c r="J17" s="1">
        <f t="shared" si="4"/>
        <v>0.37876858743422337</v>
      </c>
      <c r="K17" s="1">
        <f t="shared" si="3"/>
        <v>-0.97082984762880953</v>
      </c>
      <c r="L17" s="1"/>
      <c r="M17" s="1"/>
      <c r="N17" s="1"/>
      <c r="O17" s="1" t="s">
        <v>24</v>
      </c>
      <c r="P17" s="9">
        <v>1.4019377748462798</v>
      </c>
      <c r="Q17" s="9">
        <v>0.4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s="4" customFormat="1" x14ac:dyDescent="0.25">
      <c r="A18" s="1" t="s">
        <v>4</v>
      </c>
      <c r="B18" s="3">
        <v>41146</v>
      </c>
      <c r="C18" s="1" t="s">
        <v>20</v>
      </c>
      <c r="D18" s="1" t="s">
        <v>21</v>
      </c>
      <c r="E18" s="1">
        <v>0</v>
      </c>
      <c r="F18" s="1">
        <v>2</v>
      </c>
      <c r="G18" s="1">
        <f t="shared" si="2"/>
        <v>-2</v>
      </c>
      <c r="H18" s="1">
        <f t="shared" si="0"/>
        <v>1.4271275183095293</v>
      </c>
      <c r="I18" s="1">
        <f t="shared" si="1"/>
        <v>0.79751668594584979</v>
      </c>
      <c r="J18" s="1">
        <f t="shared" si="4"/>
        <v>4.9425860797383495E-2</v>
      </c>
      <c r="K18" s="1">
        <f t="shared" si="3"/>
        <v>-3.0072814938427523</v>
      </c>
      <c r="L18" s="1"/>
      <c r="M18" s="1"/>
      <c r="N18" s="1"/>
      <c r="O18" s="1" t="s">
        <v>8</v>
      </c>
      <c r="P18" s="9">
        <v>0.69840835398915968</v>
      </c>
      <c r="Q18" s="9">
        <v>1.1009180644331917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" customFormat="1" x14ac:dyDescent="0.25">
      <c r="A19" s="1" t="s">
        <v>4</v>
      </c>
      <c r="B19" s="3">
        <v>41146</v>
      </c>
      <c r="C19" s="1" t="s">
        <v>12</v>
      </c>
      <c r="D19" s="1" t="s">
        <v>17</v>
      </c>
      <c r="E19" s="1">
        <v>3</v>
      </c>
      <c r="F19" s="1">
        <v>0</v>
      </c>
      <c r="G19" s="1">
        <f t="shared" si="2"/>
        <v>3</v>
      </c>
      <c r="H19" s="1">
        <f t="shared" si="0"/>
        <v>1.5951723005061491</v>
      </c>
      <c r="I19" s="1">
        <f t="shared" si="1"/>
        <v>1.0722718672413383</v>
      </c>
      <c r="J19" s="1">
        <f t="shared" si="4"/>
        <v>7.0836939923514503E-2</v>
      </c>
      <c r="K19" s="1">
        <f t="shared" si="3"/>
        <v>-2.6473746640147162</v>
      </c>
      <c r="L19" s="1"/>
      <c r="M19" s="1"/>
      <c r="N19" s="1"/>
      <c r="O19" s="1" t="s">
        <v>20</v>
      </c>
      <c r="P19" s="9">
        <v>0.81066834900642315</v>
      </c>
      <c r="Q19" s="9">
        <v>1.0710326333884808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s="4" customFormat="1" x14ac:dyDescent="0.25">
      <c r="A20" s="1" t="s">
        <v>4</v>
      </c>
      <c r="B20" s="3">
        <v>41146</v>
      </c>
      <c r="C20" s="1" t="s">
        <v>10</v>
      </c>
      <c r="D20" s="1" t="s">
        <v>15</v>
      </c>
      <c r="E20" s="1">
        <v>1</v>
      </c>
      <c r="F20" s="1">
        <v>1</v>
      </c>
      <c r="G20" s="1">
        <f t="shared" si="2"/>
        <v>0</v>
      </c>
      <c r="H20" s="1">
        <f t="shared" si="0"/>
        <v>1.32796762103782</v>
      </c>
      <c r="I20" s="1">
        <f t="shared" si="1"/>
        <v>0.47110789958774707</v>
      </c>
      <c r="J20" s="1">
        <f t="shared" si="4"/>
        <v>0.2863208131321538</v>
      </c>
      <c r="K20" s="1">
        <f t="shared" si="3"/>
        <v>-1.2506423725865379</v>
      </c>
      <c r="L20" s="1"/>
      <c r="M20" s="1"/>
      <c r="N20" s="1"/>
      <c r="O20" s="1" t="s">
        <v>12</v>
      </c>
      <c r="P20" s="9">
        <v>1.1188799494256745</v>
      </c>
      <c r="Q20" s="9">
        <v>1.2146573059571728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s="4" customFormat="1" x14ac:dyDescent="0.25">
      <c r="A21" s="1" t="s">
        <v>4</v>
      </c>
      <c r="B21" s="3">
        <v>41147</v>
      </c>
      <c r="C21" s="1" t="s">
        <v>16</v>
      </c>
      <c r="D21" s="1" t="s">
        <v>19</v>
      </c>
      <c r="E21" s="1">
        <v>2</v>
      </c>
      <c r="F21" s="1">
        <v>2</v>
      </c>
      <c r="G21" s="1">
        <f t="shared" si="2"/>
        <v>0</v>
      </c>
      <c r="H21" s="1">
        <f t="shared" si="0"/>
        <v>1.29838738545459</v>
      </c>
      <c r="I21" s="1">
        <f t="shared" si="1"/>
        <v>1.393023945785272</v>
      </c>
      <c r="J21" s="1">
        <f t="shared" si="4"/>
        <v>0.25832057582354528</v>
      </c>
      <c r="K21" s="1">
        <f t="shared" si="3"/>
        <v>-1.3535539234251821</v>
      </c>
      <c r="L21" s="1"/>
      <c r="M21" s="1"/>
      <c r="N21" s="1"/>
      <c r="O21" s="1" t="s">
        <v>10</v>
      </c>
      <c r="P21" s="9">
        <v>0.99945323675032327</v>
      </c>
      <c r="Q21" s="9">
        <v>0.52638896030433779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s="4" customFormat="1" x14ac:dyDescent="0.25">
      <c r="A22" s="1" t="s">
        <v>4</v>
      </c>
      <c r="B22" s="3">
        <v>41147</v>
      </c>
      <c r="C22" s="1" t="s">
        <v>14</v>
      </c>
      <c r="D22" s="1" t="s">
        <v>5</v>
      </c>
      <c r="E22" s="1">
        <v>0</v>
      </c>
      <c r="F22" s="1">
        <v>0</v>
      </c>
      <c r="G22" s="1">
        <f t="shared" si="2"/>
        <v>0</v>
      </c>
      <c r="H22" s="1">
        <f t="shared" si="0"/>
        <v>0.41970671126450998</v>
      </c>
      <c r="I22" s="1">
        <f t="shared" si="1"/>
        <v>1.0527551556748336</v>
      </c>
      <c r="J22" s="1">
        <f t="shared" si="4"/>
        <v>0.34246207502586534</v>
      </c>
      <c r="K22" s="1">
        <f t="shared" si="3"/>
        <v>-1.0715943572623476</v>
      </c>
      <c r="L22" s="1"/>
      <c r="M22" s="1"/>
      <c r="N22" s="1"/>
      <c r="O22" s="1" t="s">
        <v>16</v>
      </c>
      <c r="P22" s="9">
        <v>1.8221724754024951</v>
      </c>
      <c r="Q22" s="9">
        <v>1.1588139611142318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s="4" customFormat="1" x14ac:dyDescent="0.25">
      <c r="A23" s="1" t="s">
        <v>4</v>
      </c>
      <c r="B23" s="3">
        <v>41153</v>
      </c>
      <c r="C23" s="1" t="s">
        <v>19</v>
      </c>
      <c r="D23" s="1" t="s">
        <v>11</v>
      </c>
      <c r="E23" s="1">
        <v>3</v>
      </c>
      <c r="F23" s="1">
        <v>1</v>
      </c>
      <c r="G23" s="1">
        <f t="shared" si="2"/>
        <v>2</v>
      </c>
      <c r="H23" s="1">
        <f t="shared" si="0"/>
        <v>1.7388333773502895</v>
      </c>
      <c r="I23" s="1">
        <f t="shared" si="1"/>
        <v>0.21039689036073111</v>
      </c>
      <c r="J23" s="1">
        <f t="shared" si="4"/>
        <v>0.24273109855791419</v>
      </c>
      <c r="K23" s="1">
        <f t="shared" si="3"/>
        <v>-1.4158010386613444</v>
      </c>
      <c r="L23" s="1"/>
      <c r="M23" s="1"/>
      <c r="N23" s="1"/>
      <c r="O23" s="1" t="s">
        <v>14</v>
      </c>
      <c r="P23" s="9">
        <v>0.54181116703874599</v>
      </c>
      <c r="Q23" s="9">
        <v>0.80234110577340734</v>
      </c>
      <c r="R23" s="1"/>
      <c r="S23" s="1"/>
      <c r="T23" s="1"/>
      <c r="U23" s="1"/>
      <c r="V23" s="5"/>
      <c r="W23" s="5"/>
      <c r="X23" s="5"/>
      <c r="Y23" s="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s="4" customFormat="1" x14ac:dyDescent="0.25">
      <c r="A24" s="1" t="s">
        <v>4</v>
      </c>
      <c r="B24" s="3">
        <v>41153</v>
      </c>
      <c r="C24" s="1" t="s">
        <v>12</v>
      </c>
      <c r="D24" s="1" t="s">
        <v>6</v>
      </c>
      <c r="E24" s="1">
        <v>2</v>
      </c>
      <c r="F24" s="1">
        <v>2</v>
      </c>
      <c r="G24" s="1">
        <f t="shared" si="2"/>
        <v>0</v>
      </c>
      <c r="H24" s="1">
        <f t="shared" si="0"/>
        <v>1.5497081551678589</v>
      </c>
      <c r="I24" s="1">
        <f t="shared" si="1"/>
        <v>0.90304600729532958</v>
      </c>
      <c r="J24" s="1">
        <f t="shared" si="4"/>
        <v>0.25578143485364113</v>
      </c>
      <c r="K24" s="1">
        <f t="shared" si="3"/>
        <v>-1.3634319692748105</v>
      </c>
      <c r="L24" s="1"/>
      <c r="M24" s="1"/>
      <c r="N24" s="1"/>
      <c r="O24" s="1" t="s">
        <v>6</v>
      </c>
      <c r="P24" s="9">
        <v>0.82898641692853314</v>
      </c>
      <c r="Q24" s="9">
        <v>1.1400456764454514</v>
      </c>
      <c r="R24" s="1"/>
      <c r="S24" s="1"/>
      <c r="T24" s="1"/>
      <c r="U24" s="1"/>
      <c r="V24" s="5"/>
      <c r="W24" s="5"/>
      <c r="X24" s="5"/>
      <c r="Y24" s="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s="4" customFormat="1" x14ac:dyDescent="0.25">
      <c r="A25" s="1" t="s">
        <v>4</v>
      </c>
      <c r="B25" s="3">
        <v>41153</v>
      </c>
      <c r="C25" s="1" t="s">
        <v>10</v>
      </c>
      <c r="D25" s="1" t="s">
        <v>8</v>
      </c>
      <c r="E25" s="1">
        <v>1</v>
      </c>
      <c r="F25" s="1">
        <v>1</v>
      </c>
      <c r="G25" s="1">
        <f t="shared" si="2"/>
        <v>0</v>
      </c>
      <c r="H25" s="1">
        <f t="shared" si="0"/>
        <v>1.3367852718185498</v>
      </c>
      <c r="I25" s="1">
        <f t="shared" si="1"/>
        <v>0.32970451422494584</v>
      </c>
      <c r="J25" s="1">
        <f t="shared" si="4"/>
        <v>0.28180557308830523</v>
      </c>
      <c r="K25" s="1">
        <f t="shared" si="3"/>
        <v>-1.2665379029625636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5"/>
      <c r="W25" s="5"/>
      <c r="X25" s="5"/>
      <c r="Y25" s="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s="4" customFormat="1" x14ac:dyDescent="0.25">
      <c r="A26" s="1" t="s">
        <v>4</v>
      </c>
      <c r="B26" s="3">
        <v>41153</v>
      </c>
      <c r="C26" s="1" t="s">
        <v>15</v>
      </c>
      <c r="D26" s="1" t="s">
        <v>23</v>
      </c>
      <c r="E26" s="1">
        <v>2</v>
      </c>
      <c r="F26" s="1">
        <v>0</v>
      </c>
      <c r="G26" s="1">
        <f t="shared" si="2"/>
        <v>2</v>
      </c>
      <c r="H26" s="1">
        <f t="shared" si="0"/>
        <v>0.50341487591433542</v>
      </c>
      <c r="I26" s="1">
        <f t="shared" si="1"/>
        <v>0.75250119460054821</v>
      </c>
      <c r="J26" s="1">
        <f t="shared" si="4"/>
        <v>4.0868332353873355E-2</v>
      </c>
      <c r="K26" s="1">
        <f t="shared" si="3"/>
        <v>-3.197399785911716</v>
      </c>
      <c r="L26" s="1"/>
      <c r="M26" s="1"/>
      <c r="N26" s="1" t="s">
        <v>88</v>
      </c>
      <c r="O26" s="1"/>
      <c r="P26" s="1"/>
      <c r="Q26" s="1"/>
      <c r="R26" s="1"/>
      <c r="S26" s="1"/>
      <c r="T26" s="1" t="s">
        <v>85</v>
      </c>
      <c r="U26" s="1">
        <f>mean*home*P9*Q15</f>
        <v>0.33086806370019395</v>
      </c>
      <c r="V26" s="5"/>
      <c r="W26" s="5"/>
      <c r="X26" s="5"/>
      <c r="Y26" s="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s="4" customFormat="1" x14ac:dyDescent="0.25">
      <c r="A27" s="1" t="s">
        <v>4</v>
      </c>
      <c r="B27" s="3">
        <v>41153</v>
      </c>
      <c r="C27" s="1" t="s">
        <v>17</v>
      </c>
      <c r="D27" s="1" t="s">
        <v>7</v>
      </c>
      <c r="E27" s="1">
        <v>3</v>
      </c>
      <c r="F27" s="1">
        <v>0</v>
      </c>
      <c r="G27" s="1">
        <f t="shared" si="2"/>
        <v>3</v>
      </c>
      <c r="H27" s="1">
        <f t="shared" si="0"/>
        <v>1.5209809480548853</v>
      </c>
      <c r="I27" s="1">
        <f t="shared" si="1"/>
        <v>1.0875103024718995</v>
      </c>
      <c r="J27" s="1">
        <f t="shared" si="4"/>
        <v>6.428988999386985E-2</v>
      </c>
      <c r="K27" s="1">
        <f t="shared" si="3"/>
        <v>-2.7443528919224018</v>
      </c>
      <c r="L27" s="1"/>
      <c r="M27" s="1"/>
      <c r="N27" s="1"/>
      <c r="O27" s="1"/>
      <c r="P27" s="1"/>
      <c r="Q27" s="1"/>
      <c r="R27" s="1"/>
      <c r="S27" s="1"/>
      <c r="T27" s="1" t="s">
        <v>84</v>
      </c>
      <c r="U27" s="1">
        <f>mean*P15*Q9/home</f>
        <v>1.516689055835287</v>
      </c>
      <c r="V27" s="5"/>
      <c r="W27" s="5"/>
      <c r="X27" s="5"/>
      <c r="Y27" s="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s="4" customFormat="1" x14ac:dyDescent="0.25">
      <c r="A28" s="1" t="s">
        <v>4</v>
      </c>
      <c r="B28" s="3">
        <v>41153</v>
      </c>
      <c r="C28" s="1" t="s">
        <v>21</v>
      </c>
      <c r="D28" s="1" t="s">
        <v>14</v>
      </c>
      <c r="E28" s="1">
        <v>2</v>
      </c>
      <c r="F28" s="1">
        <v>2</v>
      </c>
      <c r="G28" s="1">
        <f t="shared" si="2"/>
        <v>0</v>
      </c>
      <c r="H28" s="1">
        <f t="shared" si="0"/>
        <v>0.80934110361442202</v>
      </c>
      <c r="I28" s="1">
        <f t="shared" si="1"/>
        <v>0.70409625641700269</v>
      </c>
      <c r="J28" s="1">
        <f t="shared" si="4"/>
        <v>0.364651975676276</v>
      </c>
      <c r="K28" s="1">
        <f t="shared" si="3"/>
        <v>-1.008811871559508</v>
      </c>
      <c r="L28" s="1"/>
      <c r="M28" s="1"/>
      <c r="P28" s="1"/>
      <c r="Q28" s="1"/>
      <c r="R28" s="1"/>
      <c r="S28" s="1"/>
      <c r="T28" s="1"/>
      <c r="U28" s="1"/>
      <c r="V28" s="5"/>
      <c r="W28" s="5"/>
      <c r="X28" s="5"/>
      <c r="Y28" s="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4" customFormat="1" x14ac:dyDescent="0.25">
      <c r="A29" s="1" t="s">
        <v>4</v>
      </c>
      <c r="B29" s="3">
        <v>41154</v>
      </c>
      <c r="C29" s="1" t="s">
        <v>16</v>
      </c>
      <c r="D29" s="1" t="s">
        <v>5</v>
      </c>
      <c r="E29" s="1">
        <v>0</v>
      </c>
      <c r="F29" s="1">
        <v>2</v>
      </c>
      <c r="G29" s="1">
        <f t="shared" si="2"/>
        <v>-2</v>
      </c>
      <c r="H29" s="1">
        <f t="shared" si="0"/>
        <v>1.411521326125051</v>
      </c>
      <c r="I29" s="1">
        <f t="shared" si="1"/>
        <v>1.5204846956644822</v>
      </c>
      <c r="J29" s="1">
        <f t="shared" si="4"/>
        <v>0.1193434006046071</v>
      </c>
      <c r="K29" s="1">
        <f t="shared" si="3"/>
        <v>-2.1257502221994318</v>
      </c>
      <c r="L29" s="1"/>
      <c r="M29" s="1"/>
      <c r="P29" s="1"/>
      <c r="Q29" s="1"/>
      <c r="R29" s="1"/>
      <c r="S29" s="1"/>
      <c r="T29" s="1"/>
      <c r="U29" s="1"/>
      <c r="V29" s="5"/>
      <c r="W29" s="5"/>
      <c r="X29" s="5"/>
      <c r="Y29" s="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s="4" customFormat="1" x14ac:dyDescent="0.25">
      <c r="A30" s="1" t="s">
        <v>4</v>
      </c>
      <c r="B30" s="3">
        <v>41154</v>
      </c>
      <c r="C30" s="1" t="s">
        <v>9</v>
      </c>
      <c r="D30" s="1" t="s">
        <v>18</v>
      </c>
      <c r="E30" s="1">
        <v>1</v>
      </c>
      <c r="F30" s="1">
        <v>1</v>
      </c>
      <c r="G30" s="1">
        <f t="shared" si="2"/>
        <v>0</v>
      </c>
      <c r="H30" s="1">
        <f t="shared" si="0"/>
        <v>1.7575614718004693</v>
      </c>
      <c r="I30" s="1">
        <f t="shared" si="1"/>
        <v>1.4945494091744513</v>
      </c>
      <c r="J30" s="1">
        <f t="shared" si="4"/>
        <v>0.23011147178191349</v>
      </c>
      <c r="K30" s="1">
        <f t="shared" si="3"/>
        <v>-1.469191427547264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5"/>
      <c r="W30" s="5"/>
      <c r="X30" s="5"/>
      <c r="Y30" s="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s="4" customFormat="1" x14ac:dyDescent="0.25">
      <c r="A31" s="1" t="s">
        <v>4</v>
      </c>
      <c r="B31" s="3">
        <v>41154</v>
      </c>
      <c r="C31" s="1" t="s">
        <v>20</v>
      </c>
      <c r="D31" s="1" t="s">
        <v>24</v>
      </c>
      <c r="E31" s="1">
        <v>2</v>
      </c>
      <c r="F31" s="1">
        <v>3</v>
      </c>
      <c r="G31" s="1">
        <f t="shared" si="2"/>
        <v>-1</v>
      </c>
      <c r="H31" s="1">
        <f t="shared" si="0"/>
        <v>0.3939556957250912</v>
      </c>
      <c r="I31" s="1">
        <f t="shared" si="1"/>
        <v>1.3466047339484577</v>
      </c>
      <c r="J31" s="1">
        <f t="shared" si="4"/>
        <v>0.30467458871229652</v>
      </c>
      <c r="K31" s="1">
        <f t="shared" si="3"/>
        <v>-1.188510994196198</v>
      </c>
      <c r="L31" s="1"/>
      <c r="M31" s="1"/>
      <c r="N31" s="1">
        <v>-10</v>
      </c>
      <c r="O31" s="1">
        <f>EXP(-($U$26+$U$27))*($U$26/$U$27)^(N31/2)*BESSELI(2*SQRT($U$26*$U$27),ABS(N31))</f>
        <v>2.9281533830935927E-6</v>
      </c>
      <c r="P31" s="1"/>
      <c r="Q31" s="1"/>
      <c r="R31" s="1"/>
      <c r="S31" s="1"/>
      <c r="T31" s="1"/>
      <c r="U31" s="1"/>
      <c r="V31" s="5"/>
      <c r="W31" s="5"/>
      <c r="X31" s="5"/>
      <c r="Y31" s="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s="4" customFormat="1" x14ac:dyDescent="0.25">
      <c r="A32" s="1" t="s">
        <v>4</v>
      </c>
      <c r="B32" s="3">
        <v>41167</v>
      </c>
      <c r="C32" s="1" t="s">
        <v>5</v>
      </c>
      <c r="D32" s="1" t="s">
        <v>20</v>
      </c>
      <c r="E32" s="1">
        <v>6</v>
      </c>
      <c r="F32" s="1">
        <v>1</v>
      </c>
      <c r="G32" s="1">
        <f t="shared" si="2"/>
        <v>5</v>
      </c>
      <c r="H32" s="1">
        <f t="shared" si="0"/>
        <v>1.9037351022357831</v>
      </c>
      <c r="I32" s="1">
        <f t="shared" si="1"/>
        <v>0.46355972785076921</v>
      </c>
      <c r="J32" s="1">
        <f t="shared" si="4"/>
        <v>2.2592809467823015E-2</v>
      </c>
      <c r="K32" s="1">
        <f t="shared" si="3"/>
        <v>-3.7901235884697382</v>
      </c>
      <c r="L32" s="1"/>
      <c r="M32" s="1"/>
      <c r="N32" s="1">
        <v>-9</v>
      </c>
      <c r="O32" s="1">
        <f t="shared" ref="O32:O40" si="5">EXP(-($U$26+$U$27))*($U$26/$U$27)^(N32/2)*BESSELI(2*SQRT($U$26*$U$27),ABS(N32))</f>
        <v>1.9393963992566181E-5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s="4" customFormat="1" x14ac:dyDescent="0.25">
      <c r="A33" s="1" t="s">
        <v>4</v>
      </c>
      <c r="B33" s="3">
        <v>41167</v>
      </c>
      <c r="C33" s="1" t="s">
        <v>18</v>
      </c>
      <c r="D33" s="1" t="s">
        <v>12</v>
      </c>
      <c r="E33" s="1">
        <v>2</v>
      </c>
      <c r="F33" s="1">
        <v>0</v>
      </c>
      <c r="G33" s="1">
        <f t="shared" si="2"/>
        <v>2</v>
      </c>
      <c r="H33" s="1">
        <f t="shared" si="0"/>
        <v>1.7862669440700867</v>
      </c>
      <c r="I33" s="1">
        <f t="shared" si="1"/>
        <v>1.7408687618024885</v>
      </c>
      <c r="J33" s="1">
        <f t="shared" si="4"/>
        <v>0.1188498525731983</v>
      </c>
      <c r="K33" s="1">
        <f t="shared" si="3"/>
        <v>-2.1298943256209752</v>
      </c>
      <c r="L33" s="1"/>
      <c r="M33" s="1"/>
      <c r="N33" s="1">
        <v>-8</v>
      </c>
      <c r="O33" s="1">
        <f t="shared" si="5"/>
        <v>1.1572214337401928E-4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s="4" customFormat="1" x14ac:dyDescent="0.25">
      <c r="A34" s="1" t="s">
        <v>4</v>
      </c>
      <c r="B34" s="3">
        <v>41167</v>
      </c>
      <c r="C34" s="1" t="s">
        <v>7</v>
      </c>
      <c r="D34" s="1" t="s">
        <v>15</v>
      </c>
      <c r="E34" s="1">
        <v>3</v>
      </c>
      <c r="F34" s="1">
        <v>0</v>
      </c>
      <c r="G34" s="1">
        <f t="shared" si="2"/>
        <v>3</v>
      </c>
      <c r="H34" s="1">
        <f t="shared" si="0"/>
        <v>1.3729975384014708</v>
      </c>
      <c r="I34" s="1">
        <f t="shared" si="1"/>
        <v>1.1382843459306951</v>
      </c>
      <c r="J34" s="1">
        <f t="shared" si="4"/>
        <v>5.1026702969526098E-2</v>
      </c>
      <c r="K34" s="1">
        <f t="shared" si="3"/>
        <v>-2.9754061956442244</v>
      </c>
      <c r="L34" s="1"/>
      <c r="M34" s="1"/>
      <c r="N34" s="1">
        <v>-7</v>
      </c>
      <c r="O34" s="1">
        <f t="shared" si="5"/>
        <v>6.1462432706251631E-4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s="4" customFormat="1" x14ac:dyDescent="0.25">
      <c r="A35" s="1" t="s">
        <v>4</v>
      </c>
      <c r="B35" s="3">
        <v>41167</v>
      </c>
      <c r="C35" s="1" t="s">
        <v>24</v>
      </c>
      <c r="D35" s="1" t="s">
        <v>21</v>
      </c>
      <c r="E35" s="1">
        <v>4</v>
      </c>
      <c r="F35" s="1">
        <v>0</v>
      </c>
      <c r="G35" s="1">
        <f t="shared" si="2"/>
        <v>4</v>
      </c>
      <c r="H35" s="1">
        <f t="shared" si="0"/>
        <v>2.4680178767222385</v>
      </c>
      <c r="I35" s="1">
        <f t="shared" ref="I35:I66" si="6">mean*VLOOKUP(C35,lookup,3,FALSE)*VLOOKUP(D35,lookup,2,FALSE)/home</f>
        <v>0.29784963075222293</v>
      </c>
      <c r="J35" s="1">
        <f t="shared" si="4"/>
        <v>0.11247854270291369</v>
      </c>
      <c r="K35" s="1">
        <f t="shared" si="3"/>
        <v>-2.1849928070588898</v>
      </c>
      <c r="L35" s="1"/>
      <c r="M35" s="1"/>
      <c r="N35" s="1">
        <v>-6</v>
      </c>
      <c r="O35" s="1">
        <f t="shared" si="5"/>
        <v>2.8619307525447092E-3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s="4" customFormat="1" x14ac:dyDescent="0.25">
      <c r="A36" s="1" t="s">
        <v>4</v>
      </c>
      <c r="B36" s="3">
        <v>41167</v>
      </c>
      <c r="C36" s="1" t="s">
        <v>8</v>
      </c>
      <c r="D36" s="1" t="s">
        <v>17</v>
      </c>
      <c r="E36" s="1">
        <v>0</v>
      </c>
      <c r="F36" s="1">
        <v>0</v>
      </c>
      <c r="G36" s="1">
        <f t="shared" si="2"/>
        <v>0</v>
      </c>
      <c r="H36" s="1">
        <f t="shared" si="0"/>
        <v>0.99571152499199156</v>
      </c>
      <c r="I36" s="1">
        <f t="shared" si="6"/>
        <v>0.97186544948927411</v>
      </c>
      <c r="J36" s="1">
        <f t="shared" si="4"/>
        <v>0.31154224108124207</v>
      </c>
      <c r="K36" s="1">
        <f t="shared" si="3"/>
        <v>-1.1662203445509642</v>
      </c>
      <c r="L36" s="1"/>
      <c r="M36" s="1"/>
      <c r="N36" s="1">
        <v>-5</v>
      </c>
      <c r="O36" s="1">
        <f t="shared" si="5"/>
        <v>1.1455837971150623E-2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s="4" customFormat="1" x14ac:dyDescent="0.25">
      <c r="A37" s="1" t="s">
        <v>4</v>
      </c>
      <c r="B37" s="3">
        <v>41167</v>
      </c>
      <c r="C37" s="1" t="s">
        <v>11</v>
      </c>
      <c r="D37" s="1" t="s">
        <v>22</v>
      </c>
      <c r="E37" s="1">
        <v>0</v>
      </c>
      <c r="F37" s="1">
        <v>0</v>
      </c>
      <c r="G37" s="1">
        <f t="shared" si="2"/>
        <v>0</v>
      </c>
      <c r="H37" s="1">
        <f t="shared" si="0"/>
        <v>0.31581660837345504</v>
      </c>
      <c r="I37" s="1">
        <f t="shared" si="6"/>
        <v>1.4342302414265571</v>
      </c>
      <c r="J37" s="1">
        <f t="shared" si="4"/>
        <v>0.26184792124714545</v>
      </c>
      <c r="K37" s="1">
        <f t="shared" si="3"/>
        <v>-1.3399913970044193</v>
      </c>
      <c r="L37" s="1"/>
      <c r="M37" s="1"/>
      <c r="N37" s="1">
        <v>-4</v>
      </c>
      <c r="O37" s="1">
        <f t="shared" si="5"/>
        <v>3.8390275922591616E-2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s="4" customFormat="1" x14ac:dyDescent="0.25">
      <c r="A38" s="1" t="s">
        <v>4</v>
      </c>
      <c r="B38" s="3">
        <v>41167</v>
      </c>
      <c r="C38" s="1" t="s">
        <v>14</v>
      </c>
      <c r="D38" s="1" t="s">
        <v>19</v>
      </c>
      <c r="E38" s="1">
        <v>1</v>
      </c>
      <c r="F38" s="1">
        <v>1</v>
      </c>
      <c r="G38" s="1">
        <f t="shared" si="2"/>
        <v>0</v>
      </c>
      <c r="H38" s="1">
        <f t="shared" si="0"/>
        <v>0.38606706778739347</v>
      </c>
      <c r="I38" s="1">
        <f t="shared" si="6"/>
        <v>0.96450371719331851</v>
      </c>
      <c r="J38" s="1">
        <f t="shared" si="4"/>
        <v>0.36493018328904198</v>
      </c>
      <c r="K38" s="1">
        <f t="shared" si="3"/>
        <v>-1.0080492223559006</v>
      </c>
      <c r="L38" s="1"/>
      <c r="M38" s="1"/>
      <c r="N38" s="1">
        <v>-3</v>
      </c>
      <c r="O38" s="1">
        <f t="shared" si="5"/>
        <v>0.10374669350487659</v>
      </c>
      <c r="P38" s="1"/>
      <c r="Q38" s="1"/>
      <c r="R38" s="1"/>
      <c r="S38" s="1"/>
      <c r="T38" s="1" t="s">
        <v>92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s="4" customFormat="1" x14ac:dyDescent="0.25">
      <c r="A39" s="1" t="s">
        <v>4</v>
      </c>
      <c r="B39" s="3">
        <v>41167</v>
      </c>
      <c r="C39" s="1" t="s">
        <v>6</v>
      </c>
      <c r="D39" s="1" t="s">
        <v>16</v>
      </c>
      <c r="E39" s="1">
        <v>1</v>
      </c>
      <c r="F39" s="1">
        <v>1</v>
      </c>
      <c r="G39" s="1">
        <f t="shared" si="2"/>
        <v>0</v>
      </c>
      <c r="H39" s="1">
        <f t="shared" si="0"/>
        <v>1.167092582196761</v>
      </c>
      <c r="I39" s="1">
        <f t="shared" si="6"/>
        <v>1.8630324931866744</v>
      </c>
      <c r="J39" s="1">
        <f t="shared" si="4"/>
        <v>0.22629172280190069</v>
      </c>
      <c r="K39" s="1">
        <f t="shared" si="3"/>
        <v>-1.4859303032294209</v>
      </c>
      <c r="L39" s="1"/>
      <c r="M39" s="1"/>
      <c r="N39" s="1">
        <v>-2</v>
      </c>
      <c r="O39" s="1">
        <f t="shared" si="5"/>
        <v>0.21358510864684058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s="4" customFormat="1" x14ac:dyDescent="0.25">
      <c r="A40" s="1" t="s">
        <v>4</v>
      </c>
      <c r="B40" s="3">
        <v>41168</v>
      </c>
      <c r="C40" s="1" t="s">
        <v>13</v>
      </c>
      <c r="D40" s="1" t="s">
        <v>10</v>
      </c>
      <c r="E40" s="1">
        <v>1</v>
      </c>
      <c r="F40" s="1">
        <v>3</v>
      </c>
      <c r="G40" s="1">
        <f t="shared" si="2"/>
        <v>-2</v>
      </c>
      <c r="H40" s="1">
        <f t="shared" si="0"/>
        <v>0.26799754997522424</v>
      </c>
      <c r="I40" s="1">
        <f t="shared" si="6"/>
        <v>1.012107112163475</v>
      </c>
      <c r="J40" s="1">
        <f t="shared" si="4"/>
        <v>0.15570892463450223</v>
      </c>
      <c r="K40" s="1">
        <f t="shared" si="3"/>
        <v>-1.8597668823596889</v>
      </c>
      <c r="L40" s="1"/>
      <c r="M40" s="1"/>
      <c r="N40" s="1">
        <v>-1</v>
      </c>
      <c r="O40" s="1">
        <f t="shared" si="5"/>
        <v>0.30427903470458018</v>
      </c>
      <c r="P40" s="1">
        <v>0</v>
      </c>
      <c r="Q40" s="1">
        <f>EXP(-($U$26+$U$27))*($U$26/$U$27)^(P40/2)*BESSELI(2*SQRT($U$26*$U$27),ABS(P40))</f>
        <v>0.24721450095161357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s="4" customFormat="1" x14ac:dyDescent="0.25">
      <c r="A41" s="1" t="s">
        <v>4</v>
      </c>
      <c r="B41" s="3">
        <v>41169</v>
      </c>
      <c r="C41" s="1" t="s">
        <v>23</v>
      </c>
      <c r="D41" s="1" t="s">
        <v>9</v>
      </c>
      <c r="E41" s="1">
        <v>2</v>
      </c>
      <c r="F41" s="1">
        <v>2</v>
      </c>
      <c r="G41" s="1">
        <f t="shared" si="2"/>
        <v>0</v>
      </c>
      <c r="H41" s="1">
        <f t="shared" si="0"/>
        <v>1.2832610246715728</v>
      </c>
      <c r="I41" s="1">
        <f t="shared" si="6"/>
        <v>0.31051182870808314</v>
      </c>
      <c r="J41" s="1">
        <f t="shared" si="4"/>
        <v>0.29253969499617971</v>
      </c>
      <c r="K41" s="1">
        <f t="shared" si="3"/>
        <v>-1.2291549121292633</v>
      </c>
      <c r="L41" s="1"/>
      <c r="N41" s="14" t="s">
        <v>90</v>
      </c>
      <c r="O41" s="14">
        <f>SUM(O31:O40)</f>
        <v>0.67507155009039654</v>
      </c>
      <c r="P41" s="15" t="s">
        <v>89</v>
      </c>
      <c r="Q41" s="15">
        <f>Q40</f>
        <v>0.24721450095161357</v>
      </c>
      <c r="R41" s="16" t="s">
        <v>91</v>
      </c>
      <c r="S41" s="16">
        <f>1-O41-Q41</f>
        <v>7.7713948957989887E-2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s="4" customFormat="1" x14ac:dyDescent="0.25">
      <c r="A42" s="1" t="s">
        <v>4</v>
      </c>
      <c r="B42" s="3">
        <v>41174</v>
      </c>
      <c r="C42" s="1" t="s">
        <v>22</v>
      </c>
      <c r="D42" s="1" t="s">
        <v>14</v>
      </c>
      <c r="E42" s="1">
        <v>1</v>
      </c>
      <c r="F42" s="1">
        <v>0</v>
      </c>
      <c r="G42" s="1">
        <f t="shared" si="2"/>
        <v>1</v>
      </c>
      <c r="H42" s="1">
        <f t="shared" si="0"/>
        <v>1.4599425729265842</v>
      </c>
      <c r="I42" s="1">
        <f t="shared" si="6"/>
        <v>0.31578205444463525</v>
      </c>
      <c r="J42" s="1">
        <f t="shared" si="4"/>
        <v>0.30880408048585967</v>
      </c>
      <c r="K42" s="1">
        <f t="shared" si="3"/>
        <v>-1.1750482469102073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s="4" customFormat="1" x14ac:dyDescent="0.25">
      <c r="A43" s="1" t="s">
        <v>4</v>
      </c>
      <c r="B43" s="3">
        <v>41174</v>
      </c>
      <c r="C43" s="1" t="s">
        <v>20</v>
      </c>
      <c r="D43" s="1" t="s">
        <v>18</v>
      </c>
      <c r="E43" s="1">
        <v>4</v>
      </c>
      <c r="F43" s="1">
        <v>1</v>
      </c>
      <c r="G43" s="1">
        <f t="shared" si="2"/>
        <v>3</v>
      </c>
      <c r="H43" s="1">
        <f t="shared" si="0"/>
        <v>1.708681975270137</v>
      </c>
      <c r="I43" s="1">
        <f t="shared" si="6"/>
        <v>1.1626789732151153</v>
      </c>
      <c r="J43" s="1">
        <f t="shared" si="4"/>
        <v>7.5655642948788737E-2</v>
      </c>
      <c r="K43" s="1">
        <f t="shared" si="3"/>
        <v>-2.5815632486838278</v>
      </c>
      <c r="L43" s="1"/>
      <c r="M43" s="1"/>
      <c r="N43" s="13" t="s">
        <v>81</v>
      </c>
      <c r="O43" s="13"/>
      <c r="P43" s="13">
        <f>CORREL(E3:E382,F3:F382)</f>
        <v>3.1835958550361705E-2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s="4" customFormat="1" x14ac:dyDescent="0.25">
      <c r="A44" s="1" t="s">
        <v>4</v>
      </c>
      <c r="B44" s="3">
        <v>41174</v>
      </c>
      <c r="C44" s="1" t="s">
        <v>12</v>
      </c>
      <c r="D44" s="1" t="s">
        <v>23</v>
      </c>
      <c r="E44" s="1">
        <v>0</v>
      </c>
      <c r="F44" s="1">
        <v>3</v>
      </c>
      <c r="G44" s="1">
        <f t="shared" si="2"/>
        <v>-3</v>
      </c>
      <c r="H44" s="1">
        <f t="shared" si="0"/>
        <v>0.56442288903185023</v>
      </c>
      <c r="I44" s="1">
        <f t="shared" si="6"/>
        <v>0.83575720346205962</v>
      </c>
      <c r="J44" s="1">
        <f t="shared" si="4"/>
        <v>2.6954195977290953E-2</v>
      </c>
      <c r="K44" s="1">
        <f t="shared" si="3"/>
        <v>-3.6136162988561202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s="4" customFormat="1" x14ac:dyDescent="0.25">
      <c r="A45" s="1" t="s">
        <v>4</v>
      </c>
      <c r="B45" s="3">
        <v>41174</v>
      </c>
      <c r="C45" s="1" t="s">
        <v>15</v>
      </c>
      <c r="D45" s="1" t="s">
        <v>13</v>
      </c>
      <c r="E45" s="1">
        <v>1</v>
      </c>
      <c r="F45" s="1">
        <v>0</v>
      </c>
      <c r="G45" s="1">
        <f t="shared" si="2"/>
        <v>1</v>
      </c>
      <c r="H45" s="1">
        <f t="shared" si="0"/>
        <v>1.3690029893786111</v>
      </c>
      <c r="I45" s="1">
        <f t="shared" si="6"/>
        <v>0.41102610289042646</v>
      </c>
      <c r="J45" s="1">
        <f t="shared" si="4"/>
        <v>0.3021964169575958</v>
      </c>
      <c r="K45" s="1">
        <f t="shared" si="3"/>
        <v>-1.1966780857406043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s="4" customFormat="1" x14ac:dyDescent="0.25">
      <c r="A46" s="1" t="s">
        <v>4</v>
      </c>
      <c r="B46" s="3">
        <v>41174</v>
      </c>
      <c r="C46" s="1" t="s">
        <v>17</v>
      </c>
      <c r="D46" s="1" t="s">
        <v>6</v>
      </c>
      <c r="E46" s="1">
        <v>1</v>
      </c>
      <c r="F46" s="1">
        <v>1</v>
      </c>
      <c r="G46" s="1">
        <f t="shared" si="2"/>
        <v>0</v>
      </c>
      <c r="H46" s="1">
        <f t="shared" si="0"/>
        <v>1.3633547537330841</v>
      </c>
      <c r="I46" s="1">
        <f t="shared" si="6"/>
        <v>0.8724409523979646</v>
      </c>
      <c r="J46" s="1">
        <f t="shared" si="4"/>
        <v>0.27726689989287978</v>
      </c>
      <c r="K46" s="1">
        <f t="shared" si="3"/>
        <v>-1.2827746991796838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s="4" customFormat="1" x14ac:dyDescent="0.25">
      <c r="A47" s="1" t="s">
        <v>4</v>
      </c>
      <c r="B47" s="3">
        <v>41174</v>
      </c>
      <c r="C47" s="1" t="s">
        <v>21</v>
      </c>
      <c r="D47" s="1" t="s">
        <v>7</v>
      </c>
      <c r="E47" s="1">
        <v>1</v>
      </c>
      <c r="F47" s="1">
        <v>2</v>
      </c>
      <c r="G47" s="1">
        <f t="shared" si="2"/>
        <v>-1</v>
      </c>
      <c r="H47" s="1">
        <f t="shared" si="0"/>
        <v>1.2829499193137475</v>
      </c>
      <c r="I47" s="1">
        <f t="shared" si="6"/>
        <v>1.3428541162684011</v>
      </c>
      <c r="J47" s="1">
        <f t="shared" si="4"/>
        <v>0.20873239889083822</v>
      </c>
      <c r="K47" s="1">
        <f t="shared" si="3"/>
        <v>-1.5667022354966196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s="4" customFormat="1" x14ac:dyDescent="0.25">
      <c r="A48" s="1" t="s">
        <v>4</v>
      </c>
      <c r="B48" s="3">
        <v>41175</v>
      </c>
      <c r="C48" s="1" t="s">
        <v>16</v>
      </c>
      <c r="D48" s="1" t="s">
        <v>24</v>
      </c>
      <c r="E48" s="1">
        <v>1</v>
      </c>
      <c r="F48" s="1">
        <v>2</v>
      </c>
      <c r="G48" s="1">
        <f t="shared" si="2"/>
        <v>-1</v>
      </c>
      <c r="H48" s="1">
        <f t="shared" si="0"/>
        <v>0.88551036457525967</v>
      </c>
      <c r="I48" s="1">
        <f t="shared" si="6"/>
        <v>1.4569718206111681</v>
      </c>
      <c r="J48" s="1">
        <f t="shared" si="4"/>
        <v>0.25195708872788969</v>
      </c>
      <c r="K48" s="1">
        <f t="shared" si="3"/>
        <v>-1.3784964887963147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s="4" customFormat="1" x14ac:dyDescent="0.25">
      <c r="A49" s="1" t="s">
        <v>4</v>
      </c>
      <c r="B49" s="3">
        <v>41175</v>
      </c>
      <c r="C49" s="1" t="s">
        <v>19</v>
      </c>
      <c r="D49" s="1" t="s">
        <v>5</v>
      </c>
      <c r="E49" s="1">
        <v>1</v>
      </c>
      <c r="F49" s="1">
        <v>1</v>
      </c>
      <c r="G49" s="1">
        <f t="shared" si="2"/>
        <v>0</v>
      </c>
      <c r="H49" s="1">
        <f t="shared" si="0"/>
        <v>1.0383269576949015</v>
      </c>
      <c r="I49" s="1">
        <f t="shared" si="6"/>
        <v>0.76955375961640593</v>
      </c>
      <c r="J49" s="1">
        <f t="shared" si="4"/>
        <v>0.3236681807894794</v>
      </c>
      <c r="K49" s="1">
        <f t="shared" si="3"/>
        <v>-1.1280364213385166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s="4" customFormat="1" x14ac:dyDescent="0.25">
      <c r="A50" s="1" t="s">
        <v>4</v>
      </c>
      <c r="B50" s="3">
        <v>41175</v>
      </c>
      <c r="C50" s="1" t="s">
        <v>9</v>
      </c>
      <c r="D50" s="1" t="s">
        <v>8</v>
      </c>
      <c r="E50" s="1">
        <v>1</v>
      </c>
      <c r="F50" s="1">
        <v>0</v>
      </c>
      <c r="G50" s="1">
        <f t="shared" si="2"/>
        <v>1</v>
      </c>
      <c r="H50" s="1">
        <f t="shared" si="0"/>
        <v>1.1152999325366959</v>
      </c>
      <c r="I50" s="1">
        <f t="shared" si="6"/>
        <v>0.86232560810540326</v>
      </c>
      <c r="J50" s="1">
        <f t="shared" si="4"/>
        <v>0.24147878041565402</v>
      </c>
      <c r="K50" s="1">
        <f t="shared" si="3"/>
        <v>-1.4209736755236222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s="4" customFormat="1" x14ac:dyDescent="0.25">
      <c r="A51" s="1" t="s">
        <v>4</v>
      </c>
      <c r="B51" s="3">
        <v>41175</v>
      </c>
      <c r="C51" s="1" t="s">
        <v>10</v>
      </c>
      <c r="D51" s="1" t="s">
        <v>11</v>
      </c>
      <c r="E51" s="1">
        <v>2</v>
      </c>
      <c r="F51" s="1">
        <v>1</v>
      </c>
      <c r="G51" s="1">
        <f t="shared" si="2"/>
        <v>1</v>
      </c>
      <c r="H51" s="1">
        <f t="shared" si="0"/>
        <v>1.2965351017910245</v>
      </c>
      <c r="I51" s="1">
        <f t="shared" si="6"/>
        <v>0.18883194185278224</v>
      </c>
      <c r="J51" s="1">
        <f t="shared" si="4"/>
        <v>0.3309928914631991</v>
      </c>
      <c r="K51" s="1">
        <f t="shared" si="3"/>
        <v>-1.1056583797776822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s="4" customFormat="1" x14ac:dyDescent="0.25">
      <c r="A52" s="1" t="s">
        <v>4</v>
      </c>
      <c r="B52" s="3">
        <v>41181</v>
      </c>
      <c r="C52" s="1" t="s">
        <v>5</v>
      </c>
      <c r="D52" s="1" t="s">
        <v>22</v>
      </c>
      <c r="E52" s="1">
        <v>1</v>
      </c>
      <c r="F52" s="1">
        <v>2</v>
      </c>
      <c r="G52" s="1">
        <f t="shared" si="2"/>
        <v>-1</v>
      </c>
      <c r="H52" s="1">
        <f t="shared" si="0"/>
        <v>1.1551399733446606</v>
      </c>
      <c r="I52" s="1">
        <f t="shared" si="6"/>
        <v>0.85643624203014146</v>
      </c>
      <c r="J52" s="1">
        <f t="shared" si="4"/>
        <v>0.18139957690922476</v>
      </c>
      <c r="K52" s="1">
        <f t="shared" si="3"/>
        <v>-1.7070530736675211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s="4" customFormat="1" x14ac:dyDescent="0.25">
      <c r="A53" s="1" t="s">
        <v>4</v>
      </c>
      <c r="B53" s="3">
        <v>41181</v>
      </c>
      <c r="C53" s="1" t="s">
        <v>23</v>
      </c>
      <c r="D53" s="1" t="s">
        <v>20</v>
      </c>
      <c r="E53" s="1">
        <v>3</v>
      </c>
      <c r="F53" s="1">
        <v>1</v>
      </c>
      <c r="G53" s="1">
        <f t="shared" si="2"/>
        <v>2</v>
      </c>
      <c r="H53" s="1">
        <f t="shared" si="0"/>
        <v>0.99830798592083536</v>
      </c>
      <c r="I53" s="1">
        <f t="shared" si="6"/>
        <v>0.30187619228939466</v>
      </c>
      <c r="J53" s="1">
        <f t="shared" si="4"/>
        <v>0.14994423501273205</v>
      </c>
      <c r="K53" s="1">
        <f t="shared" si="3"/>
        <v>-1.8974918205899953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s="4" customFormat="1" x14ac:dyDescent="0.25">
      <c r="A54" s="1" t="s">
        <v>4</v>
      </c>
      <c r="B54" s="3">
        <v>41181</v>
      </c>
      <c r="C54" s="1" t="s">
        <v>7</v>
      </c>
      <c r="D54" s="1" t="s">
        <v>19</v>
      </c>
      <c r="E54" s="1">
        <v>1</v>
      </c>
      <c r="F54" s="1">
        <v>2</v>
      </c>
      <c r="G54" s="1">
        <f t="shared" si="2"/>
        <v>-1</v>
      </c>
      <c r="H54" s="1">
        <f t="shared" si="0"/>
        <v>0.73630806357665213</v>
      </c>
      <c r="I54" s="1">
        <f t="shared" si="6"/>
        <v>1.5289103205371017</v>
      </c>
      <c r="J54" s="1">
        <f t="shared" si="4"/>
        <v>0.26647299044775119</v>
      </c>
      <c r="K54" s="1">
        <f t="shared" si="3"/>
        <v>-1.3224823896765721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s="4" customFormat="1" x14ac:dyDescent="0.25">
      <c r="A55" s="1" t="s">
        <v>4</v>
      </c>
      <c r="B55" s="3">
        <v>41181</v>
      </c>
      <c r="C55" s="1" t="s">
        <v>24</v>
      </c>
      <c r="D55" s="1" t="s">
        <v>10</v>
      </c>
      <c r="E55" s="1">
        <v>2</v>
      </c>
      <c r="F55" s="1">
        <v>3</v>
      </c>
      <c r="G55" s="1">
        <f t="shared" si="2"/>
        <v>-1</v>
      </c>
      <c r="H55" s="1">
        <f t="shared" si="0"/>
        <v>0.89656067444241416</v>
      </c>
      <c r="I55" s="1">
        <f t="shared" si="6"/>
        <v>0.35853467629240626</v>
      </c>
      <c r="J55" s="1">
        <f t="shared" si="4"/>
        <v>0.1195297734145255</v>
      </c>
      <c r="K55" s="1">
        <f t="shared" si="3"/>
        <v>-2.1241897887309094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s="4" customFormat="1" x14ac:dyDescent="0.25">
      <c r="A56" s="1" t="s">
        <v>4</v>
      </c>
      <c r="B56" s="3">
        <v>41181</v>
      </c>
      <c r="C56" s="1" t="s">
        <v>8</v>
      </c>
      <c r="D56" s="1" t="s">
        <v>16</v>
      </c>
      <c r="E56" s="1">
        <v>2</v>
      </c>
      <c r="F56" s="1">
        <v>5</v>
      </c>
      <c r="G56" s="1">
        <f t="shared" si="2"/>
        <v>-3</v>
      </c>
      <c r="H56" s="1">
        <f t="shared" si="0"/>
        <v>0.98325761754341068</v>
      </c>
      <c r="I56" s="1">
        <f t="shared" si="6"/>
        <v>1.7990911844604105</v>
      </c>
      <c r="J56" s="1">
        <f t="shared" si="4"/>
        <v>9.1825504816269374E-2</v>
      </c>
      <c r="K56" s="1">
        <f t="shared" si="3"/>
        <v>-2.3878651897007814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s="4" customFormat="1" x14ac:dyDescent="0.25">
      <c r="A57" s="1" t="s">
        <v>4</v>
      </c>
      <c r="B57" s="3">
        <v>41181</v>
      </c>
      <c r="C57" s="1" t="s">
        <v>13</v>
      </c>
      <c r="D57" s="1" t="s">
        <v>9</v>
      </c>
      <c r="E57" s="1">
        <v>2</v>
      </c>
      <c r="F57" s="1">
        <v>2</v>
      </c>
      <c r="G57" s="1">
        <f t="shared" si="2"/>
        <v>0</v>
      </c>
      <c r="H57" s="1">
        <f t="shared" si="0"/>
        <v>0.70093414036627721</v>
      </c>
      <c r="I57" s="1">
        <f t="shared" si="6"/>
        <v>0.84441609113498184</v>
      </c>
      <c r="J57" s="1">
        <f t="shared" si="4"/>
        <v>0.35939813748271138</v>
      </c>
      <c r="K57" s="1">
        <f t="shared" si="3"/>
        <v>-1.0233244869424021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s="4" customFormat="1" x14ac:dyDescent="0.25">
      <c r="A58" s="1" t="s">
        <v>4</v>
      </c>
      <c r="B58" s="3">
        <v>41181</v>
      </c>
      <c r="C58" s="1" t="s">
        <v>14</v>
      </c>
      <c r="D58" s="1" t="s">
        <v>12</v>
      </c>
      <c r="E58" s="1">
        <v>2</v>
      </c>
      <c r="F58" s="1">
        <v>0</v>
      </c>
      <c r="G58" s="1">
        <f t="shared" si="2"/>
        <v>2</v>
      </c>
      <c r="H58" s="1">
        <f t="shared" si="0"/>
        <v>0.79955049021220759</v>
      </c>
      <c r="I58" s="1">
        <f t="shared" si="6"/>
        <v>0.80510260041529214</v>
      </c>
      <c r="J58" s="1">
        <f t="shared" si="4"/>
        <v>7.9175727258325737E-2</v>
      </c>
      <c r="K58" s="1">
        <f t="shared" si="3"/>
        <v>-2.536085501145553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s="4" customFormat="1" x14ac:dyDescent="0.25">
      <c r="A59" s="1" t="s">
        <v>4</v>
      </c>
      <c r="B59" s="3">
        <v>41181</v>
      </c>
      <c r="C59" s="1" t="s">
        <v>6</v>
      </c>
      <c r="D59" s="1" t="s">
        <v>21</v>
      </c>
      <c r="E59" s="1">
        <v>1</v>
      </c>
      <c r="F59" s="1">
        <v>0</v>
      </c>
      <c r="G59" s="1">
        <f t="shared" si="2"/>
        <v>1</v>
      </c>
      <c r="H59" s="1">
        <f t="shared" si="0"/>
        <v>1.4593752542004728</v>
      </c>
      <c r="I59" s="1">
        <f t="shared" si="6"/>
        <v>0.84890545942486473</v>
      </c>
      <c r="J59" s="1">
        <f t="shared" si="4"/>
        <v>0.25559343361779274</v>
      </c>
      <c r="K59" s="1">
        <f t="shared" si="3"/>
        <v>-1.3641672468799861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s="4" customFormat="1" x14ac:dyDescent="0.25">
      <c r="A60" s="1" t="s">
        <v>4</v>
      </c>
      <c r="B60" s="3">
        <v>41182</v>
      </c>
      <c r="C60" s="1" t="s">
        <v>18</v>
      </c>
      <c r="D60" s="1" t="s">
        <v>15</v>
      </c>
      <c r="E60" s="1">
        <v>1</v>
      </c>
      <c r="F60" s="1">
        <v>1</v>
      </c>
      <c r="G60" s="1">
        <f t="shared" si="2"/>
        <v>0</v>
      </c>
      <c r="H60" s="1">
        <f t="shared" si="0"/>
        <v>1.6083235701949072</v>
      </c>
      <c r="I60" s="1">
        <f t="shared" si="6"/>
        <v>1.5526996667502064</v>
      </c>
      <c r="J60" s="1">
        <f t="shared" si="4"/>
        <v>0.23580050991986529</v>
      </c>
      <c r="K60" s="1">
        <f t="shared" si="3"/>
        <v>-1.4447691283711739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s="4" customFormat="1" x14ac:dyDescent="0.25">
      <c r="A61" s="1" t="s">
        <v>4</v>
      </c>
      <c r="B61" s="3">
        <v>41183</v>
      </c>
      <c r="C61" s="1" t="s">
        <v>11</v>
      </c>
      <c r="D61" s="1" t="s">
        <v>17</v>
      </c>
      <c r="E61" s="1">
        <v>1</v>
      </c>
      <c r="F61" s="1">
        <v>2</v>
      </c>
      <c r="G61" s="1">
        <f t="shared" si="2"/>
        <v>-1</v>
      </c>
      <c r="H61" s="1">
        <f t="shared" si="0"/>
        <v>0.57027469348251614</v>
      </c>
      <c r="I61" s="1">
        <f t="shared" si="6"/>
        <v>0.94260289669902309</v>
      </c>
      <c r="J61" s="1">
        <f t="shared" si="4"/>
        <v>0.26866730709992709</v>
      </c>
      <c r="K61" s="1">
        <f t="shared" si="3"/>
        <v>-1.3142814413998327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s="4" customFormat="1" x14ac:dyDescent="0.25">
      <c r="A62" s="1" t="s">
        <v>4</v>
      </c>
      <c r="B62" s="3">
        <v>41188</v>
      </c>
      <c r="C62" s="1" t="s">
        <v>22</v>
      </c>
      <c r="D62" s="1" t="s">
        <v>8</v>
      </c>
      <c r="E62" s="1">
        <v>4</v>
      </c>
      <c r="F62" s="1">
        <v>1</v>
      </c>
      <c r="G62" s="1">
        <f t="shared" si="2"/>
        <v>3</v>
      </c>
      <c r="H62" s="1">
        <f t="shared" si="0"/>
        <v>2.0032342104928462</v>
      </c>
      <c r="I62" s="1">
        <f t="shared" si="6"/>
        <v>0.40705108768683107</v>
      </c>
      <c r="J62" s="1">
        <f t="shared" si="4"/>
        <v>0.14691829931154821</v>
      </c>
      <c r="K62" s="1">
        <f t="shared" si="3"/>
        <v>-1.9178786337065152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s="4" customFormat="1" x14ac:dyDescent="0.25">
      <c r="A63" s="1" t="s">
        <v>4</v>
      </c>
      <c r="B63" s="3">
        <v>41188</v>
      </c>
      <c r="C63" s="1" t="s">
        <v>19</v>
      </c>
      <c r="D63" s="1" t="s">
        <v>6</v>
      </c>
      <c r="E63" s="1">
        <v>3</v>
      </c>
      <c r="F63" s="1">
        <v>0</v>
      </c>
      <c r="G63" s="1">
        <f t="shared" si="2"/>
        <v>3</v>
      </c>
      <c r="H63" s="1">
        <f t="shared" si="0"/>
        <v>1.8565326648469358</v>
      </c>
      <c r="I63" s="1">
        <f t="shared" si="6"/>
        <v>0.43604041068261978</v>
      </c>
      <c r="J63" s="1">
        <f t="shared" si="4"/>
        <v>0.13136949826696942</v>
      </c>
      <c r="K63" s="1">
        <f t="shared" si="3"/>
        <v>-2.0297413287439929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s="4" customFormat="1" x14ac:dyDescent="0.25">
      <c r="A64" s="1" t="s">
        <v>4</v>
      </c>
      <c r="B64" s="3">
        <v>41188</v>
      </c>
      <c r="C64" s="1" t="s">
        <v>12</v>
      </c>
      <c r="D64" s="1" t="s">
        <v>13</v>
      </c>
      <c r="E64" s="1">
        <v>2</v>
      </c>
      <c r="F64" s="1">
        <v>2</v>
      </c>
      <c r="G64" s="1">
        <f t="shared" si="2"/>
        <v>0</v>
      </c>
      <c r="H64" s="1">
        <f t="shared" si="0"/>
        <v>1.5349101890461465</v>
      </c>
      <c r="I64" s="1">
        <f t="shared" si="6"/>
        <v>0.45650163583323211</v>
      </c>
      <c r="J64" s="1">
        <f t="shared" si="4"/>
        <v>0.25026609244302039</v>
      </c>
      <c r="K64" s="1">
        <f t="shared" si="3"/>
        <v>-1.3852305573877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s="4" customFormat="1" x14ac:dyDescent="0.25">
      <c r="A65" s="1" t="s">
        <v>4</v>
      </c>
      <c r="B65" s="3">
        <v>41188</v>
      </c>
      <c r="C65" s="1" t="s">
        <v>15</v>
      </c>
      <c r="D65" s="1" t="s">
        <v>11</v>
      </c>
      <c r="E65" s="1">
        <v>3</v>
      </c>
      <c r="F65" s="1">
        <v>2</v>
      </c>
      <c r="G65" s="1">
        <f t="shared" si="2"/>
        <v>1</v>
      </c>
      <c r="H65" s="1">
        <f t="shared" si="0"/>
        <v>1.2945735188211158</v>
      </c>
      <c r="I65" s="1">
        <f t="shared" si="6"/>
        <v>0.39232819364952559</v>
      </c>
      <c r="J65" s="1">
        <f t="shared" si="4"/>
        <v>0.30583995137319508</v>
      </c>
      <c r="K65" s="1">
        <f t="shared" si="3"/>
        <v>-1.1846933485882538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s="4" customFormat="1" x14ac:dyDescent="0.25">
      <c r="A66" s="1" t="s">
        <v>4</v>
      </c>
      <c r="B66" s="3">
        <v>41188</v>
      </c>
      <c r="C66" s="1" t="s">
        <v>17</v>
      </c>
      <c r="D66" s="1" t="s">
        <v>5</v>
      </c>
      <c r="E66" s="1">
        <v>1</v>
      </c>
      <c r="F66" s="1">
        <v>3</v>
      </c>
      <c r="G66" s="1">
        <f t="shared" si="2"/>
        <v>-2</v>
      </c>
      <c r="H66" s="1">
        <f t="shared" si="0"/>
        <v>0.76250098934793942</v>
      </c>
      <c r="I66" s="1">
        <f t="shared" si="6"/>
        <v>1.539743102961747</v>
      </c>
      <c r="J66" s="1">
        <f t="shared" si="4"/>
        <v>0.17235828062331654</v>
      </c>
      <c r="K66" s="1">
        <f t="shared" si="3"/>
        <v>-1.7581799417813746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s="4" customFormat="1" x14ac:dyDescent="0.25">
      <c r="A67" s="1" t="s">
        <v>4</v>
      </c>
      <c r="B67" s="3">
        <v>41188</v>
      </c>
      <c r="C67" s="1" t="s">
        <v>21</v>
      </c>
      <c r="D67" s="1" t="s">
        <v>23</v>
      </c>
      <c r="E67" s="1">
        <v>2</v>
      </c>
      <c r="F67" s="1">
        <v>2</v>
      </c>
      <c r="G67" s="1">
        <f t="shared" si="2"/>
        <v>0</v>
      </c>
      <c r="H67" s="1">
        <f t="shared" ref="H67:H130" si="7">mean*home*VLOOKUP(C67,lookup,2,FALSE)*VLOOKUP(D67,lookup,3,FALSE)</f>
        <v>0.41884130626123445</v>
      </c>
      <c r="I67" s="1">
        <f t="shared" ref="I67:I130" si="8">mean*VLOOKUP(C67,lookup,3,FALSE)*VLOOKUP(D67,lookup,2,FALSE)/home</f>
        <v>0.99701513189212421</v>
      </c>
      <c r="J67" s="1">
        <f t="shared" si="4"/>
        <v>0.35515980320246954</v>
      </c>
      <c r="K67" s="1">
        <f t="shared" si="3"/>
        <v>-1.0351874409276658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s="4" customFormat="1" x14ac:dyDescent="0.25">
      <c r="A68" s="1" t="s">
        <v>4</v>
      </c>
      <c r="B68" s="3">
        <v>41189</v>
      </c>
      <c r="C68" s="1" t="s">
        <v>16</v>
      </c>
      <c r="D68" s="1" t="s">
        <v>14</v>
      </c>
      <c r="E68" s="1">
        <v>0</v>
      </c>
      <c r="F68" s="1">
        <v>0</v>
      </c>
      <c r="G68" s="1">
        <f t="shared" ref="G68:G131" si="9">E68-F68</f>
        <v>0</v>
      </c>
      <c r="H68" s="1">
        <f t="shared" si="7"/>
        <v>1.7762034127178172</v>
      </c>
      <c r="I68" s="1">
        <f t="shared" si="8"/>
        <v>0.56308034253122274</v>
      </c>
      <c r="J68" s="1">
        <f t="shared" ref="J68:J131" si="10">EXP(-(H68+I68))*(H68/I68)^(G68/2)*BESSELI(2*SQRT(H68*I68),ABS(G68))</f>
        <v>0.21976667173015105</v>
      </c>
      <c r="K68" s="1">
        <f t="shared" ref="K68:K131" si="11">LN(J68)</f>
        <v>-1.5151888784907184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s="4" customFormat="1" x14ac:dyDescent="0.25">
      <c r="A69" s="1" t="s">
        <v>4</v>
      </c>
      <c r="B69" s="3">
        <v>41189</v>
      </c>
      <c r="C69" s="1" t="s">
        <v>9</v>
      </c>
      <c r="D69" s="1" t="s">
        <v>24</v>
      </c>
      <c r="E69" s="1">
        <v>0</v>
      </c>
      <c r="F69" s="1">
        <v>3</v>
      </c>
      <c r="G69" s="1">
        <f t="shared" si="9"/>
        <v>-3</v>
      </c>
      <c r="H69" s="1">
        <f t="shared" si="7"/>
        <v>0.40522540907198529</v>
      </c>
      <c r="I69" s="1">
        <f t="shared" si="8"/>
        <v>1.7309742034371749</v>
      </c>
      <c r="J69" s="1">
        <f t="shared" si="10"/>
        <v>0.12129762278383735</v>
      </c>
      <c r="K69" s="1">
        <f t="shared" si="11"/>
        <v>-2.1095080610490915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s="4" customFormat="1" x14ac:dyDescent="0.25">
      <c r="A70" s="1" t="s">
        <v>4</v>
      </c>
      <c r="B70" s="3">
        <v>41189</v>
      </c>
      <c r="C70" s="1" t="s">
        <v>20</v>
      </c>
      <c r="D70" s="1" t="s">
        <v>7</v>
      </c>
      <c r="E70" s="1">
        <v>2</v>
      </c>
      <c r="F70" s="1">
        <v>2</v>
      </c>
      <c r="G70" s="1">
        <f t="shared" si="9"/>
        <v>0</v>
      </c>
      <c r="H70" s="1">
        <f t="shared" si="7"/>
        <v>1.2526349984313072</v>
      </c>
      <c r="I70" s="1">
        <f t="shared" si="8"/>
        <v>0.99255858569681088</v>
      </c>
      <c r="J70" s="1">
        <f t="shared" si="10"/>
        <v>0.28462733529762274</v>
      </c>
      <c r="K70" s="1">
        <f t="shared" si="11"/>
        <v>-1.256574549809327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s="4" customFormat="1" x14ac:dyDescent="0.25">
      <c r="A71" s="1" t="s">
        <v>4</v>
      </c>
      <c r="B71" s="3">
        <v>41189</v>
      </c>
      <c r="C71" s="1" t="s">
        <v>10</v>
      </c>
      <c r="D71" s="1" t="s">
        <v>18</v>
      </c>
      <c r="E71" s="1">
        <v>2</v>
      </c>
      <c r="F71" s="1">
        <v>0</v>
      </c>
      <c r="G71" s="1">
        <f t="shared" si="9"/>
        <v>2</v>
      </c>
      <c r="H71" s="1">
        <f t="shared" si="7"/>
        <v>2.1065923356372993</v>
      </c>
      <c r="I71" s="1">
        <f t="shared" si="8"/>
        <v>0.57143111871590335</v>
      </c>
      <c r="J71" s="1">
        <f t="shared" si="10"/>
        <v>0.22357902527476539</v>
      </c>
      <c r="K71" s="1">
        <f t="shared" si="11"/>
        <v>-1.4979903467757001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s="4" customFormat="1" x14ac:dyDescent="0.25">
      <c r="A72" s="1" t="s">
        <v>4</v>
      </c>
      <c r="B72" s="3">
        <v>41202</v>
      </c>
      <c r="C72" s="1" t="s">
        <v>7</v>
      </c>
      <c r="D72" s="1" t="s">
        <v>18</v>
      </c>
      <c r="E72" s="1">
        <v>1</v>
      </c>
      <c r="F72" s="1">
        <v>0</v>
      </c>
      <c r="G72" s="1">
        <f t="shared" si="9"/>
        <v>1</v>
      </c>
      <c r="H72" s="1">
        <f t="shared" si="7"/>
        <v>2.1780245582983566</v>
      </c>
      <c r="I72" s="1">
        <f t="shared" si="8"/>
        <v>1.3806839108008346</v>
      </c>
      <c r="J72" s="1">
        <f t="shared" si="10"/>
        <v>0.21567446588587252</v>
      </c>
      <c r="K72" s="1">
        <f t="shared" si="11"/>
        <v>-1.5339851104993316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s="4" customFormat="1" x14ac:dyDescent="0.25">
      <c r="A73" s="1" t="s">
        <v>4</v>
      </c>
      <c r="B73" s="3">
        <v>41202</v>
      </c>
      <c r="C73" s="1" t="s">
        <v>16</v>
      </c>
      <c r="D73" s="1" t="s">
        <v>13</v>
      </c>
      <c r="E73" s="1">
        <v>1</v>
      </c>
      <c r="F73" s="1">
        <v>0</v>
      </c>
      <c r="G73" s="1">
        <f t="shared" si="9"/>
        <v>1</v>
      </c>
      <c r="H73" s="1">
        <f t="shared" si="7"/>
        <v>2.4997061571532972</v>
      </c>
      <c r="I73" s="1">
        <f t="shared" si="8"/>
        <v>0.43551417035949236</v>
      </c>
      <c r="J73" s="1">
        <f t="shared" si="10"/>
        <v>0.21943000525719175</v>
      </c>
      <c r="K73" s="1">
        <f t="shared" si="11"/>
        <v>-1.516721979975959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s="4" customFormat="1" x14ac:dyDescent="0.25">
      <c r="A74" s="1" t="s">
        <v>4</v>
      </c>
      <c r="B74" s="3">
        <v>41202</v>
      </c>
      <c r="C74" s="1" t="s">
        <v>24</v>
      </c>
      <c r="D74" s="1" t="s">
        <v>14</v>
      </c>
      <c r="E74" s="1">
        <v>4</v>
      </c>
      <c r="F74" s="1">
        <v>2</v>
      </c>
      <c r="G74" s="1">
        <f t="shared" si="9"/>
        <v>2</v>
      </c>
      <c r="H74" s="1">
        <f t="shared" si="7"/>
        <v>1.366570230707687</v>
      </c>
      <c r="I74" s="1">
        <f t="shared" si="8"/>
        <v>0.19436436267640594</v>
      </c>
      <c r="J74" s="1">
        <f t="shared" si="10"/>
        <v>0.21397557262670838</v>
      </c>
      <c r="K74" s="1">
        <f t="shared" si="11"/>
        <v>-1.5418934170796714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s="4" customFormat="1" x14ac:dyDescent="0.25">
      <c r="A75" s="1" t="s">
        <v>4</v>
      </c>
      <c r="B75" s="3">
        <v>41202</v>
      </c>
      <c r="C75" s="1" t="s">
        <v>8</v>
      </c>
      <c r="D75" s="1" t="s">
        <v>5</v>
      </c>
      <c r="E75" s="1">
        <v>1</v>
      </c>
      <c r="F75" s="1">
        <v>0</v>
      </c>
      <c r="G75" s="1">
        <f t="shared" si="9"/>
        <v>1</v>
      </c>
      <c r="H75" s="1">
        <f t="shared" si="7"/>
        <v>0.54101260956750974</v>
      </c>
      <c r="I75" s="1">
        <f t="shared" si="8"/>
        <v>1.4445192449543007</v>
      </c>
      <c r="J75" s="1">
        <f t="shared" si="10"/>
        <v>0.1073490411299005</v>
      </c>
      <c r="K75" s="1">
        <f t="shared" si="11"/>
        <v>-2.2316696868826096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s="4" customFormat="1" x14ac:dyDescent="0.25">
      <c r="A76" s="1" t="s">
        <v>4</v>
      </c>
      <c r="B76" s="3">
        <v>41202</v>
      </c>
      <c r="C76" s="1" t="s">
        <v>12</v>
      </c>
      <c r="D76" s="1" t="s">
        <v>21</v>
      </c>
      <c r="E76" s="1">
        <v>2</v>
      </c>
      <c r="F76" s="1">
        <v>1</v>
      </c>
      <c r="G76" s="1">
        <f t="shared" si="9"/>
        <v>1</v>
      </c>
      <c r="H76" s="1">
        <f t="shared" si="7"/>
        <v>1.9697134684821684</v>
      </c>
      <c r="I76" s="1">
        <f t="shared" si="8"/>
        <v>0.90446307517458435</v>
      </c>
      <c r="J76" s="1">
        <f t="shared" si="10"/>
        <v>0.24447715677671081</v>
      </c>
      <c r="K76" s="1">
        <f t="shared" si="11"/>
        <v>-1.4086334027480185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s="4" customFormat="1" x14ac:dyDescent="0.25">
      <c r="A77" s="1" t="s">
        <v>4</v>
      </c>
      <c r="B77" s="3">
        <v>41202</v>
      </c>
      <c r="C77" s="1" t="s">
        <v>10</v>
      </c>
      <c r="D77" s="1" t="s">
        <v>22</v>
      </c>
      <c r="E77" s="1">
        <v>2</v>
      </c>
      <c r="F77" s="1">
        <v>4</v>
      </c>
      <c r="G77" s="1">
        <f t="shared" si="9"/>
        <v>-2</v>
      </c>
      <c r="H77" s="1">
        <f t="shared" si="7"/>
        <v>0.78910982864589718</v>
      </c>
      <c r="I77" s="1">
        <f t="shared" si="8"/>
        <v>0.70704657522548153</v>
      </c>
      <c r="J77" s="1">
        <f t="shared" si="10"/>
        <v>6.7154234745335398E-2</v>
      </c>
      <c r="K77" s="1">
        <f t="shared" si="11"/>
        <v>-2.7007632940350632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s="4" customFormat="1" x14ac:dyDescent="0.25">
      <c r="A78" s="1" t="s">
        <v>4</v>
      </c>
      <c r="B78" s="3">
        <v>41202</v>
      </c>
      <c r="C78" s="1" t="s">
        <v>15</v>
      </c>
      <c r="D78" s="1" t="s">
        <v>19</v>
      </c>
      <c r="E78" s="1">
        <v>1</v>
      </c>
      <c r="F78" s="1">
        <v>2</v>
      </c>
      <c r="G78" s="1">
        <f t="shared" si="9"/>
        <v>-1</v>
      </c>
      <c r="H78" s="1">
        <f t="shared" si="7"/>
        <v>0.71108206337462165</v>
      </c>
      <c r="I78" s="1">
        <f t="shared" si="8"/>
        <v>1.3146970698945148</v>
      </c>
      <c r="J78" s="1">
        <f t="shared" si="10"/>
        <v>0.26810713776458228</v>
      </c>
      <c r="K78" s="1">
        <f t="shared" si="11"/>
        <v>-1.3163686105788368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s="4" customFormat="1" x14ac:dyDescent="0.25">
      <c r="A79" s="1" t="s">
        <v>4</v>
      </c>
      <c r="B79" s="3">
        <v>41202</v>
      </c>
      <c r="C79" s="1" t="s">
        <v>17</v>
      </c>
      <c r="D79" s="1" t="s">
        <v>20</v>
      </c>
      <c r="E79" s="1">
        <v>4</v>
      </c>
      <c r="F79" s="1">
        <v>1</v>
      </c>
      <c r="G79" s="1">
        <f t="shared" si="9"/>
        <v>3</v>
      </c>
      <c r="H79" s="1">
        <f t="shared" si="7"/>
        <v>1.2808236216343529</v>
      </c>
      <c r="I79" s="1">
        <f t="shared" si="8"/>
        <v>0.85316267196091133</v>
      </c>
      <c r="J79" s="1">
        <f t="shared" si="10"/>
        <v>5.409086538221243E-2</v>
      </c>
      <c r="K79" s="1">
        <f t="shared" si="11"/>
        <v>-2.9170899542951427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s="4" customFormat="1" x14ac:dyDescent="0.25">
      <c r="A80" s="1" t="s">
        <v>4</v>
      </c>
      <c r="B80" s="3">
        <v>41203</v>
      </c>
      <c r="C80" s="1" t="s">
        <v>11</v>
      </c>
      <c r="D80" s="1" t="s">
        <v>23</v>
      </c>
      <c r="E80" s="1">
        <v>1</v>
      </c>
      <c r="F80" s="1">
        <v>1</v>
      </c>
      <c r="G80" s="1">
        <f t="shared" si="9"/>
        <v>0</v>
      </c>
      <c r="H80" s="1">
        <f t="shared" si="7"/>
        <v>0.20178139373096132</v>
      </c>
      <c r="I80" s="1">
        <f t="shared" si="8"/>
        <v>0.73468976011389031</v>
      </c>
      <c r="J80" s="1">
        <f t="shared" si="10"/>
        <v>0.45231234266683779</v>
      </c>
      <c r="K80" s="1">
        <f t="shared" si="11"/>
        <v>-0.79338231419758043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s="4" customFormat="1" x14ac:dyDescent="0.25">
      <c r="A81" s="1" t="s">
        <v>4</v>
      </c>
      <c r="B81" s="3">
        <v>41203</v>
      </c>
      <c r="C81" s="1" t="s">
        <v>6</v>
      </c>
      <c r="D81" s="1" t="s">
        <v>9</v>
      </c>
      <c r="E81" s="1">
        <v>1</v>
      </c>
      <c r="F81" s="1">
        <v>1</v>
      </c>
      <c r="G81" s="1">
        <f t="shared" si="9"/>
        <v>0</v>
      </c>
      <c r="H81" s="1">
        <f t="shared" si="7"/>
        <v>1.3865794274305463</v>
      </c>
      <c r="I81" s="1">
        <f t="shared" si="8"/>
        <v>0.85255704999916759</v>
      </c>
      <c r="J81" s="1">
        <f t="shared" si="10"/>
        <v>0.27500092132865656</v>
      </c>
      <c r="K81" s="1">
        <f t="shared" si="11"/>
        <v>-1.290980831035154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s="4" customFormat="1" x14ac:dyDescent="0.25">
      <c r="A82" s="1" t="s">
        <v>4</v>
      </c>
      <c r="B82" s="3">
        <v>41209</v>
      </c>
      <c r="C82" s="1" t="s">
        <v>5</v>
      </c>
      <c r="D82" s="1" t="s">
        <v>11</v>
      </c>
      <c r="E82" s="1">
        <v>1</v>
      </c>
      <c r="F82" s="1">
        <v>0</v>
      </c>
      <c r="G82" s="1">
        <f t="shared" si="9"/>
        <v>1</v>
      </c>
      <c r="H82" s="1">
        <f t="shared" si="7"/>
        <v>1.8979354565806139</v>
      </c>
      <c r="I82" s="1">
        <f t="shared" si="8"/>
        <v>0.22872965420146002</v>
      </c>
      <c r="J82" s="1">
        <f t="shared" si="10"/>
        <v>0.27910405057427495</v>
      </c>
      <c r="K82" s="1">
        <f t="shared" si="11"/>
        <v>-1.2761706255595944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s="4" customFormat="1" x14ac:dyDescent="0.25">
      <c r="A83" s="1" t="s">
        <v>4</v>
      </c>
      <c r="B83" s="3">
        <v>41209</v>
      </c>
      <c r="C83" s="1" t="s">
        <v>18</v>
      </c>
      <c r="D83" s="1" t="s">
        <v>8</v>
      </c>
      <c r="E83" s="1">
        <v>1</v>
      </c>
      <c r="F83" s="1">
        <v>1</v>
      </c>
      <c r="G83" s="1">
        <f t="shared" si="9"/>
        <v>0</v>
      </c>
      <c r="H83" s="1">
        <f t="shared" si="7"/>
        <v>1.6190027730306753</v>
      </c>
      <c r="I83" s="1">
        <f t="shared" si="8"/>
        <v>1.0866557105306218</v>
      </c>
      <c r="J83" s="1">
        <f t="shared" si="10"/>
        <v>0.24740435865251173</v>
      </c>
      <c r="K83" s="1">
        <f t="shared" si="11"/>
        <v>-1.3967312013434052</v>
      </c>
      <c r="L83" s="1"/>
      <c r="M83" s="1"/>
      <c r="N83" s="1"/>
      <c r="O83" s="1"/>
      <c r="P83" s="1"/>
      <c r="Q83" s="1"/>
      <c r="R83" s="1"/>
      <c r="S83" s="1"/>
      <c r="T83" s="1"/>
      <c r="U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s="4" customFormat="1" x14ac:dyDescent="0.25">
      <c r="A84" s="1" t="s">
        <v>4</v>
      </c>
      <c r="B84" s="3">
        <v>41209</v>
      </c>
      <c r="C84" s="1" t="s">
        <v>19</v>
      </c>
      <c r="D84" s="1" t="s">
        <v>12</v>
      </c>
      <c r="E84" s="1">
        <v>1</v>
      </c>
      <c r="F84" s="1">
        <v>0</v>
      </c>
      <c r="G84" s="1">
        <f t="shared" si="9"/>
        <v>1</v>
      </c>
      <c r="H84" s="1">
        <f t="shared" si="7"/>
        <v>1.9780356276035305</v>
      </c>
      <c r="I84" s="1">
        <f t="shared" si="8"/>
        <v>0.58852215511533501</v>
      </c>
      <c r="J84" s="1">
        <f t="shared" si="10"/>
        <v>0.25925436131043078</v>
      </c>
      <c r="K84" s="1">
        <f t="shared" si="11"/>
        <v>-1.349945609215812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s="4" customFormat="1" x14ac:dyDescent="0.25">
      <c r="A85" s="1" t="s">
        <v>4</v>
      </c>
      <c r="B85" s="3">
        <v>41209</v>
      </c>
      <c r="C85" s="1" t="s">
        <v>13</v>
      </c>
      <c r="D85" s="1" t="s">
        <v>7</v>
      </c>
      <c r="E85" s="1">
        <v>3</v>
      </c>
      <c r="F85" s="1">
        <v>3</v>
      </c>
      <c r="G85" s="1">
        <f t="shared" si="9"/>
        <v>0</v>
      </c>
      <c r="H85" s="1">
        <f t="shared" si="7"/>
        <v>0.64753194788608692</v>
      </c>
      <c r="I85" s="1">
        <f t="shared" si="8"/>
        <v>1.0464265480457047</v>
      </c>
      <c r="J85" s="1">
        <f t="shared" si="10"/>
        <v>0.33107959579025464</v>
      </c>
      <c r="K85" s="1">
        <f t="shared" si="11"/>
        <v>-1.1053964618480885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s="4" customFormat="1" x14ac:dyDescent="0.25">
      <c r="A86" s="1" t="s">
        <v>4</v>
      </c>
      <c r="B86" s="3">
        <v>41209</v>
      </c>
      <c r="C86" s="1" t="s">
        <v>14</v>
      </c>
      <c r="D86" s="1" t="s">
        <v>6</v>
      </c>
      <c r="E86" s="1">
        <v>0</v>
      </c>
      <c r="F86" s="1">
        <v>0</v>
      </c>
      <c r="G86" s="1">
        <f t="shared" si="9"/>
        <v>0</v>
      </c>
      <c r="H86" s="1">
        <f t="shared" si="7"/>
        <v>0.75043724266571665</v>
      </c>
      <c r="I86" s="1">
        <f t="shared" si="8"/>
        <v>0.59650646194947587</v>
      </c>
      <c r="J86" s="1">
        <f t="shared" si="10"/>
        <v>0.39012838586168858</v>
      </c>
      <c r="K86" s="1">
        <f t="shared" si="11"/>
        <v>-0.94127939951392126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s="4" customFormat="1" x14ac:dyDescent="0.25">
      <c r="A87" s="1" t="s">
        <v>4</v>
      </c>
      <c r="B87" s="3">
        <v>41209</v>
      </c>
      <c r="C87" s="1" t="s">
        <v>21</v>
      </c>
      <c r="D87" s="1" t="s">
        <v>17</v>
      </c>
      <c r="E87" s="1">
        <v>2</v>
      </c>
      <c r="F87" s="1">
        <v>1</v>
      </c>
      <c r="G87" s="1">
        <f t="shared" si="9"/>
        <v>1</v>
      </c>
      <c r="H87" s="1">
        <f t="shared" si="7"/>
        <v>1.183729545769771</v>
      </c>
      <c r="I87" s="1">
        <f t="shared" si="8"/>
        <v>1.2791648970697378</v>
      </c>
      <c r="J87" s="1">
        <f t="shared" si="10"/>
        <v>0.1990760099834189</v>
      </c>
      <c r="K87" s="1">
        <f t="shared" si="11"/>
        <v>-1.6140685674700141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s="4" customFormat="1" x14ac:dyDescent="0.25">
      <c r="A88" s="1" t="s">
        <v>4</v>
      </c>
      <c r="B88" s="3">
        <v>41210</v>
      </c>
      <c r="C88" s="1" t="s">
        <v>22</v>
      </c>
      <c r="D88" s="1" t="s">
        <v>24</v>
      </c>
      <c r="E88" s="1">
        <v>2</v>
      </c>
      <c r="F88" s="1">
        <v>3</v>
      </c>
      <c r="G88" s="1">
        <f t="shared" si="9"/>
        <v>-1</v>
      </c>
      <c r="H88" s="1">
        <f t="shared" si="7"/>
        <v>0.72784134449613658</v>
      </c>
      <c r="I88" s="1">
        <f t="shared" si="8"/>
        <v>0.81708687025426296</v>
      </c>
      <c r="J88" s="1">
        <f t="shared" si="10"/>
        <v>0.23153754269235038</v>
      </c>
      <c r="K88" s="1">
        <f t="shared" si="11"/>
        <v>-1.4630132471469806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s="4" customFormat="1" x14ac:dyDescent="0.25">
      <c r="A89" s="1" t="s">
        <v>4</v>
      </c>
      <c r="B89" s="3">
        <v>41210</v>
      </c>
      <c r="C89" s="1" t="s">
        <v>23</v>
      </c>
      <c r="D89" s="1" t="s">
        <v>16</v>
      </c>
      <c r="E89" s="1">
        <v>2</v>
      </c>
      <c r="F89" s="1">
        <v>2</v>
      </c>
      <c r="G89" s="1">
        <f t="shared" si="9"/>
        <v>0</v>
      </c>
      <c r="H89" s="1">
        <f t="shared" si="7"/>
        <v>1.0801288359598329</v>
      </c>
      <c r="I89" s="1">
        <f t="shared" si="8"/>
        <v>0.67853949058604179</v>
      </c>
      <c r="J89" s="1">
        <f t="shared" si="10"/>
        <v>0.32364296847254365</v>
      </c>
      <c r="K89" s="1">
        <f t="shared" si="11"/>
        <v>-1.1281143199409962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s="4" customFormat="1" x14ac:dyDescent="0.25">
      <c r="A90" s="1" t="s">
        <v>4</v>
      </c>
      <c r="B90" s="3">
        <v>41210</v>
      </c>
      <c r="C90" s="1" t="s">
        <v>9</v>
      </c>
      <c r="D90" s="1" t="s">
        <v>15</v>
      </c>
      <c r="E90" s="1">
        <v>2</v>
      </c>
      <c r="F90" s="1">
        <v>1</v>
      </c>
      <c r="G90" s="1">
        <f t="shared" si="9"/>
        <v>1</v>
      </c>
      <c r="H90" s="1">
        <f t="shared" si="7"/>
        <v>1.1079432346973326</v>
      </c>
      <c r="I90" s="1">
        <f t="shared" si="8"/>
        <v>1.2321590650654368</v>
      </c>
      <c r="J90" s="1">
        <f t="shared" si="10"/>
        <v>0.19814962211530515</v>
      </c>
      <c r="K90" s="1">
        <f t="shared" si="11"/>
        <v>-1.6187328664113261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s="4" customFormat="1" x14ac:dyDescent="0.25">
      <c r="A91" s="1" t="s">
        <v>4</v>
      </c>
      <c r="B91" s="3">
        <v>41210</v>
      </c>
      <c r="C91" s="1" t="s">
        <v>20</v>
      </c>
      <c r="D91" s="1" t="s">
        <v>10</v>
      </c>
      <c r="E91" s="1">
        <v>1</v>
      </c>
      <c r="F91" s="1">
        <v>2</v>
      </c>
      <c r="G91" s="1">
        <f t="shared" si="9"/>
        <v>-1</v>
      </c>
      <c r="H91" s="1">
        <f t="shared" si="7"/>
        <v>0.518434822696757</v>
      </c>
      <c r="I91" s="1">
        <f t="shared" si="8"/>
        <v>0.96000584627635588</v>
      </c>
      <c r="J91" s="1">
        <f t="shared" si="10"/>
        <v>0.27805169111858974</v>
      </c>
      <c r="K91" s="1">
        <f t="shared" si="11"/>
        <v>-1.2799482433005618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s="4" customFormat="1" x14ac:dyDescent="0.25">
      <c r="A92" s="1" t="s">
        <v>4</v>
      </c>
      <c r="B92" s="3">
        <v>41216</v>
      </c>
      <c r="C92" s="1" t="s">
        <v>7</v>
      </c>
      <c r="D92" s="1" t="s">
        <v>23</v>
      </c>
      <c r="E92" s="1">
        <v>2</v>
      </c>
      <c r="F92" s="1">
        <v>2</v>
      </c>
      <c r="G92" s="1">
        <f t="shared" si="9"/>
        <v>0</v>
      </c>
      <c r="H92" s="1">
        <f t="shared" si="7"/>
        <v>0.52127377633611405</v>
      </c>
      <c r="I92" s="1">
        <f t="shared" si="8"/>
        <v>0.87511174169847938</v>
      </c>
      <c r="J92" s="1">
        <f t="shared" si="10"/>
        <v>0.37393486878410215</v>
      </c>
      <c r="K92" s="1">
        <f t="shared" si="11"/>
        <v>-0.98367364436915594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s="4" customFormat="1" x14ac:dyDescent="0.25">
      <c r="A93" s="1" t="s">
        <v>4</v>
      </c>
      <c r="B93" s="3">
        <v>41216</v>
      </c>
      <c r="C93" s="1" t="s">
        <v>24</v>
      </c>
      <c r="D93" s="1" t="s">
        <v>5</v>
      </c>
      <c r="E93" s="1">
        <v>2</v>
      </c>
      <c r="F93" s="1">
        <v>1</v>
      </c>
      <c r="G93" s="1">
        <f t="shared" si="9"/>
        <v>1</v>
      </c>
      <c r="H93" s="1">
        <f t="shared" si="7"/>
        <v>1.0859921844987357</v>
      </c>
      <c r="I93" s="1">
        <f t="shared" si="8"/>
        <v>0.52484169044787632</v>
      </c>
      <c r="J93" s="1">
        <f t="shared" si="10"/>
        <v>0.2848667399944908</v>
      </c>
      <c r="K93" s="1">
        <f t="shared" si="11"/>
        <v>-1.2557337870293181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s="4" customFormat="1" x14ac:dyDescent="0.25">
      <c r="A94" s="1" t="s">
        <v>4</v>
      </c>
      <c r="B94" s="3">
        <v>41216</v>
      </c>
      <c r="C94" s="1" t="s">
        <v>8</v>
      </c>
      <c r="D94" s="1" t="s">
        <v>14</v>
      </c>
      <c r="E94" s="1">
        <v>1</v>
      </c>
      <c r="F94" s="1">
        <v>0</v>
      </c>
      <c r="G94" s="1">
        <f t="shared" si="9"/>
        <v>1</v>
      </c>
      <c r="H94" s="1">
        <f t="shared" si="7"/>
        <v>0.68078917806733119</v>
      </c>
      <c r="I94" s="1">
        <f t="shared" si="8"/>
        <v>0.53494809488124928</v>
      </c>
      <c r="J94" s="1">
        <f t="shared" si="10"/>
        <v>0.24090322259542851</v>
      </c>
      <c r="K94" s="1">
        <f t="shared" si="11"/>
        <v>-1.4233599921347697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s="4" customFormat="1" x14ac:dyDescent="0.25">
      <c r="A95" s="1" t="s">
        <v>4</v>
      </c>
      <c r="B95" s="3">
        <v>41216</v>
      </c>
      <c r="C95" s="1" t="s">
        <v>6</v>
      </c>
      <c r="D95" s="1" t="s">
        <v>18</v>
      </c>
      <c r="E95" s="1">
        <v>0</v>
      </c>
      <c r="F95" s="1">
        <v>1</v>
      </c>
      <c r="G95" s="1">
        <f t="shared" si="9"/>
        <v>-1</v>
      </c>
      <c r="H95" s="1">
        <f t="shared" si="7"/>
        <v>1.7472917871847693</v>
      </c>
      <c r="I95" s="1">
        <f t="shared" si="8"/>
        <v>1.2375973384810455</v>
      </c>
      <c r="J95" s="1">
        <f t="shared" si="10"/>
        <v>0.15946972175701141</v>
      </c>
      <c r="K95" s="1">
        <f t="shared" si="11"/>
        <v>-1.8359012070221015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s="4" customFormat="1" x14ac:dyDescent="0.25">
      <c r="A96" s="1" t="s">
        <v>4</v>
      </c>
      <c r="B96" s="3">
        <v>41216</v>
      </c>
      <c r="C96" s="1" t="s">
        <v>12</v>
      </c>
      <c r="D96" s="1" t="s">
        <v>22</v>
      </c>
      <c r="E96" s="1">
        <v>1</v>
      </c>
      <c r="F96" s="1">
        <v>1</v>
      </c>
      <c r="G96" s="1">
        <f t="shared" si="9"/>
        <v>0</v>
      </c>
      <c r="H96" s="1">
        <f t="shared" si="7"/>
        <v>0.88340217701169865</v>
      </c>
      <c r="I96" s="1">
        <f t="shared" si="8"/>
        <v>1.6315298249284955</v>
      </c>
      <c r="J96" s="1">
        <f t="shared" si="10"/>
        <v>0.24678946345958705</v>
      </c>
      <c r="K96" s="1">
        <f t="shared" si="11"/>
        <v>-1.3992196804895414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s="4" customFormat="1" x14ac:dyDescent="0.25">
      <c r="A97" s="1" t="s">
        <v>4</v>
      </c>
      <c r="B97" s="3">
        <v>41216</v>
      </c>
      <c r="C97" s="1" t="s">
        <v>10</v>
      </c>
      <c r="D97" s="1" t="s">
        <v>21</v>
      </c>
      <c r="E97" s="1">
        <v>0</v>
      </c>
      <c r="F97" s="1">
        <v>1</v>
      </c>
      <c r="G97" s="1">
        <f t="shared" si="9"/>
        <v>-1</v>
      </c>
      <c r="H97" s="1">
        <f t="shared" si="7"/>
        <v>1.7594707122562325</v>
      </c>
      <c r="I97" s="1">
        <f t="shared" si="8"/>
        <v>0.39196189364673384</v>
      </c>
      <c r="J97" s="1">
        <f t="shared" si="10"/>
        <v>6.322766119878695E-2</v>
      </c>
      <c r="K97" s="1">
        <f t="shared" si="11"/>
        <v>-2.7610133963860553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s="4" customFormat="1" x14ac:dyDescent="0.25">
      <c r="A98" s="1" t="s">
        <v>4</v>
      </c>
      <c r="B98" s="3">
        <v>41216</v>
      </c>
      <c r="C98" s="1" t="s">
        <v>17</v>
      </c>
      <c r="D98" s="1" t="s">
        <v>19</v>
      </c>
      <c r="E98" s="1">
        <v>0</v>
      </c>
      <c r="F98" s="1">
        <v>0</v>
      </c>
      <c r="G98" s="1">
        <f t="shared" si="9"/>
        <v>0</v>
      </c>
      <c r="H98" s="1">
        <f t="shared" si="7"/>
        <v>0.70138626150541072</v>
      </c>
      <c r="I98" s="1">
        <f t="shared" si="8"/>
        <v>1.4106679395717743</v>
      </c>
      <c r="J98" s="1">
        <f t="shared" si="10"/>
        <v>0.27377428256290892</v>
      </c>
      <c r="K98" s="1">
        <f t="shared" si="11"/>
        <v>-1.2954512983591915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s="4" customFormat="1" x14ac:dyDescent="0.25">
      <c r="A99" s="1" t="s">
        <v>4</v>
      </c>
      <c r="B99" s="3">
        <v>41217</v>
      </c>
      <c r="C99" s="1" t="s">
        <v>16</v>
      </c>
      <c r="D99" s="1" t="s">
        <v>9</v>
      </c>
      <c r="E99" s="1">
        <v>1</v>
      </c>
      <c r="F99" s="1">
        <v>1</v>
      </c>
      <c r="G99" s="1">
        <f t="shared" si="9"/>
        <v>0</v>
      </c>
      <c r="H99" s="1">
        <f t="shared" si="7"/>
        <v>3.0478024923309568</v>
      </c>
      <c r="I99" s="1">
        <f t="shared" si="8"/>
        <v>0.86659248186067817</v>
      </c>
      <c r="J99" s="1">
        <f t="shared" si="10"/>
        <v>0.11953805971353228</v>
      </c>
      <c r="K99" s="1">
        <f t="shared" si="11"/>
        <v>-2.1241204669915379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s="4" customFormat="1" x14ac:dyDescent="0.25">
      <c r="A100" s="1" t="s">
        <v>4</v>
      </c>
      <c r="B100" s="3">
        <v>41217</v>
      </c>
      <c r="C100" s="1" t="s">
        <v>11</v>
      </c>
      <c r="D100" s="1" t="s">
        <v>13</v>
      </c>
      <c r="E100" s="1">
        <v>1</v>
      </c>
      <c r="F100" s="1">
        <v>1</v>
      </c>
      <c r="G100" s="1">
        <f t="shared" si="9"/>
        <v>0</v>
      </c>
      <c r="H100" s="1">
        <f t="shared" si="7"/>
        <v>0.54873096611804406</v>
      </c>
      <c r="I100" s="1">
        <f t="shared" si="8"/>
        <v>0.40129726185140946</v>
      </c>
      <c r="J100" s="1">
        <f t="shared" si="10"/>
        <v>0.47669412492422319</v>
      </c>
      <c r="K100" s="1">
        <f t="shared" si="11"/>
        <v>-0.74088024131925034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s="4" customFormat="1" x14ac:dyDescent="0.25">
      <c r="A101" s="1" t="s">
        <v>4</v>
      </c>
      <c r="B101" s="3">
        <v>41218</v>
      </c>
      <c r="C101" s="1" t="s">
        <v>15</v>
      </c>
      <c r="D101" s="1" t="s">
        <v>20</v>
      </c>
      <c r="E101" s="1">
        <v>2</v>
      </c>
      <c r="F101" s="1">
        <v>0</v>
      </c>
      <c r="G101" s="1">
        <f t="shared" si="9"/>
        <v>2</v>
      </c>
      <c r="H101" s="1">
        <f t="shared" si="7"/>
        <v>1.298529431893763</v>
      </c>
      <c r="I101" s="1">
        <f t="shared" si="8"/>
        <v>0.7951201225363328</v>
      </c>
      <c r="J101" s="1">
        <f t="shared" si="10"/>
        <v>0.14460442343728366</v>
      </c>
      <c r="K101" s="1">
        <f t="shared" si="11"/>
        <v>-1.9337533788727792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s="4" customFormat="1" x14ac:dyDescent="0.25">
      <c r="A102" s="1" t="s">
        <v>4</v>
      </c>
      <c r="B102" s="3">
        <v>41223</v>
      </c>
      <c r="C102" s="1" t="s">
        <v>5</v>
      </c>
      <c r="D102" s="1" t="s">
        <v>7</v>
      </c>
      <c r="E102" s="1">
        <v>3</v>
      </c>
      <c r="F102" s="1">
        <v>3</v>
      </c>
      <c r="G102" s="1">
        <f t="shared" si="9"/>
        <v>0</v>
      </c>
      <c r="H102" s="1">
        <f t="shared" si="7"/>
        <v>2.2606897403634552</v>
      </c>
      <c r="I102" s="1">
        <f t="shared" si="8"/>
        <v>0.59089080713071629</v>
      </c>
      <c r="J102" s="1">
        <f t="shared" si="10"/>
        <v>0.16482538542780623</v>
      </c>
      <c r="K102" s="1">
        <f t="shared" si="11"/>
        <v>-1.8028686355792816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s="4" customFormat="1" x14ac:dyDescent="0.25">
      <c r="A103" s="1" t="s">
        <v>4</v>
      </c>
      <c r="B103" s="3">
        <v>41223</v>
      </c>
      <c r="C103" s="1" t="s">
        <v>18</v>
      </c>
      <c r="D103" s="1" t="s">
        <v>24</v>
      </c>
      <c r="E103" s="1">
        <v>2</v>
      </c>
      <c r="F103" s="1">
        <v>3</v>
      </c>
      <c r="G103" s="1">
        <f t="shared" si="9"/>
        <v>-1</v>
      </c>
      <c r="H103" s="1">
        <f t="shared" si="7"/>
        <v>0.58823733585086369</v>
      </c>
      <c r="I103" s="1">
        <f t="shared" si="8"/>
        <v>2.1812793047847028</v>
      </c>
      <c r="J103" s="1">
        <f t="shared" si="10"/>
        <v>0.24538386401576001</v>
      </c>
      <c r="K103" s="1">
        <f t="shared" si="11"/>
        <v>-1.4049315026742113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4" customFormat="1" x14ac:dyDescent="0.25">
      <c r="A104" s="1" t="s">
        <v>4</v>
      </c>
      <c r="B104" s="3">
        <v>41223</v>
      </c>
      <c r="C104" s="1" t="s">
        <v>23</v>
      </c>
      <c r="D104" s="1" t="s">
        <v>6</v>
      </c>
      <c r="E104" s="1">
        <v>2</v>
      </c>
      <c r="F104" s="1">
        <v>1</v>
      </c>
      <c r="G104" s="1">
        <f t="shared" si="9"/>
        <v>1</v>
      </c>
      <c r="H104" s="1">
        <f t="shared" si="7"/>
        <v>1.0626349446601799</v>
      </c>
      <c r="I104" s="1">
        <f t="shared" si="8"/>
        <v>0.30869746340624848</v>
      </c>
      <c r="J104" s="1">
        <f t="shared" si="10"/>
        <v>0.31637790023441087</v>
      </c>
      <c r="K104" s="1">
        <f t="shared" si="11"/>
        <v>-1.1508178930805231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s="4" customFormat="1" x14ac:dyDescent="0.25">
      <c r="A105" s="1" t="s">
        <v>4</v>
      </c>
      <c r="B105" s="3">
        <v>41223</v>
      </c>
      <c r="C105" s="1" t="s">
        <v>13</v>
      </c>
      <c r="D105" s="1" t="s">
        <v>8</v>
      </c>
      <c r="E105" s="1">
        <v>0</v>
      </c>
      <c r="F105" s="1">
        <v>0</v>
      </c>
      <c r="G105" s="1">
        <f t="shared" si="9"/>
        <v>0</v>
      </c>
      <c r="H105" s="1">
        <f t="shared" si="7"/>
        <v>0.56050442969202607</v>
      </c>
      <c r="I105" s="1">
        <f t="shared" si="8"/>
        <v>0.70725076099123041</v>
      </c>
      <c r="J105" s="1">
        <f t="shared" si="10"/>
        <v>0.40459645023507934</v>
      </c>
      <c r="K105" s="1">
        <f t="shared" si="11"/>
        <v>-0.90486512780383732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4" customFormat="1" x14ac:dyDescent="0.25">
      <c r="A106" s="1" t="s">
        <v>4</v>
      </c>
      <c r="B106" s="3">
        <v>41223</v>
      </c>
      <c r="C106" s="1" t="s">
        <v>20</v>
      </c>
      <c r="D106" s="1" t="s">
        <v>12</v>
      </c>
      <c r="E106" s="1">
        <v>1</v>
      </c>
      <c r="F106" s="1">
        <v>1</v>
      </c>
      <c r="G106" s="1">
        <f t="shared" si="9"/>
        <v>0</v>
      </c>
      <c r="H106" s="1">
        <f t="shared" si="7"/>
        <v>1.1963029100898075</v>
      </c>
      <c r="I106" s="1">
        <f t="shared" si="8"/>
        <v>1.0747189095335064</v>
      </c>
      <c r="J106" s="1">
        <f t="shared" si="10"/>
        <v>0.2851569025807848</v>
      </c>
      <c r="K106" s="1">
        <f t="shared" si="11"/>
        <v>-1.2547157148313117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s="4" customFormat="1" x14ac:dyDescent="0.25">
      <c r="A107" s="1" t="s">
        <v>4</v>
      </c>
      <c r="B107" s="3">
        <v>41223</v>
      </c>
      <c r="C107" s="1" t="s">
        <v>14</v>
      </c>
      <c r="D107" s="1" t="s">
        <v>11</v>
      </c>
      <c r="E107" s="1">
        <v>1</v>
      </c>
      <c r="F107" s="1">
        <v>0</v>
      </c>
      <c r="G107" s="1">
        <f t="shared" si="9"/>
        <v>1</v>
      </c>
      <c r="H107" s="1">
        <f t="shared" si="7"/>
        <v>0.7028614954434157</v>
      </c>
      <c r="I107" s="1">
        <f t="shared" si="8"/>
        <v>0.28782448048284515</v>
      </c>
      <c r="J107" s="1">
        <f t="shared" si="10"/>
        <v>0.28829211967107765</v>
      </c>
      <c r="K107" s="1">
        <f t="shared" si="11"/>
        <v>-1.2437810084918697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s="4" customFormat="1" x14ac:dyDescent="0.25">
      <c r="A108" s="1" t="s">
        <v>4</v>
      </c>
      <c r="B108" s="3">
        <v>41223</v>
      </c>
      <c r="C108" s="1" t="s">
        <v>21</v>
      </c>
      <c r="D108" s="1" t="s">
        <v>15</v>
      </c>
      <c r="E108" s="1">
        <v>1</v>
      </c>
      <c r="F108" s="1">
        <v>2</v>
      </c>
      <c r="G108" s="1">
        <f t="shared" si="9"/>
        <v>-1</v>
      </c>
      <c r="H108" s="1">
        <f t="shared" si="7"/>
        <v>1.1031977985148655</v>
      </c>
      <c r="I108" s="1">
        <f t="shared" si="8"/>
        <v>1.2968477775034346</v>
      </c>
      <c r="J108" s="1">
        <f t="shared" si="10"/>
        <v>0.22443421403707342</v>
      </c>
      <c r="K108" s="1">
        <f t="shared" si="11"/>
        <v>-1.4941726479848927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s="4" customFormat="1" x14ac:dyDescent="0.25">
      <c r="A109" s="1" t="s">
        <v>4</v>
      </c>
      <c r="B109" s="3">
        <v>41224</v>
      </c>
      <c r="C109" s="1" t="s">
        <v>22</v>
      </c>
      <c r="D109" s="1" t="s">
        <v>16</v>
      </c>
      <c r="E109" s="1">
        <v>1</v>
      </c>
      <c r="F109" s="1">
        <v>1</v>
      </c>
      <c r="G109" s="1">
        <f t="shared" si="9"/>
        <v>0</v>
      </c>
      <c r="H109" s="1">
        <f t="shared" si="7"/>
        <v>2.1085817786956902</v>
      </c>
      <c r="I109" s="1">
        <f t="shared" si="8"/>
        <v>1.0620109049799591</v>
      </c>
      <c r="J109" s="1">
        <f t="shared" si="10"/>
        <v>0.20371200384968999</v>
      </c>
      <c r="K109" s="1">
        <f t="shared" si="11"/>
        <v>-1.5910480284248012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s="4" customFormat="1" x14ac:dyDescent="0.25">
      <c r="A110" s="1" t="s">
        <v>4</v>
      </c>
      <c r="B110" s="3">
        <v>41224</v>
      </c>
      <c r="C110" s="1" t="s">
        <v>19</v>
      </c>
      <c r="D110" s="1" t="s">
        <v>10</v>
      </c>
      <c r="E110" s="1">
        <v>2</v>
      </c>
      <c r="F110" s="1">
        <v>1</v>
      </c>
      <c r="G110" s="1">
        <f t="shared" si="9"/>
        <v>1</v>
      </c>
      <c r="H110" s="1">
        <f t="shared" si="7"/>
        <v>0.85720977624932881</v>
      </c>
      <c r="I110" s="1">
        <f t="shared" si="8"/>
        <v>0.52570463268308898</v>
      </c>
      <c r="J110" s="1">
        <f t="shared" si="10"/>
        <v>0.26725670989984296</v>
      </c>
      <c r="K110" s="1">
        <f t="shared" si="11"/>
        <v>-1.3195456221897572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s="4" customFormat="1" x14ac:dyDescent="0.25">
      <c r="A111" s="1" t="s">
        <v>4</v>
      </c>
      <c r="B111" s="3">
        <v>41224</v>
      </c>
      <c r="C111" s="1" t="s">
        <v>9</v>
      </c>
      <c r="D111" s="1" t="s">
        <v>17</v>
      </c>
      <c r="E111" s="1">
        <v>0</v>
      </c>
      <c r="F111" s="1">
        <v>1</v>
      </c>
      <c r="G111" s="1">
        <f t="shared" si="9"/>
        <v>-1</v>
      </c>
      <c r="H111" s="1">
        <f t="shared" si="7"/>
        <v>1.1888213915152148</v>
      </c>
      <c r="I111" s="1">
        <f t="shared" si="8"/>
        <v>1.2153582332324271</v>
      </c>
      <c r="J111" s="1">
        <f t="shared" si="10"/>
        <v>0.21068783466940366</v>
      </c>
      <c r="K111" s="1">
        <f t="shared" si="11"/>
        <v>-1.5573776975256191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s="4" customFormat="1" x14ac:dyDescent="0.25">
      <c r="A112" s="1" t="s">
        <v>4</v>
      </c>
      <c r="B112" s="3">
        <v>41230</v>
      </c>
      <c r="C112" s="1" t="s">
        <v>5</v>
      </c>
      <c r="D112" s="1" t="s">
        <v>10</v>
      </c>
      <c r="E112" s="1">
        <v>5</v>
      </c>
      <c r="F112" s="1">
        <v>2</v>
      </c>
      <c r="G112" s="1">
        <f t="shared" si="9"/>
        <v>3</v>
      </c>
      <c r="H112" s="1">
        <f t="shared" si="7"/>
        <v>0.93564389162480954</v>
      </c>
      <c r="I112" s="1">
        <f t="shared" si="8"/>
        <v>0.57151148308107846</v>
      </c>
      <c r="J112" s="1">
        <f t="shared" si="10"/>
        <v>3.4509213024104375E-2</v>
      </c>
      <c r="K112" s="1">
        <f t="shared" si="11"/>
        <v>-3.3665289464178341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s="4" customFormat="1" x14ac:dyDescent="0.25">
      <c r="A113" s="1" t="s">
        <v>4</v>
      </c>
      <c r="B113" s="3">
        <v>41230</v>
      </c>
      <c r="C113" s="1" t="s">
        <v>16</v>
      </c>
      <c r="D113" s="1" t="s">
        <v>21</v>
      </c>
      <c r="E113" s="1">
        <v>3</v>
      </c>
      <c r="F113" s="1">
        <v>0</v>
      </c>
      <c r="G113" s="1">
        <f t="shared" si="9"/>
        <v>3</v>
      </c>
      <c r="H113" s="1">
        <f t="shared" si="7"/>
        <v>3.2078130174198898</v>
      </c>
      <c r="I113" s="1">
        <f t="shared" si="8"/>
        <v>0.86288077607098679</v>
      </c>
      <c r="J113" s="1">
        <f t="shared" si="10"/>
        <v>0.17989374983822676</v>
      </c>
      <c r="K113" s="1">
        <f t="shared" si="11"/>
        <v>-1.7153888810514897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s="4" customFormat="1" x14ac:dyDescent="0.25">
      <c r="A114" s="1" t="s">
        <v>4</v>
      </c>
      <c r="B114" s="3">
        <v>41230</v>
      </c>
      <c r="C114" s="1" t="s">
        <v>19</v>
      </c>
      <c r="D114" s="1" t="s">
        <v>18</v>
      </c>
      <c r="E114" s="1">
        <v>5</v>
      </c>
      <c r="F114" s="1">
        <v>0</v>
      </c>
      <c r="G114" s="1">
        <f t="shared" si="9"/>
        <v>5</v>
      </c>
      <c r="H114" s="1">
        <f t="shared" si="7"/>
        <v>2.8252324681502103</v>
      </c>
      <c r="I114" s="1">
        <f t="shared" si="8"/>
        <v>0.63668958362410899</v>
      </c>
      <c r="J114" s="1">
        <f t="shared" si="10"/>
        <v>6.3116086590853132E-2</v>
      </c>
      <c r="K114" s="1">
        <f t="shared" si="11"/>
        <v>-2.7627796038777661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s="4" customFormat="1" x14ac:dyDescent="0.25">
      <c r="A115" s="1" t="s">
        <v>4</v>
      </c>
      <c r="B115" s="3">
        <v>41230</v>
      </c>
      <c r="C115" s="1" t="s">
        <v>9</v>
      </c>
      <c r="D115" s="1" t="s">
        <v>12</v>
      </c>
      <c r="E115" s="1">
        <v>1</v>
      </c>
      <c r="F115" s="1">
        <v>2</v>
      </c>
      <c r="G115" s="1">
        <f t="shared" si="9"/>
        <v>-1</v>
      </c>
      <c r="H115" s="1">
        <f t="shared" si="7"/>
        <v>1.2305250092219273</v>
      </c>
      <c r="I115" s="1">
        <f t="shared" si="8"/>
        <v>1.3814823767133997</v>
      </c>
      <c r="J115" s="1">
        <f t="shared" si="10"/>
        <v>0.21574079296197229</v>
      </c>
      <c r="K115" s="1">
        <f t="shared" si="11"/>
        <v>-1.5336776244971002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s="4" customFormat="1" x14ac:dyDescent="0.25">
      <c r="A116" s="1" t="s">
        <v>4</v>
      </c>
      <c r="B116" s="3">
        <v>41230</v>
      </c>
      <c r="C116" s="1" t="s">
        <v>8</v>
      </c>
      <c r="D116" s="1" t="s">
        <v>24</v>
      </c>
      <c r="E116" s="1">
        <v>1</v>
      </c>
      <c r="F116" s="1">
        <v>0</v>
      </c>
      <c r="G116" s="1">
        <f t="shared" si="9"/>
        <v>1</v>
      </c>
      <c r="H116" s="1">
        <f t="shared" si="7"/>
        <v>0.33940137089752742</v>
      </c>
      <c r="I116" s="1">
        <f t="shared" si="8"/>
        <v>1.3841795581567329</v>
      </c>
      <c r="J116" s="1">
        <f t="shared" si="10"/>
        <v>7.5941343839599815E-2</v>
      </c>
      <c r="K116" s="1">
        <f t="shared" si="11"/>
        <v>-2.5777940282644747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s="4" customFormat="1" x14ac:dyDescent="0.25">
      <c r="A117" s="1" t="s">
        <v>4</v>
      </c>
      <c r="B117" s="3">
        <v>41230</v>
      </c>
      <c r="C117" s="1" t="s">
        <v>11</v>
      </c>
      <c r="D117" s="1" t="s">
        <v>20</v>
      </c>
      <c r="E117" s="1">
        <v>1</v>
      </c>
      <c r="F117" s="1">
        <v>3</v>
      </c>
      <c r="G117" s="1">
        <f t="shared" si="9"/>
        <v>-2</v>
      </c>
      <c r="H117" s="1">
        <f t="shared" si="7"/>
        <v>0.52048338478734957</v>
      </c>
      <c r="I117" s="1">
        <f t="shared" si="8"/>
        <v>0.77629991324869563</v>
      </c>
      <c r="J117" s="1">
        <f t="shared" si="10"/>
        <v>9.4055626476678381E-2</v>
      </c>
      <c r="K117" s="1">
        <f t="shared" si="11"/>
        <v>-2.3638689007110676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s="4" customFormat="1" x14ac:dyDescent="0.25">
      <c r="A118" s="1" t="s">
        <v>4</v>
      </c>
      <c r="B118" s="3">
        <v>41230</v>
      </c>
      <c r="C118" s="1" t="s">
        <v>13</v>
      </c>
      <c r="D118" s="1" t="s">
        <v>23</v>
      </c>
      <c r="E118" s="1">
        <v>2</v>
      </c>
      <c r="F118" s="1">
        <v>1</v>
      </c>
      <c r="G118" s="1">
        <f t="shared" si="9"/>
        <v>1</v>
      </c>
      <c r="H118" s="1">
        <f t="shared" si="7"/>
        <v>0.21139806224358521</v>
      </c>
      <c r="I118" s="1">
        <f t="shared" si="8"/>
        <v>0.77692959359904135</v>
      </c>
      <c r="J118" s="1">
        <f t="shared" si="10"/>
        <v>8.5322804781123557E-2</v>
      </c>
      <c r="K118" s="1">
        <f t="shared" si="11"/>
        <v>-2.4613135122540126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s="4" customFormat="1" x14ac:dyDescent="0.25">
      <c r="A119" s="1" t="s">
        <v>4</v>
      </c>
      <c r="B119" s="3">
        <v>41230</v>
      </c>
      <c r="C119" s="1" t="s">
        <v>15</v>
      </c>
      <c r="D119" s="1" t="s">
        <v>22</v>
      </c>
      <c r="E119" s="1">
        <v>2</v>
      </c>
      <c r="F119" s="1">
        <v>1</v>
      </c>
      <c r="G119" s="1">
        <f t="shared" si="9"/>
        <v>1</v>
      </c>
      <c r="H119" s="1">
        <f t="shared" si="7"/>
        <v>0.78791595090273303</v>
      </c>
      <c r="I119" s="1">
        <f t="shared" si="8"/>
        <v>1.4690009696588284</v>
      </c>
      <c r="J119" s="1">
        <f t="shared" si="10"/>
        <v>0.14035152168041065</v>
      </c>
      <c r="K119" s="1">
        <f t="shared" si="11"/>
        <v>-1.9636051341923315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s="4" customFormat="1" x14ac:dyDescent="0.25">
      <c r="A120" s="1" t="s">
        <v>4</v>
      </c>
      <c r="B120" s="3">
        <v>41231</v>
      </c>
      <c r="C120" s="1" t="s">
        <v>7</v>
      </c>
      <c r="D120" s="1" t="s">
        <v>6</v>
      </c>
      <c r="E120" s="1">
        <v>1</v>
      </c>
      <c r="F120" s="1">
        <v>3</v>
      </c>
      <c r="G120" s="1">
        <f t="shared" si="9"/>
        <v>-2</v>
      </c>
      <c r="H120" s="1">
        <f t="shared" si="7"/>
        <v>1.4312357595009531</v>
      </c>
      <c r="I120" s="1">
        <f t="shared" si="8"/>
        <v>0.94556907317634475</v>
      </c>
      <c r="J120" s="1">
        <f t="shared" si="10"/>
        <v>6.3701594371770781E-2</v>
      </c>
      <c r="K120" s="1">
        <f t="shared" si="11"/>
        <v>-2.7535456873330926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s="4" customFormat="1" x14ac:dyDescent="0.25">
      <c r="A121" s="1" t="s">
        <v>4</v>
      </c>
      <c r="B121" s="3">
        <v>41232</v>
      </c>
      <c r="C121" s="1" t="s">
        <v>17</v>
      </c>
      <c r="D121" s="1" t="s">
        <v>14</v>
      </c>
      <c r="E121" s="1">
        <v>1</v>
      </c>
      <c r="F121" s="1">
        <v>1</v>
      </c>
      <c r="G121" s="1">
        <f t="shared" si="9"/>
        <v>0</v>
      </c>
      <c r="H121" s="1">
        <f t="shared" si="7"/>
        <v>0.95950152109889919</v>
      </c>
      <c r="I121" s="1">
        <f t="shared" si="8"/>
        <v>0.57021229894516778</v>
      </c>
      <c r="J121" s="1">
        <f t="shared" si="10"/>
        <v>0.35233134175332703</v>
      </c>
      <c r="K121" s="1">
        <f t="shared" si="11"/>
        <v>-1.0431832343409413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s="4" customFormat="1" x14ac:dyDescent="0.25">
      <c r="A122" s="1" t="s">
        <v>4</v>
      </c>
      <c r="B122" s="3">
        <v>41237</v>
      </c>
      <c r="C122" s="1" t="s">
        <v>18</v>
      </c>
      <c r="D122" s="1" t="s">
        <v>5</v>
      </c>
      <c r="E122" s="1">
        <v>0</v>
      </c>
      <c r="F122" s="1">
        <v>0</v>
      </c>
      <c r="G122" s="1">
        <f t="shared" si="9"/>
        <v>0</v>
      </c>
      <c r="H122" s="1">
        <f t="shared" si="7"/>
        <v>0.93766214105776291</v>
      </c>
      <c r="I122" s="1">
        <f t="shared" si="8"/>
        <v>2.2763664698082904</v>
      </c>
      <c r="J122" s="1">
        <f t="shared" si="10"/>
        <v>0.18420561477763311</v>
      </c>
      <c r="K122" s="1">
        <f t="shared" si="11"/>
        <v>-1.6917026736622327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s="4" customFormat="1" x14ac:dyDescent="0.25">
      <c r="A123" s="1" t="s">
        <v>4</v>
      </c>
      <c r="B123" s="3">
        <v>41237</v>
      </c>
      <c r="C123" s="1" t="s">
        <v>23</v>
      </c>
      <c r="D123" s="1" t="s">
        <v>8</v>
      </c>
      <c r="E123" s="1">
        <v>1</v>
      </c>
      <c r="F123" s="1">
        <v>1</v>
      </c>
      <c r="G123" s="1">
        <f t="shared" si="9"/>
        <v>0</v>
      </c>
      <c r="H123" s="1">
        <f t="shared" si="7"/>
        <v>1.0261641534591031</v>
      </c>
      <c r="I123" s="1">
        <f t="shared" si="8"/>
        <v>0.26007288285493513</v>
      </c>
      <c r="J123" s="1">
        <f t="shared" si="10"/>
        <v>0.3551173643646568</v>
      </c>
      <c r="K123" s="1">
        <f t="shared" si="11"/>
        <v>-1.0353069403000266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s="4" customFormat="1" x14ac:dyDescent="0.25">
      <c r="A124" s="1" t="s">
        <v>4</v>
      </c>
      <c r="B124" s="3">
        <v>41237</v>
      </c>
      <c r="C124" s="1" t="s">
        <v>24</v>
      </c>
      <c r="D124" s="1" t="s">
        <v>11</v>
      </c>
      <c r="E124" s="1">
        <v>3</v>
      </c>
      <c r="F124" s="1">
        <v>1</v>
      </c>
      <c r="G124" s="1">
        <f t="shared" si="9"/>
        <v>2</v>
      </c>
      <c r="H124" s="1">
        <f t="shared" si="7"/>
        <v>1.8186559098303063</v>
      </c>
      <c r="I124" s="1">
        <f t="shared" si="8"/>
        <v>0.14349232684789354</v>
      </c>
      <c r="J124" s="1">
        <f t="shared" si="10"/>
        <v>0.25333645637419866</v>
      </c>
      <c r="K124" s="1">
        <f t="shared" si="11"/>
        <v>-1.3730368066529672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s="4" customFormat="1" x14ac:dyDescent="0.25">
      <c r="A125" s="1" t="s">
        <v>4</v>
      </c>
      <c r="B125" s="3">
        <v>41237</v>
      </c>
      <c r="C125" s="1" t="s">
        <v>14</v>
      </c>
      <c r="D125" s="1" t="s">
        <v>7</v>
      </c>
      <c r="E125" s="1">
        <v>1</v>
      </c>
      <c r="F125" s="1">
        <v>0</v>
      </c>
      <c r="G125" s="1">
        <f t="shared" si="9"/>
        <v>1</v>
      </c>
      <c r="H125" s="1">
        <f t="shared" si="7"/>
        <v>0.83720010927460908</v>
      </c>
      <c r="I125" s="1">
        <f t="shared" si="8"/>
        <v>0.7435539575235447</v>
      </c>
      <c r="J125" s="1">
        <f t="shared" si="10"/>
        <v>0.2318071547764454</v>
      </c>
      <c r="K125" s="1">
        <f t="shared" si="11"/>
        <v>-1.4618494823904313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s="4" customFormat="1" x14ac:dyDescent="0.25">
      <c r="A126" s="1" t="s">
        <v>4</v>
      </c>
      <c r="B126" s="3">
        <v>41237</v>
      </c>
      <c r="C126" s="1" t="s">
        <v>6</v>
      </c>
      <c r="D126" s="1" t="s">
        <v>15</v>
      </c>
      <c r="E126" s="1">
        <v>2</v>
      </c>
      <c r="F126" s="1">
        <v>4</v>
      </c>
      <c r="G126" s="1">
        <f t="shared" si="9"/>
        <v>-2</v>
      </c>
      <c r="H126" s="1">
        <f t="shared" si="7"/>
        <v>1.1014693629295451</v>
      </c>
      <c r="I126" s="1">
        <f t="shared" si="8"/>
        <v>1.020318746338805</v>
      </c>
      <c r="J126" s="1">
        <f t="shared" si="10"/>
        <v>8.9271918530847802E-2</v>
      </c>
      <c r="K126" s="1">
        <f t="shared" si="11"/>
        <v>-2.4160683026938323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s="4" customFormat="1" x14ac:dyDescent="0.25">
      <c r="A127" s="1" t="s">
        <v>4</v>
      </c>
      <c r="B127" s="3">
        <v>41237</v>
      </c>
      <c r="C127" s="1" t="s">
        <v>21</v>
      </c>
      <c r="D127" s="1" t="s">
        <v>13</v>
      </c>
      <c r="E127" s="1">
        <v>3</v>
      </c>
      <c r="F127" s="1">
        <v>2</v>
      </c>
      <c r="G127" s="1">
        <f t="shared" si="9"/>
        <v>1</v>
      </c>
      <c r="H127" s="1">
        <f t="shared" si="7"/>
        <v>1.1390108393309482</v>
      </c>
      <c r="I127" s="1">
        <f t="shared" si="8"/>
        <v>0.54458284867167417</v>
      </c>
      <c r="J127" s="1">
        <f t="shared" si="10"/>
        <v>0.28426565888730332</v>
      </c>
      <c r="K127" s="1">
        <f t="shared" si="11"/>
        <v>-1.2578460594350189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s="4" customFormat="1" x14ac:dyDescent="0.25">
      <c r="A128" s="1" t="s">
        <v>4</v>
      </c>
      <c r="B128" s="3">
        <v>41238</v>
      </c>
      <c r="C128" s="1" t="s">
        <v>22</v>
      </c>
      <c r="D128" s="1" t="s">
        <v>19</v>
      </c>
      <c r="E128" s="1">
        <v>0</v>
      </c>
      <c r="F128" s="1">
        <v>0</v>
      </c>
      <c r="G128" s="1">
        <f t="shared" si="9"/>
        <v>0</v>
      </c>
      <c r="H128" s="1">
        <f t="shared" si="7"/>
        <v>1.0672037935539882</v>
      </c>
      <c r="I128" s="1">
        <f t="shared" si="8"/>
        <v>0.78122415269052559</v>
      </c>
      <c r="J128" s="1">
        <f t="shared" si="10"/>
        <v>0.3188219749215862</v>
      </c>
      <c r="K128" s="1">
        <f t="shared" si="11"/>
        <v>-1.1431224043237496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s="4" customFormat="1" x14ac:dyDescent="0.25">
      <c r="A129" s="1" t="s">
        <v>4</v>
      </c>
      <c r="B129" s="3">
        <v>41238</v>
      </c>
      <c r="C129" s="1" t="s">
        <v>20</v>
      </c>
      <c r="D129" s="1" t="s">
        <v>9</v>
      </c>
      <c r="E129" s="1">
        <v>2</v>
      </c>
      <c r="F129" s="1">
        <v>0</v>
      </c>
      <c r="G129" s="1">
        <f t="shared" si="9"/>
        <v>2</v>
      </c>
      <c r="H129" s="1">
        <f t="shared" si="7"/>
        <v>1.3559402569780554</v>
      </c>
      <c r="I129" s="1">
        <f t="shared" si="8"/>
        <v>0.80094722627388837</v>
      </c>
      <c r="J129" s="1">
        <f t="shared" si="10"/>
        <v>0.1504689188493484</v>
      </c>
      <c r="K129" s="1">
        <f t="shared" si="11"/>
        <v>-1.8939987353946808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s="4" customFormat="1" x14ac:dyDescent="0.25">
      <c r="A130" s="1" t="s">
        <v>4</v>
      </c>
      <c r="B130" s="3">
        <v>41238</v>
      </c>
      <c r="C130" s="1" t="s">
        <v>12</v>
      </c>
      <c r="D130" s="1" t="s">
        <v>16</v>
      </c>
      <c r="E130" s="1">
        <v>0</v>
      </c>
      <c r="F130" s="1">
        <v>0</v>
      </c>
      <c r="G130" s="1">
        <f t="shared" si="9"/>
        <v>0</v>
      </c>
      <c r="H130" s="1">
        <f t="shared" si="7"/>
        <v>1.575220609984938</v>
      </c>
      <c r="I130" s="1">
        <f t="shared" si="8"/>
        <v>1.9849608448500418</v>
      </c>
      <c r="J130" s="1">
        <f t="shared" si="10"/>
        <v>0.21634176289324306</v>
      </c>
      <c r="K130" s="1">
        <f t="shared" si="11"/>
        <v>-1.5308958860970849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s="4" customFormat="1" x14ac:dyDescent="0.25">
      <c r="A131" s="1" t="s">
        <v>4</v>
      </c>
      <c r="B131" s="3">
        <v>41238</v>
      </c>
      <c r="C131" s="1" t="s">
        <v>10</v>
      </c>
      <c r="D131" s="1" t="s">
        <v>17</v>
      </c>
      <c r="E131" s="1">
        <v>3</v>
      </c>
      <c r="F131" s="1">
        <v>1</v>
      </c>
      <c r="G131" s="1">
        <f t="shared" si="9"/>
        <v>2</v>
      </c>
      <c r="H131" s="1">
        <f t="shared" ref="H131:H194" si="12">mean*home*VLOOKUP(C131,lookup,2,FALSE)*VLOOKUP(D131,lookup,3,FALSE)</f>
        <v>1.4249072205947479</v>
      </c>
      <c r="I131" s="1">
        <f t="shared" ref="I131:I194" si="13">mean*VLOOKUP(C131,lookup,3,FALSE)*VLOOKUP(D131,lookup,2,FALSE)/home</f>
        <v>0.46468421224040296</v>
      </c>
      <c r="J131" s="1">
        <f t="shared" si="10"/>
        <v>0.19022087410225266</v>
      </c>
      <c r="K131" s="1">
        <f t="shared" si="11"/>
        <v>-1.6595693867210617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s="4" customFormat="1" x14ac:dyDescent="0.25">
      <c r="A132" s="1" t="s">
        <v>4</v>
      </c>
      <c r="B132" s="3">
        <v>41240</v>
      </c>
      <c r="C132" s="1" t="s">
        <v>18</v>
      </c>
      <c r="D132" s="1" t="s">
        <v>13</v>
      </c>
      <c r="E132" s="1">
        <v>1</v>
      </c>
      <c r="F132" s="1">
        <v>0</v>
      </c>
      <c r="G132" s="1">
        <f t="shared" ref="G132:G195" si="14">E132-F132</f>
        <v>1</v>
      </c>
      <c r="H132" s="1">
        <f t="shared" si="12"/>
        <v>1.6605344771985271</v>
      </c>
      <c r="I132" s="1">
        <f t="shared" si="13"/>
        <v>0.65202225143046699</v>
      </c>
      <c r="J132" s="1">
        <f t="shared" ref="J132:J195" si="15">EXP(-(H132+I132))*(H132/I132)^(G132/2)*BESSELI(2*SQRT(H132*I132),ABS(G132))</f>
        <v>0.27099822511635785</v>
      </c>
      <c r="K132" s="1">
        <f t="shared" ref="K132:K195" si="16">LN(J132)</f>
        <v>-1.3056430075100169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s="4" customFormat="1" x14ac:dyDescent="0.25">
      <c r="A133" s="1" t="s">
        <v>4</v>
      </c>
      <c r="B133" s="3">
        <v>41240</v>
      </c>
      <c r="C133" s="1" t="s">
        <v>6</v>
      </c>
      <c r="D133" s="1" t="s">
        <v>11</v>
      </c>
      <c r="E133" s="1">
        <v>0</v>
      </c>
      <c r="F133" s="1">
        <v>0</v>
      </c>
      <c r="G133" s="1">
        <f t="shared" si="14"/>
        <v>0</v>
      </c>
      <c r="H133" s="1">
        <f t="shared" si="12"/>
        <v>1.0753979765481656</v>
      </c>
      <c r="I133" s="1">
        <f t="shared" si="13"/>
        <v>0.40896951706509643</v>
      </c>
      <c r="J133" s="1">
        <f t="shared" si="15"/>
        <v>0.33783603178061994</v>
      </c>
      <c r="K133" s="1">
        <f t="shared" si="16"/>
        <v>-1.0851946142796236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s="4" customFormat="1" x14ac:dyDescent="0.25">
      <c r="A134" s="1" t="s">
        <v>4</v>
      </c>
      <c r="B134" s="3">
        <v>41241</v>
      </c>
      <c r="C134" s="1" t="s">
        <v>22</v>
      </c>
      <c r="D134" s="1" t="s">
        <v>7</v>
      </c>
      <c r="E134" s="1">
        <v>0</v>
      </c>
      <c r="F134" s="1">
        <v>0</v>
      </c>
      <c r="G134" s="1">
        <f t="shared" si="14"/>
        <v>0</v>
      </c>
      <c r="H134" s="1">
        <f t="shared" si="12"/>
        <v>2.3142692219314211</v>
      </c>
      <c r="I134" s="1">
        <f t="shared" si="13"/>
        <v>0.60226031283360015</v>
      </c>
      <c r="J134" s="1">
        <f t="shared" si="15"/>
        <v>0.16028539018492344</v>
      </c>
      <c r="K134" s="1">
        <f t="shared" si="16"/>
        <v>-1.8307993639760474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s="4" customFormat="1" x14ac:dyDescent="0.25">
      <c r="A135" s="1" t="s">
        <v>4</v>
      </c>
      <c r="B135" s="3">
        <v>41241</v>
      </c>
      <c r="C135" s="1" t="s">
        <v>23</v>
      </c>
      <c r="D135" s="1" t="s">
        <v>5</v>
      </c>
      <c r="E135" s="1">
        <v>1</v>
      </c>
      <c r="F135" s="1">
        <v>1</v>
      </c>
      <c r="G135" s="1">
        <f t="shared" si="14"/>
        <v>0</v>
      </c>
      <c r="H135" s="1">
        <f t="shared" si="12"/>
        <v>0.59431354487924548</v>
      </c>
      <c r="I135" s="1">
        <f t="shared" si="13"/>
        <v>0.54481026925102682</v>
      </c>
      <c r="J135" s="1">
        <f t="shared" si="15"/>
        <v>0.43244145622254143</v>
      </c>
      <c r="K135" s="1">
        <f t="shared" si="16"/>
        <v>-0.83830832310753967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s="4" customFormat="1" x14ac:dyDescent="0.25">
      <c r="A136" s="1" t="s">
        <v>4</v>
      </c>
      <c r="B136" s="3">
        <v>41241</v>
      </c>
      <c r="C136" s="1" t="s">
        <v>24</v>
      </c>
      <c r="D136" s="1" t="s">
        <v>17</v>
      </c>
      <c r="E136" s="1">
        <v>1</v>
      </c>
      <c r="F136" s="1">
        <v>0</v>
      </c>
      <c r="G136" s="1">
        <f t="shared" si="14"/>
        <v>1</v>
      </c>
      <c r="H136" s="1">
        <f t="shared" si="12"/>
        <v>1.9987240870800571</v>
      </c>
      <c r="I136" s="1">
        <f t="shared" si="13"/>
        <v>0.35311091020734214</v>
      </c>
      <c r="J136" s="1">
        <f t="shared" si="15"/>
        <v>0.26578891174718272</v>
      </c>
      <c r="K136" s="1">
        <f t="shared" si="16"/>
        <v>-1.3250528500999275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s="4" customFormat="1" x14ac:dyDescent="0.25">
      <c r="A137" s="1" t="s">
        <v>4</v>
      </c>
      <c r="B137" s="3">
        <v>41241</v>
      </c>
      <c r="C137" s="1" t="s">
        <v>20</v>
      </c>
      <c r="D137" s="1" t="s">
        <v>8</v>
      </c>
      <c r="E137" s="1">
        <v>1</v>
      </c>
      <c r="F137" s="1">
        <v>1</v>
      </c>
      <c r="G137" s="1">
        <f t="shared" si="14"/>
        <v>0</v>
      </c>
      <c r="H137" s="1">
        <f t="shared" si="12"/>
        <v>1.0842823550252472</v>
      </c>
      <c r="I137" s="1">
        <f t="shared" si="13"/>
        <v>0.6708428951592198</v>
      </c>
      <c r="J137" s="1">
        <f t="shared" si="15"/>
        <v>0.3234421937917194</v>
      </c>
      <c r="K137" s="1">
        <f t="shared" si="16"/>
        <v>-1.1287348709873672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s="4" customFormat="1" x14ac:dyDescent="0.25">
      <c r="A138" s="1" t="s">
        <v>4</v>
      </c>
      <c r="B138" s="3">
        <v>41241</v>
      </c>
      <c r="C138" s="1" t="s">
        <v>14</v>
      </c>
      <c r="D138" s="1" t="s">
        <v>9</v>
      </c>
      <c r="E138" s="1">
        <v>2</v>
      </c>
      <c r="F138" s="1">
        <v>1</v>
      </c>
      <c r="G138" s="1">
        <f t="shared" si="14"/>
        <v>1</v>
      </c>
      <c r="H138" s="1">
        <f t="shared" si="12"/>
        <v>0.90624430319565419</v>
      </c>
      <c r="I138" s="1">
        <f t="shared" si="13"/>
        <v>0.60001242087424034</v>
      </c>
      <c r="J138" s="1">
        <f t="shared" si="15"/>
        <v>0.26076489912780171</v>
      </c>
      <c r="K138" s="1">
        <f t="shared" si="16"/>
        <v>-1.3441360472214721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s="4" customFormat="1" x14ac:dyDescent="0.25">
      <c r="A139" s="1" t="s">
        <v>4</v>
      </c>
      <c r="B139" s="3">
        <v>41241</v>
      </c>
      <c r="C139" s="1" t="s">
        <v>12</v>
      </c>
      <c r="D139" s="1" t="s">
        <v>15</v>
      </c>
      <c r="E139" s="1">
        <v>3</v>
      </c>
      <c r="F139" s="1">
        <v>1</v>
      </c>
      <c r="G139" s="1">
        <f t="shared" si="14"/>
        <v>2</v>
      </c>
      <c r="H139" s="1">
        <f t="shared" si="12"/>
        <v>1.486649189807878</v>
      </c>
      <c r="I139" s="1">
        <f t="shared" si="13"/>
        <v>1.087094706160918</v>
      </c>
      <c r="J139" s="1">
        <f t="shared" si="15"/>
        <v>0.13988008461885576</v>
      </c>
      <c r="K139" s="1">
        <f t="shared" si="16"/>
        <v>-1.9669697618482276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s="4" customFormat="1" x14ac:dyDescent="0.25">
      <c r="A140" s="1" t="s">
        <v>4</v>
      </c>
      <c r="B140" s="3">
        <v>41241</v>
      </c>
      <c r="C140" s="1" t="s">
        <v>10</v>
      </c>
      <c r="D140" s="1" t="s">
        <v>16</v>
      </c>
      <c r="E140" s="1">
        <v>2</v>
      </c>
      <c r="F140" s="1">
        <v>1</v>
      </c>
      <c r="G140" s="1">
        <f t="shared" si="14"/>
        <v>1</v>
      </c>
      <c r="H140" s="1">
        <f t="shared" si="12"/>
        <v>1.4070851283494619</v>
      </c>
      <c r="I140" s="1">
        <f t="shared" si="13"/>
        <v>0.86021091730236043</v>
      </c>
      <c r="J140" s="1">
        <f t="shared" si="15"/>
        <v>0.25368129802826167</v>
      </c>
      <c r="K140" s="1">
        <f t="shared" si="16"/>
        <v>-1.3716765319712945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s="4" customFormat="1" x14ac:dyDescent="0.25">
      <c r="A141" s="1" t="s">
        <v>4</v>
      </c>
      <c r="B141" s="3">
        <v>41241</v>
      </c>
      <c r="C141" s="1" t="s">
        <v>21</v>
      </c>
      <c r="D141" s="1" t="s">
        <v>19</v>
      </c>
      <c r="E141" s="1">
        <v>0</v>
      </c>
      <c r="F141" s="1">
        <v>2</v>
      </c>
      <c r="G141" s="1">
        <f t="shared" si="14"/>
        <v>-2</v>
      </c>
      <c r="H141" s="1">
        <f t="shared" si="12"/>
        <v>0.5916204596493515</v>
      </c>
      <c r="I141" s="1">
        <f t="shared" si="13"/>
        <v>1.7418880952539473</v>
      </c>
      <c r="J141" s="1">
        <f t="shared" si="15"/>
        <v>0.20459173421741492</v>
      </c>
      <c r="K141" s="1">
        <f t="shared" si="16"/>
        <v>-1.5867388260000812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s="4" customFormat="1" x14ac:dyDescent="0.25">
      <c r="A142" s="1" t="s">
        <v>4</v>
      </c>
      <c r="B142" s="3">
        <v>41244</v>
      </c>
      <c r="C142" s="1" t="s">
        <v>5</v>
      </c>
      <c r="D142" s="1" t="s">
        <v>12</v>
      </c>
      <c r="E142" s="1">
        <v>0</v>
      </c>
      <c r="F142" s="1">
        <v>2</v>
      </c>
      <c r="G142" s="1">
        <f t="shared" si="14"/>
        <v>-2</v>
      </c>
      <c r="H142" s="1">
        <f t="shared" si="12"/>
        <v>2.1590245511212913</v>
      </c>
      <c r="I142" s="1">
        <f t="shared" si="13"/>
        <v>0.63980255981270406</v>
      </c>
      <c r="J142" s="1">
        <f t="shared" si="15"/>
        <v>1.9285808081472119E-2</v>
      </c>
      <c r="K142" s="1">
        <f t="shared" si="16"/>
        <v>-3.9483857861271083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s="4" customFormat="1" x14ac:dyDescent="0.25">
      <c r="A143" s="1" t="s">
        <v>4</v>
      </c>
      <c r="B143" s="3">
        <v>41244</v>
      </c>
      <c r="C143" s="1" t="s">
        <v>7</v>
      </c>
      <c r="D143" s="1" t="s">
        <v>10</v>
      </c>
      <c r="E143" s="1">
        <v>0</v>
      </c>
      <c r="F143" s="1">
        <v>3</v>
      </c>
      <c r="G143" s="1">
        <f t="shared" si="14"/>
        <v>-3</v>
      </c>
      <c r="H143" s="1">
        <f t="shared" si="12"/>
        <v>0.6608390514168524</v>
      </c>
      <c r="I143" s="1">
        <f t="shared" si="13"/>
        <v>1.140009114092124</v>
      </c>
      <c r="J143" s="1">
        <f t="shared" si="15"/>
        <v>4.9067207458866668E-2</v>
      </c>
      <c r="K143" s="1">
        <f t="shared" si="16"/>
        <v>-3.0145643398360451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s="4" customFormat="1" x14ac:dyDescent="0.25">
      <c r="A144" s="1" t="s">
        <v>4</v>
      </c>
      <c r="B144" s="3">
        <v>41244</v>
      </c>
      <c r="C144" s="1" t="s">
        <v>16</v>
      </c>
      <c r="D144" s="1" t="s">
        <v>20</v>
      </c>
      <c r="E144" s="1">
        <v>1</v>
      </c>
      <c r="F144" s="1">
        <v>0</v>
      </c>
      <c r="G144" s="1">
        <f t="shared" si="14"/>
        <v>1</v>
      </c>
      <c r="H144" s="1">
        <f t="shared" si="12"/>
        <v>2.3710262441595851</v>
      </c>
      <c r="I144" s="1">
        <f t="shared" si="13"/>
        <v>0.84249170081264568</v>
      </c>
      <c r="J144" s="1">
        <f t="shared" si="15"/>
        <v>0.22813355274309588</v>
      </c>
      <c r="K144" s="1">
        <f t="shared" si="16"/>
        <v>-1.4778240638715843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s="4" customFormat="1" x14ac:dyDescent="0.25">
      <c r="A145" s="1" t="s">
        <v>4</v>
      </c>
      <c r="B145" s="3">
        <v>41244</v>
      </c>
      <c r="C145" s="1" t="s">
        <v>19</v>
      </c>
      <c r="D145" s="1" t="s">
        <v>23</v>
      </c>
      <c r="E145" s="1">
        <v>1</v>
      </c>
      <c r="F145" s="1">
        <v>1</v>
      </c>
      <c r="G145" s="1">
        <f t="shared" si="14"/>
        <v>0</v>
      </c>
      <c r="H145" s="1">
        <f t="shared" si="12"/>
        <v>0.67617217266395935</v>
      </c>
      <c r="I145" s="1">
        <f t="shared" si="13"/>
        <v>0.40354966555914817</v>
      </c>
      <c r="J145" s="1">
        <f t="shared" si="15"/>
        <v>0.43889901519865876</v>
      </c>
      <c r="K145" s="1">
        <f t="shared" si="16"/>
        <v>-0.82348592608481841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s="4" customFormat="1" x14ac:dyDescent="0.25">
      <c r="A146" s="1" t="s">
        <v>4</v>
      </c>
      <c r="B146" s="3">
        <v>41244</v>
      </c>
      <c r="C146" s="1" t="s">
        <v>11</v>
      </c>
      <c r="D146" s="1" t="s">
        <v>18</v>
      </c>
      <c r="E146" s="1">
        <v>1</v>
      </c>
      <c r="F146" s="1">
        <v>1</v>
      </c>
      <c r="G146" s="1">
        <f t="shared" si="14"/>
        <v>0</v>
      </c>
      <c r="H146" s="1">
        <f t="shared" si="12"/>
        <v>0.84309790920755379</v>
      </c>
      <c r="I146" s="1">
        <f t="shared" si="13"/>
        <v>1.1591369226181367</v>
      </c>
      <c r="J146" s="1">
        <f t="shared" si="15"/>
        <v>0.30296058858455388</v>
      </c>
      <c r="K146" s="1">
        <f t="shared" si="16"/>
        <v>-1.1941525526107322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s="4" customFormat="1" x14ac:dyDescent="0.25">
      <c r="A147" s="1" t="s">
        <v>4</v>
      </c>
      <c r="B147" s="3">
        <v>41244</v>
      </c>
      <c r="C147" s="1" t="s">
        <v>13</v>
      </c>
      <c r="D147" s="1" t="s">
        <v>24</v>
      </c>
      <c r="E147" s="1">
        <v>3</v>
      </c>
      <c r="F147" s="1">
        <v>4</v>
      </c>
      <c r="G147" s="1">
        <f t="shared" si="14"/>
        <v>-1</v>
      </c>
      <c r="H147" s="1">
        <f t="shared" si="12"/>
        <v>0.20364982565005041</v>
      </c>
      <c r="I147" s="1">
        <f t="shared" si="13"/>
        <v>1.4196874256429262</v>
      </c>
      <c r="J147" s="1">
        <f t="shared" si="15"/>
        <v>0.32249578792012384</v>
      </c>
      <c r="K147" s="1">
        <f t="shared" si="16"/>
        <v>-1.1316652035443959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s="4" customFormat="1" x14ac:dyDescent="0.25">
      <c r="A148" s="1" t="s">
        <v>4</v>
      </c>
      <c r="B148" s="3">
        <v>41244</v>
      </c>
      <c r="C148" s="1" t="s">
        <v>15</v>
      </c>
      <c r="D148" s="1" t="s">
        <v>14</v>
      </c>
      <c r="E148" s="1">
        <v>0</v>
      </c>
      <c r="F148" s="1">
        <v>1</v>
      </c>
      <c r="G148" s="1">
        <f t="shared" si="14"/>
        <v>-1</v>
      </c>
      <c r="H148" s="1">
        <f t="shared" si="12"/>
        <v>0.97276544876952931</v>
      </c>
      <c r="I148" s="1">
        <f t="shared" si="13"/>
        <v>0.53141949115863141</v>
      </c>
      <c r="J148" s="1">
        <f t="shared" si="15"/>
        <v>0.15134702790670954</v>
      </c>
      <c r="K148" s="1">
        <f t="shared" si="16"/>
        <v>-1.8881798809275092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4" customFormat="1" x14ac:dyDescent="0.25">
      <c r="A149" s="1" t="s">
        <v>4</v>
      </c>
      <c r="B149" s="3">
        <v>41244</v>
      </c>
      <c r="C149" s="1" t="s">
        <v>17</v>
      </c>
      <c r="D149" s="1" t="s">
        <v>22</v>
      </c>
      <c r="E149" s="1">
        <v>3</v>
      </c>
      <c r="F149" s="1">
        <v>1</v>
      </c>
      <c r="G149" s="1">
        <f t="shared" si="14"/>
        <v>2</v>
      </c>
      <c r="H149" s="1">
        <f t="shared" si="12"/>
        <v>0.77717249758977969</v>
      </c>
      <c r="I149" s="1">
        <f t="shared" si="13"/>
        <v>1.5762357873542896</v>
      </c>
      <c r="J149" s="1">
        <f t="shared" si="15"/>
        <v>4.2373003663180447E-2</v>
      </c>
      <c r="K149" s="1">
        <f t="shared" si="16"/>
        <v>-3.1612438255846715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4" customFormat="1" x14ac:dyDescent="0.25">
      <c r="A150" s="1" t="s">
        <v>4</v>
      </c>
      <c r="B150" s="3">
        <v>41245</v>
      </c>
      <c r="C150" s="1" t="s">
        <v>8</v>
      </c>
      <c r="D150" s="1" t="s">
        <v>6</v>
      </c>
      <c r="E150" s="1">
        <v>2</v>
      </c>
      <c r="F150" s="1">
        <v>1</v>
      </c>
      <c r="G150" s="1">
        <f t="shared" si="14"/>
        <v>1</v>
      </c>
      <c r="H150" s="1">
        <f t="shared" si="12"/>
        <v>0.96733266367846282</v>
      </c>
      <c r="I150" s="1">
        <f t="shared" si="13"/>
        <v>0.8184857223266474</v>
      </c>
      <c r="J150" s="1">
        <f t="shared" si="15"/>
        <v>0.23544068357302911</v>
      </c>
      <c r="K150" s="1">
        <f t="shared" si="16"/>
        <v>-1.4462962716758596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s="4" customFormat="1" x14ac:dyDescent="0.25">
      <c r="A151" s="1" t="s">
        <v>4</v>
      </c>
      <c r="B151" s="3">
        <v>41246</v>
      </c>
      <c r="C151" s="1" t="s">
        <v>9</v>
      </c>
      <c r="D151" s="1" t="s">
        <v>21</v>
      </c>
      <c r="E151" s="1">
        <v>3</v>
      </c>
      <c r="F151" s="1">
        <v>0</v>
      </c>
      <c r="G151" s="1">
        <f t="shared" si="14"/>
        <v>3</v>
      </c>
      <c r="H151" s="1">
        <f t="shared" si="12"/>
        <v>1.4679527131609724</v>
      </c>
      <c r="I151" s="1">
        <f t="shared" si="13"/>
        <v>1.0251566591000949</v>
      </c>
      <c r="J151" s="1">
        <f t="shared" si="15"/>
        <v>6.2654213165451098E-2</v>
      </c>
      <c r="K151" s="1">
        <f t="shared" si="16"/>
        <v>-2.7701243506521691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s="4" customFormat="1" x14ac:dyDescent="0.25">
      <c r="A152" s="1" t="s">
        <v>4</v>
      </c>
      <c r="B152" s="3">
        <v>41251</v>
      </c>
      <c r="C152" s="1" t="s">
        <v>5</v>
      </c>
      <c r="D152" s="1" t="s">
        <v>15</v>
      </c>
      <c r="E152" s="1">
        <v>2</v>
      </c>
      <c r="F152" s="1">
        <v>0</v>
      </c>
      <c r="G152" s="1">
        <f t="shared" si="14"/>
        <v>2</v>
      </c>
      <c r="H152" s="1">
        <f t="shared" si="12"/>
        <v>1.9439480116481442</v>
      </c>
      <c r="I152" s="1">
        <f t="shared" si="13"/>
        <v>0.57064681910802406</v>
      </c>
      <c r="J152" s="1">
        <f t="shared" si="15"/>
        <v>0.21781322427596239</v>
      </c>
      <c r="K152" s="1">
        <f t="shared" si="16"/>
        <v>-1.5241173528060226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4" customFormat="1" x14ac:dyDescent="0.25">
      <c r="A153" s="1" t="s">
        <v>4</v>
      </c>
      <c r="B153" s="3">
        <v>41251</v>
      </c>
      <c r="C153" s="1" t="s">
        <v>18</v>
      </c>
      <c r="D153" s="1" t="s">
        <v>14</v>
      </c>
      <c r="E153" s="1">
        <v>0</v>
      </c>
      <c r="F153" s="1">
        <v>0</v>
      </c>
      <c r="G153" s="1">
        <f t="shared" si="14"/>
        <v>0</v>
      </c>
      <c r="H153" s="1">
        <f t="shared" si="12"/>
        <v>1.1799174862594628</v>
      </c>
      <c r="I153" s="1">
        <f t="shared" si="13"/>
        <v>0.84300566470751637</v>
      </c>
      <c r="J153" s="1">
        <f t="shared" si="15"/>
        <v>0.30039818705555621</v>
      </c>
      <c r="K153" s="1">
        <f t="shared" si="16"/>
        <v>-1.2026463942117129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4" customFormat="1" x14ac:dyDescent="0.25">
      <c r="A154" s="1" t="s">
        <v>4</v>
      </c>
      <c r="B154" s="3">
        <v>41251</v>
      </c>
      <c r="C154" s="1" t="s">
        <v>20</v>
      </c>
      <c r="D154" s="1" t="s">
        <v>13</v>
      </c>
      <c r="E154" s="1">
        <v>1</v>
      </c>
      <c r="F154" s="1">
        <v>0</v>
      </c>
      <c r="G154" s="1">
        <f t="shared" si="14"/>
        <v>1</v>
      </c>
      <c r="H154" s="1">
        <f t="shared" si="12"/>
        <v>1.1120970658790357</v>
      </c>
      <c r="I154" s="1">
        <f t="shared" si="13"/>
        <v>0.40252353217217202</v>
      </c>
      <c r="J154" s="1">
        <f t="shared" si="15"/>
        <v>0.30351390432448827</v>
      </c>
      <c r="K154" s="1">
        <f t="shared" si="16"/>
        <v>-1.1923278562717217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4" customFormat="1" x14ac:dyDescent="0.25">
      <c r="A155" s="1" t="s">
        <v>4</v>
      </c>
      <c r="B155" s="3">
        <v>41251</v>
      </c>
      <c r="C155" s="1" t="s">
        <v>6</v>
      </c>
      <c r="D155" s="1" t="s">
        <v>22</v>
      </c>
      <c r="E155" s="1">
        <v>1</v>
      </c>
      <c r="F155" s="1">
        <v>3</v>
      </c>
      <c r="G155" s="1">
        <f t="shared" si="14"/>
        <v>-2</v>
      </c>
      <c r="H155" s="1">
        <f t="shared" si="12"/>
        <v>0.65451919645508061</v>
      </c>
      <c r="I155" s="1">
        <f t="shared" si="13"/>
        <v>1.5313113532345701</v>
      </c>
      <c r="J155" s="1">
        <f t="shared" si="15"/>
        <v>0.18168720321984153</v>
      </c>
      <c r="K155" s="1">
        <f t="shared" si="16"/>
        <v>-1.7054687341293009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4" customFormat="1" x14ac:dyDescent="0.25">
      <c r="A156" s="1" t="s">
        <v>4</v>
      </c>
      <c r="B156" s="3">
        <v>41251</v>
      </c>
      <c r="C156" s="1" t="s">
        <v>12</v>
      </c>
      <c r="D156" s="1" t="s">
        <v>8</v>
      </c>
      <c r="E156" s="1">
        <v>3</v>
      </c>
      <c r="F156" s="1">
        <v>4</v>
      </c>
      <c r="G156" s="1">
        <f t="shared" si="14"/>
        <v>-1</v>
      </c>
      <c r="H156" s="1">
        <f t="shared" si="12"/>
        <v>1.4965204797260283</v>
      </c>
      <c r="I156" s="1">
        <f t="shared" si="13"/>
        <v>0.76080242408360954</v>
      </c>
      <c r="J156" s="1">
        <f t="shared" si="15"/>
        <v>0.1343824516898415</v>
      </c>
      <c r="K156" s="1">
        <f t="shared" si="16"/>
        <v>-2.0070654272017205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4" customFormat="1" x14ac:dyDescent="0.25">
      <c r="A157" s="1" t="s">
        <v>4</v>
      </c>
      <c r="B157" s="3">
        <v>41251</v>
      </c>
      <c r="C157" s="1" t="s">
        <v>21</v>
      </c>
      <c r="D157" s="1" t="s">
        <v>11</v>
      </c>
      <c r="E157" s="1">
        <v>2</v>
      </c>
      <c r="F157" s="1">
        <v>2</v>
      </c>
      <c r="G157" s="1">
        <f t="shared" si="14"/>
        <v>0</v>
      </c>
      <c r="H157" s="1">
        <f t="shared" si="12"/>
        <v>1.0770855006805697</v>
      </c>
      <c r="I157" s="1">
        <f t="shared" si="13"/>
        <v>0.51980933524513451</v>
      </c>
      <c r="J157" s="1">
        <f t="shared" si="15"/>
        <v>0.33280731579002687</v>
      </c>
      <c r="K157" s="1">
        <f t="shared" si="16"/>
        <v>-1.1001915877345481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4" customFormat="1" x14ac:dyDescent="0.25">
      <c r="A158" s="1" t="s">
        <v>4</v>
      </c>
      <c r="B158" s="3">
        <v>41252</v>
      </c>
      <c r="C158" s="1" t="s">
        <v>23</v>
      </c>
      <c r="D158" s="1" t="s">
        <v>10</v>
      </c>
      <c r="E158" s="1">
        <v>2</v>
      </c>
      <c r="F158" s="1">
        <v>1</v>
      </c>
      <c r="G158" s="1">
        <f t="shared" si="14"/>
        <v>1</v>
      </c>
      <c r="H158" s="1">
        <f t="shared" si="12"/>
        <v>0.49064639712222413</v>
      </c>
      <c r="I158" s="1">
        <f t="shared" si="13"/>
        <v>0.37217579525743638</v>
      </c>
      <c r="J158" s="1">
        <f t="shared" si="15"/>
        <v>0.22652521582375587</v>
      </c>
      <c r="K158" s="1">
        <f t="shared" si="16"/>
        <v>-1.4848990121153633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4" customFormat="1" x14ac:dyDescent="0.25">
      <c r="A159" s="1" t="s">
        <v>4</v>
      </c>
      <c r="B159" s="3">
        <v>41252</v>
      </c>
      <c r="C159" s="1" t="s">
        <v>19</v>
      </c>
      <c r="D159" s="1" t="s">
        <v>24</v>
      </c>
      <c r="E159" s="1">
        <v>2</v>
      </c>
      <c r="F159" s="1">
        <v>3</v>
      </c>
      <c r="G159" s="1">
        <f t="shared" si="14"/>
        <v>-1</v>
      </c>
      <c r="H159" s="1">
        <f t="shared" si="12"/>
        <v>0.65138887088644359</v>
      </c>
      <c r="I159" s="1">
        <f t="shared" si="13"/>
        <v>0.73740837076725019</v>
      </c>
      <c r="J159" s="1">
        <f t="shared" si="15"/>
        <v>0.23173707764243712</v>
      </c>
      <c r="K159" s="1">
        <f t="shared" si="16"/>
        <v>-1.4621518359939976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4" customFormat="1" x14ac:dyDescent="0.25">
      <c r="A160" s="1" t="s">
        <v>4</v>
      </c>
      <c r="B160" s="3">
        <v>41252</v>
      </c>
      <c r="C160" s="1" t="s">
        <v>17</v>
      </c>
      <c r="D160" s="1" t="s">
        <v>16</v>
      </c>
      <c r="E160" s="1">
        <v>2</v>
      </c>
      <c r="F160" s="1">
        <v>3</v>
      </c>
      <c r="G160" s="1">
        <f t="shared" si="14"/>
        <v>-1</v>
      </c>
      <c r="H160" s="1">
        <f t="shared" si="12"/>
        <v>1.3857993194652027</v>
      </c>
      <c r="I160" s="1">
        <f t="shared" si="13"/>
        <v>1.9176887068471242</v>
      </c>
      <c r="J160" s="1">
        <f t="shared" si="15"/>
        <v>0.2161466314687398</v>
      </c>
      <c r="K160" s="1">
        <f t="shared" si="16"/>
        <v>-1.5317982522196805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4" customFormat="1" x14ac:dyDescent="0.25">
      <c r="A161" s="1" t="s">
        <v>4</v>
      </c>
      <c r="B161" s="3">
        <v>41253</v>
      </c>
      <c r="C161" s="1" t="s">
        <v>7</v>
      </c>
      <c r="D161" s="1" t="s">
        <v>9</v>
      </c>
      <c r="E161" s="1">
        <v>2</v>
      </c>
      <c r="F161" s="1">
        <v>1</v>
      </c>
      <c r="G161" s="1">
        <f t="shared" si="14"/>
        <v>1</v>
      </c>
      <c r="H161" s="1">
        <f t="shared" si="12"/>
        <v>1.7283913695037876</v>
      </c>
      <c r="I161" s="1">
        <f t="shared" si="13"/>
        <v>0.95112664303107786</v>
      </c>
      <c r="J161" s="1">
        <f t="shared" si="15"/>
        <v>0.24668977324241814</v>
      </c>
      <c r="K161" s="1">
        <f t="shared" si="16"/>
        <v>-1.3996237105321883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4" customFormat="1" x14ac:dyDescent="0.25">
      <c r="A162" s="1" t="s">
        <v>4</v>
      </c>
      <c r="B162" s="3">
        <v>41254</v>
      </c>
      <c r="C162" s="1" t="s">
        <v>6</v>
      </c>
      <c r="D162" s="1" t="s">
        <v>13</v>
      </c>
      <c r="E162" s="1">
        <v>3</v>
      </c>
      <c r="F162" s="1">
        <v>0</v>
      </c>
      <c r="G162" s="1">
        <f t="shared" si="14"/>
        <v>3</v>
      </c>
      <c r="H162" s="1">
        <f t="shared" si="12"/>
        <v>1.1372262936498241</v>
      </c>
      <c r="I162" s="1">
        <f t="shared" si="13"/>
        <v>0.42846053258770089</v>
      </c>
      <c r="J162" s="1">
        <f t="shared" si="15"/>
        <v>5.7769143544178676E-2</v>
      </c>
      <c r="K162" s="1">
        <f t="shared" si="16"/>
        <v>-2.8513004945683984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4" customFormat="1" x14ac:dyDescent="0.25">
      <c r="A163" s="1" t="s">
        <v>4</v>
      </c>
      <c r="B163" s="3">
        <v>41258</v>
      </c>
      <c r="C163" s="1" t="s">
        <v>16</v>
      </c>
      <c r="D163" s="1" t="s">
        <v>18</v>
      </c>
      <c r="E163" s="1">
        <v>1</v>
      </c>
      <c r="F163" s="1">
        <v>3</v>
      </c>
      <c r="G163" s="1">
        <f t="shared" si="14"/>
        <v>-2</v>
      </c>
      <c r="H163" s="1">
        <f t="shared" si="12"/>
        <v>3.8406745105684905</v>
      </c>
      <c r="I163" s="1">
        <f t="shared" si="13"/>
        <v>1.257971591577955</v>
      </c>
      <c r="J163" s="1">
        <f t="shared" si="15"/>
        <v>1.9173046074420292E-2</v>
      </c>
      <c r="K163" s="1">
        <f t="shared" si="16"/>
        <v>-3.9542498365600363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4" customFormat="1" x14ac:dyDescent="0.25">
      <c r="A164" s="1" t="s">
        <v>4</v>
      </c>
      <c r="B164" s="3">
        <v>41258</v>
      </c>
      <c r="C164" s="1" t="s">
        <v>24</v>
      </c>
      <c r="D164" s="1" t="s">
        <v>6</v>
      </c>
      <c r="E164" s="1">
        <v>3</v>
      </c>
      <c r="F164" s="1">
        <v>1</v>
      </c>
      <c r="G164" s="1">
        <f t="shared" si="14"/>
        <v>2</v>
      </c>
      <c r="H164" s="1">
        <f t="shared" si="12"/>
        <v>1.941758276955774</v>
      </c>
      <c r="I164" s="1">
        <f t="shared" si="13"/>
        <v>0.29738297472593306</v>
      </c>
      <c r="J164" s="1">
        <f t="shared" si="15"/>
        <v>0.2424338985566683</v>
      </c>
      <c r="K164" s="1">
        <f t="shared" si="16"/>
        <v>-1.4170261890336426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4" customFormat="1" x14ac:dyDescent="0.25">
      <c r="A165" s="1" t="s">
        <v>4</v>
      </c>
      <c r="B165" s="3">
        <v>41258</v>
      </c>
      <c r="C165" s="1" t="s">
        <v>9</v>
      </c>
      <c r="D165" s="1" t="s">
        <v>19</v>
      </c>
      <c r="E165" s="1">
        <v>1</v>
      </c>
      <c r="F165" s="1">
        <v>3</v>
      </c>
      <c r="G165" s="1">
        <f t="shared" si="14"/>
        <v>-2</v>
      </c>
      <c r="H165" s="1">
        <f t="shared" si="12"/>
        <v>0.59416533160185836</v>
      </c>
      <c r="I165" s="1">
        <f t="shared" si="13"/>
        <v>1.6550001041976836</v>
      </c>
      <c r="J165" s="1">
        <f t="shared" si="15"/>
        <v>0.19803758721542128</v>
      </c>
      <c r="K165" s="1">
        <f t="shared" si="16"/>
        <v>-1.6192984318825558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4" customFormat="1" x14ac:dyDescent="0.25">
      <c r="A166" s="1" t="s">
        <v>4</v>
      </c>
      <c r="B166" s="3">
        <v>41258</v>
      </c>
      <c r="C166" s="1" t="s">
        <v>8</v>
      </c>
      <c r="D166" s="1" t="s">
        <v>21</v>
      </c>
      <c r="E166" s="1">
        <v>2</v>
      </c>
      <c r="F166" s="1">
        <v>1</v>
      </c>
      <c r="G166" s="1">
        <f t="shared" si="14"/>
        <v>1</v>
      </c>
      <c r="H166" s="1">
        <f t="shared" si="12"/>
        <v>1.2295012901598994</v>
      </c>
      <c r="I166" s="1">
        <f t="shared" si="13"/>
        <v>0.81977009744969531</v>
      </c>
      <c r="J166" s="1">
        <f t="shared" si="15"/>
        <v>0.25281314480653955</v>
      </c>
      <c r="K166" s="1">
        <f t="shared" si="16"/>
        <v>-1.3751046211999132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4" customFormat="1" x14ac:dyDescent="0.25">
      <c r="A167" s="1" t="s">
        <v>4</v>
      </c>
      <c r="B167" s="3">
        <v>41258</v>
      </c>
      <c r="C167" s="1" t="s">
        <v>11</v>
      </c>
      <c r="D167" s="1" t="s">
        <v>7</v>
      </c>
      <c r="E167" s="1">
        <v>2</v>
      </c>
      <c r="F167" s="1">
        <v>1</v>
      </c>
      <c r="G167" s="1">
        <f t="shared" si="14"/>
        <v>1</v>
      </c>
      <c r="H167" s="1">
        <f t="shared" si="12"/>
        <v>0.61807519682571566</v>
      </c>
      <c r="I167" s="1">
        <f t="shared" si="13"/>
        <v>0.98953479941358469</v>
      </c>
      <c r="J167" s="1">
        <f t="shared" si="15"/>
        <v>0.16577553393182648</v>
      </c>
      <c r="K167" s="1">
        <f t="shared" si="16"/>
        <v>-1.7971206109100342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4" customFormat="1" x14ac:dyDescent="0.25">
      <c r="A168" s="1" t="s">
        <v>4</v>
      </c>
      <c r="B168" s="3">
        <v>41258</v>
      </c>
      <c r="C168" s="1" t="s">
        <v>14</v>
      </c>
      <c r="D168" s="1" t="s">
        <v>23</v>
      </c>
      <c r="E168" s="1">
        <v>1</v>
      </c>
      <c r="F168" s="1">
        <v>1</v>
      </c>
      <c r="G168" s="1">
        <f t="shared" si="14"/>
        <v>0</v>
      </c>
      <c r="H168" s="1">
        <f t="shared" si="12"/>
        <v>0.2733185310601921</v>
      </c>
      <c r="I168" s="1">
        <f t="shared" si="13"/>
        <v>0.55205888565863748</v>
      </c>
      <c r="J168" s="1">
        <f t="shared" si="15"/>
        <v>0.50670462648657355</v>
      </c>
      <c r="K168" s="1">
        <f t="shared" si="16"/>
        <v>-0.67982703591915528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4" customFormat="1" x14ac:dyDescent="0.25">
      <c r="A169" s="1" t="s">
        <v>4</v>
      </c>
      <c r="B169" s="3">
        <v>41259</v>
      </c>
      <c r="C169" s="1" t="s">
        <v>10</v>
      </c>
      <c r="D169" s="1" t="s">
        <v>12</v>
      </c>
      <c r="E169" s="1">
        <v>1</v>
      </c>
      <c r="F169" s="1">
        <v>0</v>
      </c>
      <c r="G169" s="1">
        <f t="shared" si="14"/>
        <v>1</v>
      </c>
      <c r="H169" s="1">
        <f t="shared" si="12"/>
        <v>1.47489268217824</v>
      </c>
      <c r="I169" s="1">
        <f t="shared" si="13"/>
        <v>0.52820068387548214</v>
      </c>
      <c r="J169" s="1">
        <f t="shared" si="15"/>
        <v>0.28724181504059237</v>
      </c>
      <c r="K169" s="1">
        <f t="shared" si="16"/>
        <v>-1.2474308568608325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4" customFormat="1" x14ac:dyDescent="0.25">
      <c r="A170" s="1" t="s">
        <v>4</v>
      </c>
      <c r="B170" s="3">
        <v>41259</v>
      </c>
      <c r="C170" s="1" t="s">
        <v>15</v>
      </c>
      <c r="D170" s="1" t="s">
        <v>17</v>
      </c>
      <c r="E170" s="1">
        <v>0</v>
      </c>
      <c r="F170" s="1">
        <v>0</v>
      </c>
      <c r="G170" s="1">
        <f t="shared" si="14"/>
        <v>0</v>
      </c>
      <c r="H170" s="1">
        <f t="shared" si="12"/>
        <v>1.422751417999232</v>
      </c>
      <c r="I170" s="1">
        <f t="shared" si="13"/>
        <v>0.96545486858289142</v>
      </c>
      <c r="J170" s="1">
        <f t="shared" si="15"/>
        <v>0.26838994798754595</v>
      </c>
      <c r="K170" s="1">
        <f t="shared" si="16"/>
        <v>-1.3153143261971691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4" customFormat="1" x14ac:dyDescent="0.25">
      <c r="A171" s="1" t="s">
        <v>4</v>
      </c>
      <c r="B171" s="3">
        <v>41260</v>
      </c>
      <c r="C171" s="1" t="s">
        <v>13</v>
      </c>
      <c r="D171" s="1" t="s">
        <v>5</v>
      </c>
      <c r="E171" s="1">
        <v>2</v>
      </c>
      <c r="F171" s="1">
        <v>5</v>
      </c>
      <c r="G171" s="1">
        <f t="shared" si="14"/>
        <v>-3</v>
      </c>
      <c r="H171" s="1">
        <f t="shared" si="12"/>
        <v>0.32462191688131692</v>
      </c>
      <c r="I171" s="1">
        <f t="shared" si="13"/>
        <v>1.4815749850342923</v>
      </c>
      <c r="J171" s="1">
        <f t="shared" si="15"/>
        <v>0.10027792763101309</v>
      </c>
      <c r="K171" s="1">
        <f t="shared" si="16"/>
        <v>-2.2998096717311429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4" customFormat="1" x14ac:dyDescent="0.25">
      <c r="A172" s="1" t="s">
        <v>4</v>
      </c>
      <c r="B172" s="3">
        <v>41265</v>
      </c>
      <c r="C172" s="1" t="s">
        <v>16</v>
      </c>
      <c r="D172" s="1" t="s">
        <v>7</v>
      </c>
      <c r="E172" s="1">
        <v>4</v>
      </c>
      <c r="F172" s="1">
        <v>0</v>
      </c>
      <c r="G172" s="1">
        <f t="shared" si="14"/>
        <v>4</v>
      </c>
      <c r="H172" s="1">
        <f t="shared" si="12"/>
        <v>2.8155990284619961</v>
      </c>
      <c r="I172" s="1">
        <f t="shared" si="13"/>
        <v>1.0739082176145687</v>
      </c>
      <c r="J172" s="1">
        <f t="shared" si="15"/>
        <v>9.5414008377028264E-2</v>
      </c>
      <c r="K172" s="1">
        <f t="shared" si="16"/>
        <v>-2.3495298729739593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4" customFormat="1" x14ac:dyDescent="0.25">
      <c r="A173" s="1" t="s">
        <v>4</v>
      </c>
      <c r="B173" s="3">
        <v>41265</v>
      </c>
      <c r="C173" s="1" t="s">
        <v>19</v>
      </c>
      <c r="D173" s="1" t="s">
        <v>13</v>
      </c>
      <c r="E173" s="1">
        <v>1</v>
      </c>
      <c r="F173" s="1">
        <v>0</v>
      </c>
      <c r="G173" s="1">
        <f t="shared" si="14"/>
        <v>1</v>
      </c>
      <c r="H173" s="1">
        <f t="shared" si="12"/>
        <v>1.83880487049634</v>
      </c>
      <c r="I173" s="1">
        <f t="shared" si="13"/>
        <v>0.22042416350655822</v>
      </c>
      <c r="J173" s="1">
        <f t="shared" si="15"/>
        <v>0.28539764203104162</v>
      </c>
      <c r="K173" s="1">
        <f t="shared" si="16"/>
        <v>-1.2538718359530632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4" customFormat="1" x14ac:dyDescent="0.25">
      <c r="A174" s="1" t="s">
        <v>4</v>
      </c>
      <c r="B174" s="3">
        <v>41265</v>
      </c>
      <c r="C174" s="1" t="s">
        <v>9</v>
      </c>
      <c r="D174" s="1" t="s">
        <v>11</v>
      </c>
      <c r="E174" s="1">
        <v>1</v>
      </c>
      <c r="F174" s="1">
        <v>0</v>
      </c>
      <c r="G174" s="1">
        <f t="shared" si="14"/>
        <v>1</v>
      </c>
      <c r="H174" s="1">
        <f t="shared" si="12"/>
        <v>1.081718614083643</v>
      </c>
      <c r="I174" s="1">
        <f t="shared" si="13"/>
        <v>0.49388046587930012</v>
      </c>
      <c r="J174" s="1">
        <f t="shared" si="15"/>
        <v>0.28913461818647146</v>
      </c>
      <c r="K174" s="1">
        <f t="shared" si="16"/>
        <v>-1.240862892450445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s="4" customFormat="1" x14ac:dyDescent="0.25">
      <c r="A175" s="1" t="s">
        <v>4</v>
      </c>
      <c r="B175" s="3">
        <v>41265</v>
      </c>
      <c r="C175" s="1" t="s">
        <v>20</v>
      </c>
      <c r="D175" s="1" t="s">
        <v>6</v>
      </c>
      <c r="E175" s="1">
        <v>0</v>
      </c>
      <c r="F175" s="1">
        <v>1</v>
      </c>
      <c r="G175" s="1">
        <f t="shared" si="14"/>
        <v>-1</v>
      </c>
      <c r="H175" s="1">
        <f t="shared" si="12"/>
        <v>1.122818719056125</v>
      </c>
      <c r="I175" s="1">
        <f t="shared" si="13"/>
        <v>0.7962671763640401</v>
      </c>
      <c r="J175" s="1">
        <f t="shared" si="15"/>
        <v>0.17746849410700677</v>
      </c>
      <c r="K175" s="1">
        <f t="shared" si="16"/>
        <v>-1.7289621838099931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s="4" customFormat="1" x14ac:dyDescent="0.25">
      <c r="A176" s="1" t="s">
        <v>4</v>
      </c>
      <c r="B176" s="3">
        <v>41265</v>
      </c>
      <c r="C176" s="1" t="s">
        <v>10</v>
      </c>
      <c r="D176" s="1" t="s">
        <v>14</v>
      </c>
      <c r="E176" s="1">
        <v>0</v>
      </c>
      <c r="F176" s="1">
        <v>0</v>
      </c>
      <c r="G176" s="1">
        <f t="shared" si="14"/>
        <v>0</v>
      </c>
      <c r="H176" s="1">
        <f t="shared" si="12"/>
        <v>0.97423941692219129</v>
      </c>
      <c r="I176" s="1">
        <f t="shared" si="13"/>
        <v>0.2557781369736214</v>
      </c>
      <c r="J176" s="1">
        <f t="shared" si="15"/>
        <v>0.36978731724458286</v>
      </c>
      <c r="K176" s="1">
        <f t="shared" si="16"/>
        <v>-0.99482725687310292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s="4" customFormat="1" x14ac:dyDescent="0.25">
      <c r="A177" s="1" t="s">
        <v>4</v>
      </c>
      <c r="B177" s="3">
        <v>41265</v>
      </c>
      <c r="C177" s="1" t="s">
        <v>15</v>
      </c>
      <c r="D177" s="1" t="s">
        <v>8</v>
      </c>
      <c r="E177" s="1">
        <v>2</v>
      </c>
      <c r="F177" s="1">
        <v>1</v>
      </c>
      <c r="G177" s="1">
        <f t="shared" si="14"/>
        <v>1</v>
      </c>
      <c r="H177" s="1">
        <f t="shared" si="12"/>
        <v>1.3347627926585164</v>
      </c>
      <c r="I177" s="1">
        <f t="shared" si="13"/>
        <v>0.68501321987576347</v>
      </c>
      <c r="J177" s="1">
        <f t="shared" si="15"/>
        <v>0.27139126468318397</v>
      </c>
      <c r="K177" s="1">
        <f t="shared" si="16"/>
        <v>-1.3041937182335315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s="4" customFormat="1" x14ac:dyDescent="0.25">
      <c r="A178" s="1" t="s">
        <v>4</v>
      </c>
      <c r="B178" s="3">
        <v>41265</v>
      </c>
      <c r="C178" s="1" t="s">
        <v>17</v>
      </c>
      <c r="D178" s="1" t="s">
        <v>23</v>
      </c>
      <c r="E178" s="1">
        <v>1</v>
      </c>
      <c r="F178" s="1">
        <v>2</v>
      </c>
      <c r="G178" s="1">
        <f t="shared" si="14"/>
        <v>-1</v>
      </c>
      <c r="H178" s="1">
        <f t="shared" si="12"/>
        <v>0.49655067395188585</v>
      </c>
      <c r="I178" s="1">
        <f t="shared" si="13"/>
        <v>0.80743262765286783</v>
      </c>
      <c r="J178" s="1">
        <f t="shared" si="15"/>
        <v>0.26614963863647312</v>
      </c>
      <c r="K178" s="1">
        <f t="shared" si="16"/>
        <v>-1.3236965771081468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s="4" customFormat="1" x14ac:dyDescent="0.25">
      <c r="A179" s="1" t="s">
        <v>4</v>
      </c>
      <c r="B179" s="3">
        <v>41265</v>
      </c>
      <c r="C179" s="1" t="s">
        <v>21</v>
      </c>
      <c r="D179" s="1" t="s">
        <v>5</v>
      </c>
      <c r="E179" s="1">
        <v>0</v>
      </c>
      <c r="F179" s="1">
        <v>1</v>
      </c>
      <c r="G179" s="1">
        <f t="shared" si="14"/>
        <v>-1</v>
      </c>
      <c r="H179" s="1">
        <f t="shared" si="12"/>
        <v>0.64317083262064034</v>
      </c>
      <c r="I179" s="1">
        <f t="shared" si="13"/>
        <v>1.9012696791086166</v>
      </c>
      <c r="J179" s="1">
        <f t="shared" si="15"/>
        <v>0.26117466333093381</v>
      </c>
      <c r="K179" s="1">
        <f t="shared" si="16"/>
        <v>-1.3425658873148809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s="4" customFormat="1" x14ac:dyDescent="0.25">
      <c r="A180" s="1" t="s">
        <v>4</v>
      </c>
      <c r="B180" s="3">
        <v>41266</v>
      </c>
      <c r="C180" s="1" t="s">
        <v>22</v>
      </c>
      <c r="D180" s="1" t="s">
        <v>18</v>
      </c>
      <c r="E180" s="1">
        <v>8</v>
      </c>
      <c r="F180" s="1">
        <v>0</v>
      </c>
      <c r="G180" s="1">
        <f t="shared" si="14"/>
        <v>8</v>
      </c>
      <c r="H180" s="1">
        <f t="shared" si="12"/>
        <v>3.1568255001566725</v>
      </c>
      <c r="I180" s="1">
        <f t="shared" si="13"/>
        <v>0.70548520986496166</v>
      </c>
      <c r="J180" s="1">
        <f t="shared" si="15"/>
        <v>6.5656969482887628E-3</v>
      </c>
      <c r="K180" s="1">
        <f t="shared" si="16"/>
        <v>-5.0258966156604394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s="4" customFormat="1" x14ac:dyDescent="0.25">
      <c r="A181" s="1" t="s">
        <v>4</v>
      </c>
      <c r="B181" s="3">
        <v>41266</v>
      </c>
      <c r="C181" s="1" t="s">
        <v>12</v>
      </c>
      <c r="D181" s="1" t="s">
        <v>24</v>
      </c>
      <c r="E181" s="1">
        <v>1</v>
      </c>
      <c r="F181" s="1">
        <v>1</v>
      </c>
      <c r="G181" s="1">
        <f t="shared" si="14"/>
        <v>0</v>
      </c>
      <c r="H181" s="1">
        <f t="shared" si="12"/>
        <v>0.5437354615473633</v>
      </c>
      <c r="I181" s="1">
        <f t="shared" si="13"/>
        <v>1.5271834184474637</v>
      </c>
      <c r="J181" s="1">
        <f t="shared" si="15"/>
        <v>0.2546014905982758</v>
      </c>
      <c r="K181" s="1">
        <f t="shared" si="16"/>
        <v>-1.368055738208743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s="4" customFormat="1" x14ac:dyDescent="0.25">
      <c r="A182" s="1" t="s">
        <v>4</v>
      </c>
      <c r="B182" s="3">
        <v>41269</v>
      </c>
      <c r="C182" s="1" t="s">
        <v>18</v>
      </c>
      <c r="D182" s="1" t="s">
        <v>10</v>
      </c>
      <c r="E182" s="1">
        <v>0</v>
      </c>
      <c r="F182" s="1">
        <v>4</v>
      </c>
      <c r="G182" s="1">
        <f t="shared" si="14"/>
        <v>-4</v>
      </c>
      <c r="H182" s="1">
        <f t="shared" si="12"/>
        <v>0.7741040990768242</v>
      </c>
      <c r="I182" s="1">
        <f t="shared" si="13"/>
        <v>1.5550523714667788</v>
      </c>
      <c r="J182" s="1">
        <f t="shared" si="15"/>
        <v>3.0045578349487501E-2</v>
      </c>
      <c r="K182" s="1">
        <f t="shared" si="16"/>
        <v>-3.5050397719394271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s="4" customFormat="1" x14ac:dyDescent="0.25">
      <c r="A183" s="1" t="s">
        <v>4</v>
      </c>
      <c r="B183" s="3">
        <v>41269</v>
      </c>
      <c r="C183" s="1" t="s">
        <v>23</v>
      </c>
      <c r="D183" s="1" t="s">
        <v>21</v>
      </c>
      <c r="E183" s="1">
        <v>2</v>
      </c>
      <c r="F183" s="1">
        <v>1</v>
      </c>
      <c r="G183" s="1">
        <f t="shared" si="14"/>
        <v>1</v>
      </c>
      <c r="H183" s="1">
        <f t="shared" si="12"/>
        <v>1.3506326049824808</v>
      </c>
      <c r="I183" s="1">
        <f t="shared" si="13"/>
        <v>0.30918187422946958</v>
      </c>
      <c r="J183" s="1">
        <f t="shared" si="15"/>
        <v>0.31435108225767994</v>
      </c>
      <c r="K183" s="1">
        <f t="shared" si="16"/>
        <v>-1.157244821316048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s="4" customFormat="1" x14ac:dyDescent="0.25">
      <c r="A184" s="1" t="s">
        <v>4</v>
      </c>
      <c r="B184" s="3">
        <v>41269</v>
      </c>
      <c r="C184" s="1" t="s">
        <v>7</v>
      </c>
      <c r="D184" s="1" t="s">
        <v>20</v>
      </c>
      <c r="E184" s="1">
        <v>1</v>
      </c>
      <c r="F184" s="1">
        <v>1</v>
      </c>
      <c r="G184" s="1">
        <f t="shared" si="14"/>
        <v>0</v>
      </c>
      <c r="H184" s="1">
        <f t="shared" si="12"/>
        <v>1.3445954282090677</v>
      </c>
      <c r="I184" s="1">
        <f t="shared" si="13"/>
        <v>0.9246748846181454</v>
      </c>
      <c r="J184" s="1">
        <f t="shared" si="15"/>
        <v>0.27785627968873455</v>
      </c>
      <c r="K184" s="1">
        <f t="shared" si="16"/>
        <v>-1.2806512785084221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s="4" customFormat="1" x14ac:dyDescent="0.25">
      <c r="A185" s="1" t="s">
        <v>4</v>
      </c>
      <c r="B185" s="3">
        <v>41269</v>
      </c>
      <c r="C185" s="1" t="s">
        <v>24</v>
      </c>
      <c r="D185" s="1" t="s">
        <v>9</v>
      </c>
      <c r="E185" s="1">
        <v>4</v>
      </c>
      <c r="F185" s="1">
        <v>3</v>
      </c>
      <c r="G185" s="1">
        <f t="shared" si="14"/>
        <v>1</v>
      </c>
      <c r="H185" s="1">
        <f t="shared" si="12"/>
        <v>2.3449094429579684</v>
      </c>
      <c r="I185" s="1">
        <f t="shared" si="13"/>
        <v>0.29913083926860029</v>
      </c>
      <c r="J185" s="1">
        <f t="shared" si="15"/>
        <v>0.23235891475979883</v>
      </c>
      <c r="K185" s="1">
        <f t="shared" si="16"/>
        <v>-1.4594720563808534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s="4" customFormat="1" x14ac:dyDescent="0.25">
      <c r="A186" s="1" t="s">
        <v>4</v>
      </c>
      <c r="B186" s="3">
        <v>41269</v>
      </c>
      <c r="C186" s="1" t="s">
        <v>8</v>
      </c>
      <c r="D186" s="1" t="s">
        <v>22</v>
      </c>
      <c r="E186" s="1">
        <v>0</v>
      </c>
      <c r="F186" s="1">
        <v>1</v>
      </c>
      <c r="G186" s="1">
        <f t="shared" si="14"/>
        <v>-1</v>
      </c>
      <c r="H186" s="1">
        <f t="shared" si="12"/>
        <v>0.55142239404135951</v>
      </c>
      <c r="I186" s="1">
        <f t="shared" si="13"/>
        <v>1.4787550761157933</v>
      </c>
      <c r="J186" s="1">
        <f t="shared" si="15"/>
        <v>0.28486801126175154</v>
      </c>
      <c r="K186" s="1">
        <f t="shared" si="16"/>
        <v>-1.2557293243657437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s="4" customFormat="1" x14ac:dyDescent="0.25">
      <c r="A187" s="1" t="s">
        <v>4</v>
      </c>
      <c r="B187" s="3">
        <v>41269</v>
      </c>
      <c r="C187" s="1" t="s">
        <v>11</v>
      </c>
      <c r="D187" s="1" t="s">
        <v>15</v>
      </c>
      <c r="E187" s="1">
        <v>1</v>
      </c>
      <c r="F187" s="1">
        <v>2</v>
      </c>
      <c r="G187" s="1">
        <f t="shared" si="14"/>
        <v>-1</v>
      </c>
      <c r="H187" s="1">
        <f t="shared" si="12"/>
        <v>0.53147764085717364</v>
      </c>
      <c r="I187" s="1">
        <f t="shared" si="13"/>
        <v>0.95563322168446263</v>
      </c>
      <c r="J187" s="1">
        <f t="shared" si="15"/>
        <v>0.27569367320019167</v>
      </c>
      <c r="K187" s="1">
        <f t="shared" si="16"/>
        <v>-1.2884649093470308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s="4" customFormat="1" x14ac:dyDescent="0.25">
      <c r="A188" s="1" t="s">
        <v>4</v>
      </c>
      <c r="B188" s="3">
        <v>41269</v>
      </c>
      <c r="C188" s="1" t="s">
        <v>13</v>
      </c>
      <c r="D188" s="1" t="s">
        <v>12</v>
      </c>
      <c r="E188" s="1">
        <v>0</v>
      </c>
      <c r="F188" s="1">
        <v>0</v>
      </c>
      <c r="G188" s="1">
        <f t="shared" si="14"/>
        <v>0</v>
      </c>
      <c r="H188" s="1">
        <f t="shared" si="12"/>
        <v>0.6184118714568454</v>
      </c>
      <c r="I188" s="1">
        <f t="shared" si="13"/>
        <v>1.1330458623085431</v>
      </c>
      <c r="J188" s="1">
        <f t="shared" si="15"/>
        <v>0.31813595177004134</v>
      </c>
      <c r="K188" s="1">
        <f t="shared" si="16"/>
        <v>-1.1452764662737103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s="4" customFormat="1" x14ac:dyDescent="0.25">
      <c r="A189" s="1" t="s">
        <v>4</v>
      </c>
      <c r="B189" s="3">
        <v>41269</v>
      </c>
      <c r="C189" s="1" t="s">
        <v>14</v>
      </c>
      <c r="D189" s="1" t="s">
        <v>16</v>
      </c>
      <c r="E189" s="1">
        <v>3</v>
      </c>
      <c r="F189" s="1">
        <v>1</v>
      </c>
      <c r="G189" s="1">
        <f t="shared" si="14"/>
        <v>2</v>
      </c>
      <c r="H189" s="1">
        <f t="shared" si="12"/>
        <v>0.76279150187427625</v>
      </c>
      <c r="I189" s="1">
        <f t="shared" si="13"/>
        <v>1.3111646152071579</v>
      </c>
      <c r="J189" s="1">
        <f t="shared" si="15"/>
        <v>5.0386036513216104E-2</v>
      </c>
      <c r="K189" s="1">
        <f t="shared" si="16"/>
        <v>-2.9880411956003767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s="4" customFormat="1" x14ac:dyDescent="0.25">
      <c r="A190" s="1" t="s">
        <v>4</v>
      </c>
      <c r="B190" s="3">
        <v>41269</v>
      </c>
      <c r="C190" s="1" t="s">
        <v>6</v>
      </c>
      <c r="D190" s="1" t="s">
        <v>19</v>
      </c>
      <c r="E190" s="1">
        <v>1</v>
      </c>
      <c r="F190" s="1">
        <v>0</v>
      </c>
      <c r="G190" s="1">
        <f t="shared" si="14"/>
        <v>1</v>
      </c>
      <c r="H190" s="1">
        <f t="shared" si="12"/>
        <v>0.59069353806118463</v>
      </c>
      <c r="I190" s="1">
        <f t="shared" si="13"/>
        <v>1.3704623691713809</v>
      </c>
      <c r="J190" s="1">
        <f t="shared" si="15"/>
        <v>0.12160447658430383</v>
      </c>
      <c r="K190" s="1">
        <f t="shared" si="16"/>
        <v>-2.106981496112033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s="4" customFormat="1" x14ac:dyDescent="0.25">
      <c r="A191" s="1" t="s">
        <v>4</v>
      </c>
      <c r="B191" s="3">
        <v>41272</v>
      </c>
      <c r="C191" s="1" t="s">
        <v>5</v>
      </c>
      <c r="D191" s="1" t="s">
        <v>9</v>
      </c>
      <c r="E191" s="1">
        <v>7</v>
      </c>
      <c r="F191" s="1">
        <v>3</v>
      </c>
      <c r="G191" s="1">
        <f t="shared" si="14"/>
        <v>4</v>
      </c>
      <c r="H191" s="1">
        <f t="shared" si="12"/>
        <v>2.4471296357956396</v>
      </c>
      <c r="I191" s="1">
        <f t="shared" si="13"/>
        <v>0.47682057242982034</v>
      </c>
      <c r="J191" s="1">
        <f t="shared" si="15"/>
        <v>0.10093081103383415</v>
      </c>
      <c r="K191" s="1">
        <f t="shared" si="16"/>
        <v>-2.2933200361564596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s="4" customFormat="1" x14ac:dyDescent="0.25">
      <c r="A192" s="1" t="s">
        <v>4</v>
      </c>
      <c r="B192" s="3">
        <v>41272</v>
      </c>
      <c r="C192" s="1" t="s">
        <v>18</v>
      </c>
      <c r="D192" s="1" t="s">
        <v>21</v>
      </c>
      <c r="E192" s="1">
        <v>0</v>
      </c>
      <c r="F192" s="1">
        <v>3</v>
      </c>
      <c r="G192" s="1">
        <f t="shared" si="14"/>
        <v>-3</v>
      </c>
      <c r="H192" s="1">
        <f t="shared" si="12"/>
        <v>2.1309241074551237</v>
      </c>
      <c r="I192" s="1">
        <f t="shared" si="13"/>
        <v>1.2918465221590023</v>
      </c>
      <c r="J192" s="1">
        <f t="shared" si="15"/>
        <v>2.238480225652368E-2</v>
      </c>
      <c r="K192" s="1">
        <f t="shared" si="16"/>
        <v>-3.7993730210774475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s="4" customFormat="1" x14ac:dyDescent="0.25">
      <c r="A193" s="1" t="s">
        <v>4</v>
      </c>
      <c r="B193" s="3">
        <v>41272</v>
      </c>
      <c r="C193" s="1" t="s">
        <v>7</v>
      </c>
      <c r="D193" s="1" t="s">
        <v>12</v>
      </c>
      <c r="E193" s="1">
        <v>1</v>
      </c>
      <c r="F193" s="1">
        <v>2</v>
      </c>
      <c r="G193" s="1">
        <f t="shared" si="14"/>
        <v>-1</v>
      </c>
      <c r="H193" s="1">
        <f t="shared" si="12"/>
        <v>1.5249046663159527</v>
      </c>
      <c r="I193" s="1">
        <f t="shared" si="13"/>
        <v>1.2762311362035728</v>
      </c>
      <c r="J193" s="1">
        <f t="shared" si="15"/>
        <v>0.18179817337829973</v>
      </c>
      <c r="K193" s="1">
        <f t="shared" si="16"/>
        <v>-1.7048581447133282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s="4" customFormat="1" x14ac:dyDescent="0.25">
      <c r="A194" s="1" t="s">
        <v>4</v>
      </c>
      <c r="B194" s="3">
        <v>41272</v>
      </c>
      <c r="C194" s="1" t="s">
        <v>24</v>
      </c>
      <c r="D194" s="1" t="s">
        <v>15</v>
      </c>
      <c r="E194" s="1">
        <v>2</v>
      </c>
      <c r="F194" s="1">
        <v>0</v>
      </c>
      <c r="G194" s="1">
        <f t="shared" si="14"/>
        <v>2</v>
      </c>
      <c r="H194" s="1">
        <f t="shared" si="12"/>
        <v>1.8627464530096403</v>
      </c>
      <c r="I194" s="1">
        <f t="shared" si="13"/>
        <v>0.35799223396734664</v>
      </c>
      <c r="J194" s="1">
        <f t="shared" si="15"/>
        <v>0.23378957654139132</v>
      </c>
      <c r="K194" s="1">
        <f t="shared" si="16"/>
        <v>-1.4533338137378775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s="4" customFormat="1" x14ac:dyDescent="0.25">
      <c r="A195" s="1" t="s">
        <v>4</v>
      </c>
      <c r="B195" s="3">
        <v>41272</v>
      </c>
      <c r="C195" s="1" t="s">
        <v>8</v>
      </c>
      <c r="D195" s="1" t="s">
        <v>19</v>
      </c>
      <c r="E195" s="1">
        <v>3</v>
      </c>
      <c r="F195" s="1">
        <v>4</v>
      </c>
      <c r="G195" s="1">
        <f t="shared" si="14"/>
        <v>-1</v>
      </c>
      <c r="H195" s="1">
        <f t="shared" ref="H195:H258" si="17">mean*home*VLOOKUP(C195,lookup,2,FALSE)*VLOOKUP(D195,lookup,3,FALSE)</f>
        <v>0.49765025482306613</v>
      </c>
      <c r="I195" s="1">
        <f t="shared" ref="I195:I258" si="18">mean*VLOOKUP(C195,lookup,3,FALSE)*VLOOKUP(D195,lookup,2,FALSE)/home</f>
        <v>1.3234266047575103</v>
      </c>
      <c r="J195" s="1">
        <f t="shared" si="15"/>
        <v>0.29291610123964779</v>
      </c>
      <c r="K195" s="1">
        <f t="shared" si="16"/>
        <v>-1.2278690548612967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s="4" customFormat="1" x14ac:dyDescent="0.25">
      <c r="A196" s="1" t="s">
        <v>4</v>
      </c>
      <c r="B196" s="3">
        <v>41272</v>
      </c>
      <c r="C196" s="1" t="s">
        <v>13</v>
      </c>
      <c r="D196" s="1" t="s">
        <v>17</v>
      </c>
      <c r="E196" s="1">
        <v>1</v>
      </c>
      <c r="F196" s="1">
        <v>0</v>
      </c>
      <c r="G196" s="1">
        <f t="shared" ref="G196:G259" si="19">E196-F196</f>
        <v>1</v>
      </c>
      <c r="H196" s="1">
        <f t="shared" si="17"/>
        <v>0.59745332768142378</v>
      </c>
      <c r="I196" s="1">
        <f t="shared" si="18"/>
        <v>0.99679636931937854</v>
      </c>
      <c r="J196" s="1">
        <f t="shared" ref="J196:J259" si="20">EXP(-(H196+I196))*(H196/I196)^(G196/2)*BESSELI(2*SQRT(H196*I196),ABS(G196))</f>
        <v>0.16121361523329369</v>
      </c>
      <c r="K196" s="1">
        <f t="shared" ref="K196:K259" si="21">LN(J196)</f>
        <v>-1.8250249907313034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s="4" customFormat="1" x14ac:dyDescent="0.25">
      <c r="A197" s="1" t="s">
        <v>4</v>
      </c>
      <c r="B197" s="3">
        <v>41272</v>
      </c>
      <c r="C197" s="1" t="s">
        <v>14</v>
      </c>
      <c r="D197" s="1" t="s">
        <v>20</v>
      </c>
      <c r="E197" s="1">
        <v>3</v>
      </c>
      <c r="F197" s="1">
        <v>3</v>
      </c>
      <c r="G197" s="1">
        <f t="shared" si="19"/>
        <v>0</v>
      </c>
      <c r="H197" s="1">
        <f t="shared" si="17"/>
        <v>0.70500927533977631</v>
      </c>
      <c r="I197" s="1">
        <f t="shared" si="18"/>
        <v>0.58332549099164888</v>
      </c>
      <c r="J197" s="1">
        <f t="shared" si="20"/>
        <v>0.40132823156411879</v>
      </c>
      <c r="K197" s="1">
        <f t="shared" si="21"/>
        <v>-0.91297565391181712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s="4" customFormat="1" x14ac:dyDescent="0.25">
      <c r="A198" s="1" t="s">
        <v>4</v>
      </c>
      <c r="B198" s="3">
        <v>41272</v>
      </c>
      <c r="C198" s="1" t="s">
        <v>6</v>
      </c>
      <c r="D198" s="1" t="s">
        <v>10</v>
      </c>
      <c r="E198" s="1">
        <v>1</v>
      </c>
      <c r="F198" s="1">
        <v>2</v>
      </c>
      <c r="G198" s="1">
        <f t="shared" si="19"/>
        <v>-1</v>
      </c>
      <c r="H198" s="1">
        <f t="shared" si="17"/>
        <v>0.53014950763170687</v>
      </c>
      <c r="I198" s="1">
        <f t="shared" si="18"/>
        <v>1.0218647689073179</v>
      </c>
      <c r="J198" s="1">
        <f t="shared" si="20"/>
        <v>0.28062218698335328</v>
      </c>
      <c r="K198" s="1">
        <f t="shared" si="21"/>
        <v>-1.2707460446486323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s="4" customFormat="1" x14ac:dyDescent="0.25">
      <c r="A199" s="1" t="s">
        <v>4</v>
      </c>
      <c r="B199" s="3">
        <v>41273</v>
      </c>
      <c r="C199" s="1" t="s">
        <v>23</v>
      </c>
      <c r="D199" s="1" t="s">
        <v>22</v>
      </c>
      <c r="E199" s="1">
        <v>1</v>
      </c>
      <c r="F199" s="1">
        <v>2</v>
      </c>
      <c r="G199" s="1">
        <f t="shared" si="19"/>
        <v>-1</v>
      </c>
      <c r="H199" s="1">
        <f t="shared" si="17"/>
        <v>0.60574890849679275</v>
      </c>
      <c r="I199" s="1">
        <f t="shared" si="18"/>
        <v>0.55772254609211214</v>
      </c>
      <c r="J199" s="1">
        <f t="shared" si="20"/>
        <v>0.20536837437506283</v>
      </c>
      <c r="K199" s="1">
        <f t="shared" si="21"/>
        <v>-1.5829499642525295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s="4" customFormat="1" x14ac:dyDescent="0.25">
      <c r="A200" s="1" t="s">
        <v>4</v>
      </c>
      <c r="B200" s="3">
        <v>41273</v>
      </c>
      <c r="C200" s="1" t="s">
        <v>11</v>
      </c>
      <c r="D200" s="1" t="s">
        <v>16</v>
      </c>
      <c r="E200" s="1">
        <v>0</v>
      </c>
      <c r="F200" s="1">
        <v>3</v>
      </c>
      <c r="G200" s="1">
        <f t="shared" si="19"/>
        <v>-3</v>
      </c>
      <c r="H200" s="1">
        <f t="shared" si="17"/>
        <v>0.56314195666604083</v>
      </c>
      <c r="I200" s="1">
        <f t="shared" si="18"/>
        <v>1.7449211336705461</v>
      </c>
      <c r="J200" s="1">
        <f t="shared" si="20"/>
        <v>0.11194346802077673</v>
      </c>
      <c r="K200" s="1">
        <f t="shared" si="21"/>
        <v>-2.1897612849306052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s="4" customFormat="1" x14ac:dyDescent="0.25">
      <c r="A201" s="1" t="s">
        <v>4</v>
      </c>
      <c r="B201" s="3">
        <v>41275</v>
      </c>
      <c r="C201" s="1" t="s">
        <v>19</v>
      </c>
      <c r="D201" s="1" t="s">
        <v>14</v>
      </c>
      <c r="E201" s="1">
        <v>3</v>
      </c>
      <c r="F201" s="1">
        <v>0</v>
      </c>
      <c r="G201" s="1">
        <f t="shared" si="19"/>
        <v>3</v>
      </c>
      <c r="H201" s="1">
        <f t="shared" si="17"/>
        <v>1.306590167388801</v>
      </c>
      <c r="I201" s="1">
        <f t="shared" si="18"/>
        <v>0.28498846176917703</v>
      </c>
      <c r="J201" s="1">
        <f t="shared" si="20"/>
        <v>8.3006697204682178E-2</v>
      </c>
      <c r="K201" s="1">
        <f t="shared" si="21"/>
        <v>-2.4888339852277004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s="4" customFormat="1" x14ac:dyDescent="0.25">
      <c r="A202" s="1" t="s">
        <v>4</v>
      </c>
      <c r="B202" s="3">
        <v>41275</v>
      </c>
      <c r="C202" s="1" t="s">
        <v>20</v>
      </c>
      <c r="D202" s="1" t="s">
        <v>5</v>
      </c>
      <c r="E202" s="1">
        <v>1</v>
      </c>
      <c r="F202" s="1">
        <v>1</v>
      </c>
      <c r="G202" s="1">
        <f t="shared" si="19"/>
        <v>0</v>
      </c>
      <c r="H202" s="1">
        <f t="shared" si="17"/>
        <v>0.62797330026862352</v>
      </c>
      <c r="I202" s="1">
        <f t="shared" si="18"/>
        <v>1.405306444581127</v>
      </c>
      <c r="J202" s="1">
        <f t="shared" si="20"/>
        <v>0.27455808917607172</v>
      </c>
      <c r="K202" s="1">
        <f t="shared" si="21"/>
        <v>-1.2925924222927434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s="4" customFormat="1" x14ac:dyDescent="0.25">
      <c r="A203" s="1" t="s">
        <v>4</v>
      </c>
      <c r="B203" s="3">
        <v>41275</v>
      </c>
      <c r="C203" s="1" t="s">
        <v>12</v>
      </c>
      <c r="D203" s="1" t="s">
        <v>18</v>
      </c>
      <c r="E203" s="1">
        <v>2</v>
      </c>
      <c r="F203" s="1">
        <v>2</v>
      </c>
      <c r="G203" s="1">
        <f t="shared" si="19"/>
        <v>0</v>
      </c>
      <c r="H203" s="1">
        <f t="shared" si="17"/>
        <v>2.3583133650375991</v>
      </c>
      <c r="I203" s="1">
        <f t="shared" si="18"/>
        <v>1.3185933511946275</v>
      </c>
      <c r="J203" s="1">
        <f t="shared" si="20"/>
        <v>0.19094313250505965</v>
      </c>
      <c r="K203" s="1">
        <f t="shared" si="21"/>
        <v>-1.6557796308431474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s="4" customFormat="1" x14ac:dyDescent="0.25">
      <c r="A204" s="1" t="s">
        <v>4</v>
      </c>
      <c r="B204" s="3">
        <v>41275</v>
      </c>
      <c r="C204" s="1" t="s">
        <v>10</v>
      </c>
      <c r="D204" s="1" t="s">
        <v>13</v>
      </c>
      <c r="E204" s="1">
        <v>3</v>
      </c>
      <c r="F204" s="1">
        <v>1</v>
      </c>
      <c r="G204" s="1">
        <f t="shared" si="19"/>
        <v>2</v>
      </c>
      <c r="H204" s="1">
        <f t="shared" si="17"/>
        <v>1.3710773504795277</v>
      </c>
      <c r="I204" s="1">
        <f t="shared" si="18"/>
        <v>0.19783145442337383</v>
      </c>
      <c r="J204" s="1">
        <f t="shared" si="20"/>
        <v>0.21407128675609155</v>
      </c>
      <c r="K204" s="1">
        <f t="shared" si="21"/>
        <v>-1.5414462037483254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s="4" customFormat="1" x14ac:dyDescent="0.25">
      <c r="A205" s="1" t="s">
        <v>4</v>
      </c>
      <c r="B205" s="3">
        <v>41275</v>
      </c>
      <c r="C205" s="1" t="s">
        <v>15</v>
      </c>
      <c r="D205" s="1" t="s">
        <v>7</v>
      </c>
      <c r="E205" s="1">
        <v>1</v>
      </c>
      <c r="F205" s="1">
        <v>2</v>
      </c>
      <c r="G205" s="1">
        <f t="shared" si="19"/>
        <v>-1</v>
      </c>
      <c r="H205" s="1">
        <f t="shared" si="17"/>
        <v>1.5420066377904276</v>
      </c>
      <c r="I205" s="1">
        <f t="shared" si="18"/>
        <v>1.0135245638133104</v>
      </c>
      <c r="J205" s="1">
        <f t="shared" si="20"/>
        <v>0.15847805715205496</v>
      </c>
      <c r="K205" s="1">
        <f t="shared" si="21"/>
        <v>-1.8421391359296386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s="4" customFormat="1" x14ac:dyDescent="0.25">
      <c r="A206" s="1" t="s">
        <v>4</v>
      </c>
      <c r="B206" s="3">
        <v>41275</v>
      </c>
      <c r="C206" s="1" t="s">
        <v>17</v>
      </c>
      <c r="D206" s="1" t="s">
        <v>8</v>
      </c>
      <c r="E206" s="1">
        <v>2</v>
      </c>
      <c r="F206" s="1">
        <v>1</v>
      </c>
      <c r="G206" s="1">
        <f t="shared" si="19"/>
        <v>1</v>
      </c>
      <c r="H206" s="1">
        <f t="shared" si="17"/>
        <v>1.3165629304392474</v>
      </c>
      <c r="I206" s="1">
        <f t="shared" si="18"/>
        <v>0.73501813428328677</v>
      </c>
      <c r="J206" s="1">
        <f t="shared" si="20"/>
        <v>0.26542012120391784</v>
      </c>
      <c r="K206" s="1">
        <f t="shared" si="21"/>
        <v>-1.3264413453236097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s="4" customFormat="1" x14ac:dyDescent="0.25">
      <c r="A207" s="1" t="s">
        <v>4</v>
      </c>
      <c r="B207" s="3">
        <v>41275</v>
      </c>
      <c r="C207" s="1" t="s">
        <v>21</v>
      </c>
      <c r="D207" s="1" t="s">
        <v>24</v>
      </c>
      <c r="E207" s="1">
        <v>0</v>
      </c>
      <c r="F207" s="1">
        <v>4</v>
      </c>
      <c r="G207" s="1">
        <f t="shared" si="19"/>
        <v>-4</v>
      </c>
      <c r="H207" s="1">
        <f t="shared" si="17"/>
        <v>0.40348978647143707</v>
      </c>
      <c r="I207" s="1">
        <f t="shared" si="18"/>
        <v>1.8218508569947194</v>
      </c>
      <c r="J207" s="1">
        <f t="shared" si="20"/>
        <v>5.7342364333206504E-2</v>
      </c>
      <c r="K207" s="1">
        <f t="shared" si="21"/>
        <v>-2.8587155858017148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s="4" customFormat="1" x14ac:dyDescent="0.25">
      <c r="A208" s="1" t="s">
        <v>4</v>
      </c>
      <c r="B208" s="3">
        <v>41276</v>
      </c>
      <c r="C208" s="1" t="s">
        <v>22</v>
      </c>
      <c r="D208" s="1" t="s">
        <v>11</v>
      </c>
      <c r="E208" s="1">
        <v>0</v>
      </c>
      <c r="F208" s="1">
        <v>1</v>
      </c>
      <c r="G208" s="1">
        <f t="shared" si="19"/>
        <v>-1</v>
      </c>
      <c r="H208" s="1">
        <f t="shared" si="17"/>
        <v>1.9429174795435269</v>
      </c>
      <c r="I208" s="1">
        <f t="shared" si="18"/>
        <v>0.23313070948355188</v>
      </c>
      <c r="J208" s="1">
        <f t="shared" si="20"/>
        <v>3.2919705255945723E-2</v>
      </c>
      <c r="K208" s="1">
        <f t="shared" si="21"/>
        <v>-3.4136838565564318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s="4" customFormat="1" x14ac:dyDescent="0.25">
      <c r="A209" s="1" t="s">
        <v>4</v>
      </c>
      <c r="B209" s="3">
        <v>41276</v>
      </c>
      <c r="C209" s="1" t="s">
        <v>16</v>
      </c>
      <c r="D209" s="1" t="s">
        <v>6</v>
      </c>
      <c r="E209" s="1">
        <v>3</v>
      </c>
      <c r="F209" s="1">
        <v>0</v>
      </c>
      <c r="G209" s="1">
        <f t="shared" si="19"/>
        <v>3</v>
      </c>
      <c r="H209" s="1">
        <f t="shared" si="17"/>
        <v>2.5238056564541504</v>
      </c>
      <c r="I209" s="1">
        <f t="shared" si="18"/>
        <v>0.86152885727522965</v>
      </c>
      <c r="J209" s="1">
        <f t="shared" si="20"/>
        <v>0.15218630618909171</v>
      </c>
      <c r="K209" s="1">
        <f t="shared" si="21"/>
        <v>-1.882649810078719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s="4" customFormat="1" x14ac:dyDescent="0.25">
      <c r="A210" s="1" t="s">
        <v>4</v>
      </c>
      <c r="B210" s="3">
        <v>41276</v>
      </c>
      <c r="C210" s="1" t="s">
        <v>9</v>
      </c>
      <c r="D210" s="1" t="s">
        <v>23</v>
      </c>
      <c r="E210" s="1">
        <v>1</v>
      </c>
      <c r="F210" s="1">
        <v>2</v>
      </c>
      <c r="G210" s="1">
        <f t="shared" si="19"/>
        <v>-1</v>
      </c>
      <c r="H210" s="1">
        <f t="shared" si="17"/>
        <v>0.42064296385348082</v>
      </c>
      <c r="I210" s="1">
        <f t="shared" si="18"/>
        <v>0.94728252157184234</v>
      </c>
      <c r="J210" s="1">
        <f t="shared" si="20"/>
        <v>0.29256801846471736</v>
      </c>
      <c r="K210" s="1">
        <f t="shared" si="21"/>
        <v>-1.2290580975841525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s="4" customFormat="1" x14ac:dyDescent="0.25">
      <c r="A211" s="1" t="s">
        <v>4</v>
      </c>
      <c r="B211" s="3">
        <v>41286</v>
      </c>
      <c r="C211" s="1" t="s">
        <v>18</v>
      </c>
      <c r="D211" s="1" t="s">
        <v>20</v>
      </c>
      <c r="E211" s="1">
        <v>0</v>
      </c>
      <c r="F211" s="1">
        <v>1</v>
      </c>
      <c r="G211" s="1">
        <f t="shared" si="19"/>
        <v>-1</v>
      </c>
      <c r="H211" s="1">
        <f t="shared" si="17"/>
        <v>1.5750534571844366</v>
      </c>
      <c r="I211" s="1">
        <f t="shared" si="18"/>
        <v>1.2613213827736287</v>
      </c>
      <c r="J211" s="1">
        <f t="shared" si="20"/>
        <v>0.17620930973145871</v>
      </c>
      <c r="K211" s="1">
        <f t="shared" si="21"/>
        <v>-1.73608273071546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s="4" customFormat="1" x14ac:dyDescent="0.25">
      <c r="A212" s="1" t="s">
        <v>4</v>
      </c>
      <c r="B212" s="3">
        <v>41286</v>
      </c>
      <c r="C212" s="1" t="s">
        <v>23</v>
      </c>
      <c r="D212" s="1" t="s">
        <v>12</v>
      </c>
      <c r="E212" s="1">
        <v>0</v>
      </c>
      <c r="F212" s="1">
        <v>0</v>
      </c>
      <c r="G212" s="1">
        <f t="shared" si="19"/>
        <v>0</v>
      </c>
      <c r="H212" s="1">
        <f t="shared" si="17"/>
        <v>1.1321803378275803</v>
      </c>
      <c r="I212" s="1">
        <f t="shared" si="18"/>
        <v>0.41664784270354793</v>
      </c>
      <c r="J212" s="1">
        <f t="shared" si="20"/>
        <v>0.32519536647085906</v>
      </c>
      <c r="K212" s="1">
        <f t="shared" si="21"/>
        <v>-1.1233291496545796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s="4" customFormat="1" x14ac:dyDescent="0.25">
      <c r="A213" s="1" t="s">
        <v>4</v>
      </c>
      <c r="B213" s="3">
        <v>41286</v>
      </c>
      <c r="C213" s="1" t="s">
        <v>7</v>
      </c>
      <c r="D213" s="1" t="s">
        <v>21</v>
      </c>
      <c r="E213" s="1">
        <v>1</v>
      </c>
      <c r="F213" s="1">
        <v>1</v>
      </c>
      <c r="G213" s="1">
        <f t="shared" si="19"/>
        <v>0</v>
      </c>
      <c r="H213" s="1">
        <f t="shared" si="17"/>
        <v>1.8191324235220117</v>
      </c>
      <c r="I213" s="1">
        <f t="shared" si="18"/>
        <v>0.94705286863127203</v>
      </c>
      <c r="J213" s="1">
        <f t="shared" si="20"/>
        <v>0.22790965013670453</v>
      </c>
      <c r="K213" s="1">
        <f t="shared" si="21"/>
        <v>-1.4788059998941716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s="4" customFormat="1" x14ac:dyDescent="0.25">
      <c r="A214" s="1" t="s">
        <v>4</v>
      </c>
      <c r="B214" s="3">
        <v>41286</v>
      </c>
      <c r="C214" s="1" t="s">
        <v>8</v>
      </c>
      <c r="D214" s="1" t="s">
        <v>9</v>
      </c>
      <c r="E214" s="1">
        <v>0</v>
      </c>
      <c r="F214" s="1">
        <v>0</v>
      </c>
      <c r="G214" s="1">
        <f t="shared" si="19"/>
        <v>0</v>
      </c>
      <c r="H214" s="1">
        <f t="shared" si="17"/>
        <v>1.1681719215315984</v>
      </c>
      <c r="I214" s="1">
        <f t="shared" si="18"/>
        <v>0.82329636144965912</v>
      </c>
      <c r="J214" s="1">
        <f t="shared" si="20"/>
        <v>0.3029159707709736</v>
      </c>
      <c r="K214" s="1">
        <f t="shared" si="21"/>
        <v>-1.1942998361224375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s="4" customFormat="1" x14ac:dyDescent="0.25">
      <c r="A215" s="1" t="s">
        <v>4</v>
      </c>
      <c r="B215" s="3">
        <v>41286</v>
      </c>
      <c r="C215" s="1" t="s">
        <v>11</v>
      </c>
      <c r="D215" s="1" t="s">
        <v>10</v>
      </c>
      <c r="E215" s="1">
        <v>0</v>
      </c>
      <c r="F215" s="1">
        <v>0</v>
      </c>
      <c r="G215" s="1">
        <f t="shared" si="19"/>
        <v>0</v>
      </c>
      <c r="H215" s="1">
        <f t="shared" si="17"/>
        <v>0.25580612507305345</v>
      </c>
      <c r="I215" s="1">
        <f t="shared" si="18"/>
        <v>0.95708123048881555</v>
      </c>
      <c r="J215" s="1">
        <f t="shared" si="20"/>
        <v>0.3747125456187515</v>
      </c>
      <c r="K215" s="1">
        <f t="shared" si="21"/>
        <v>-0.98159609197424491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s="4" customFormat="1" x14ac:dyDescent="0.25">
      <c r="A216" s="1" t="s">
        <v>4</v>
      </c>
      <c r="B216" s="3">
        <v>41286</v>
      </c>
      <c r="C216" s="1" t="s">
        <v>13</v>
      </c>
      <c r="D216" s="1" t="s">
        <v>15</v>
      </c>
      <c r="E216" s="1">
        <v>3</v>
      </c>
      <c r="F216" s="1">
        <v>2</v>
      </c>
      <c r="G216" s="1">
        <f t="shared" si="19"/>
        <v>1</v>
      </c>
      <c r="H216" s="1">
        <f t="shared" si="17"/>
        <v>0.55680725227223526</v>
      </c>
      <c r="I216" s="1">
        <f t="shared" si="18"/>
        <v>1.0105758523678854</v>
      </c>
      <c r="J216" s="1">
        <f t="shared" si="20"/>
        <v>0.15203401912111963</v>
      </c>
      <c r="K216" s="1">
        <f t="shared" si="21"/>
        <v>-1.883650973170218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s="4" customFormat="1" x14ac:dyDescent="0.25">
      <c r="A217" s="1" t="s">
        <v>4</v>
      </c>
      <c r="B217" s="3">
        <v>41286</v>
      </c>
      <c r="C217" s="1" t="s">
        <v>14</v>
      </c>
      <c r="D217" s="1" t="s">
        <v>22</v>
      </c>
      <c r="E217" s="1">
        <v>0</v>
      </c>
      <c r="F217" s="1">
        <v>4</v>
      </c>
      <c r="G217" s="1">
        <f t="shared" si="19"/>
        <v>-4</v>
      </c>
      <c r="H217" s="1">
        <f t="shared" si="17"/>
        <v>0.42778241288260072</v>
      </c>
      <c r="I217" s="1">
        <f t="shared" si="18"/>
        <v>1.0777059812799397</v>
      </c>
      <c r="J217" s="1">
        <f t="shared" si="20"/>
        <v>1.366803981843963E-2</v>
      </c>
      <c r="K217" s="1">
        <f t="shared" si="21"/>
        <v>-4.2926950314731922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s="4" customFormat="1" x14ac:dyDescent="0.25">
      <c r="A218" s="1" t="s">
        <v>4</v>
      </c>
      <c r="B218" s="3">
        <v>41286</v>
      </c>
      <c r="C218" s="1" t="s">
        <v>6</v>
      </c>
      <c r="D218" s="1" t="s">
        <v>17</v>
      </c>
      <c r="E218" s="1">
        <v>3</v>
      </c>
      <c r="F218" s="1">
        <v>0</v>
      </c>
      <c r="G218" s="1">
        <f t="shared" si="19"/>
        <v>3</v>
      </c>
      <c r="H218" s="1">
        <f t="shared" si="17"/>
        <v>1.1818749370377211</v>
      </c>
      <c r="I218" s="1">
        <f t="shared" si="18"/>
        <v>1.0064064162189961</v>
      </c>
      <c r="J218" s="1">
        <f t="shared" si="20"/>
        <v>4.1185240901421095E-2</v>
      </c>
      <c r="K218" s="1">
        <f t="shared" si="21"/>
        <v>-3.1896753173545789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s="4" customFormat="1" x14ac:dyDescent="0.25">
      <c r="A219" s="1" t="s">
        <v>4</v>
      </c>
      <c r="B219" s="3">
        <v>41287</v>
      </c>
      <c r="C219" s="1" t="s">
        <v>5</v>
      </c>
      <c r="D219" s="1" t="s">
        <v>19</v>
      </c>
      <c r="E219" s="1">
        <v>0</v>
      </c>
      <c r="F219" s="1">
        <v>2</v>
      </c>
      <c r="G219" s="1">
        <f t="shared" si="19"/>
        <v>-2</v>
      </c>
      <c r="H219" s="1">
        <f t="shared" si="17"/>
        <v>1.0424961124233252</v>
      </c>
      <c r="I219" s="1">
        <f t="shared" si="18"/>
        <v>0.76647615706475436</v>
      </c>
      <c r="J219" s="1">
        <f t="shared" si="20"/>
        <v>6.2289555519147034E-2</v>
      </c>
      <c r="K219" s="1">
        <f t="shared" si="21"/>
        <v>-2.7759615154110389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s="4" customFormat="1" x14ac:dyDescent="0.25">
      <c r="A220" s="1" t="s">
        <v>4</v>
      </c>
      <c r="B220" s="3">
        <v>41287</v>
      </c>
      <c r="C220" s="1" t="s">
        <v>24</v>
      </c>
      <c r="D220" s="1" t="s">
        <v>16</v>
      </c>
      <c r="E220" s="1">
        <v>2</v>
      </c>
      <c r="F220" s="1">
        <v>1</v>
      </c>
      <c r="G220" s="1">
        <f t="shared" si="19"/>
        <v>1</v>
      </c>
      <c r="H220" s="1">
        <f t="shared" si="17"/>
        <v>1.9737249541274233</v>
      </c>
      <c r="I220" s="1">
        <f t="shared" si="18"/>
        <v>0.6536694210342251</v>
      </c>
      <c r="J220" s="1">
        <f t="shared" si="20"/>
        <v>0.25670023693967448</v>
      </c>
      <c r="K220" s="1">
        <f t="shared" si="21"/>
        <v>-1.3598462680837524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s="4" customFormat="1" x14ac:dyDescent="0.25">
      <c r="A221" s="1" t="s">
        <v>4</v>
      </c>
      <c r="B221" s="3">
        <v>41290</v>
      </c>
      <c r="C221" s="1" t="s">
        <v>22</v>
      </c>
      <c r="D221" s="1" t="s">
        <v>20</v>
      </c>
      <c r="E221" s="1">
        <v>2</v>
      </c>
      <c r="F221" s="1">
        <v>2</v>
      </c>
      <c r="G221" s="1">
        <f t="shared" si="19"/>
        <v>0</v>
      </c>
      <c r="H221" s="1">
        <f t="shared" si="17"/>
        <v>1.9488545797117738</v>
      </c>
      <c r="I221" s="1">
        <f t="shared" si="18"/>
        <v>0.47247921839931767</v>
      </c>
      <c r="J221" s="1">
        <f t="shared" si="20"/>
        <v>0.1914363610460455</v>
      </c>
      <c r="K221" s="1">
        <f t="shared" si="21"/>
        <v>-1.6531998438888107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s="4" customFormat="1" x14ac:dyDescent="0.25">
      <c r="A222" s="1" t="s">
        <v>4</v>
      </c>
      <c r="B222" s="3">
        <v>41293</v>
      </c>
      <c r="C222" s="1" t="s">
        <v>16</v>
      </c>
      <c r="D222" s="1" t="s">
        <v>8</v>
      </c>
      <c r="E222" s="1">
        <v>5</v>
      </c>
      <c r="F222" s="1">
        <v>0</v>
      </c>
      <c r="G222" s="1">
        <f t="shared" si="19"/>
        <v>5</v>
      </c>
      <c r="H222" s="1">
        <f t="shared" si="17"/>
        <v>2.4371858915093121</v>
      </c>
      <c r="I222" s="1">
        <f t="shared" si="18"/>
        <v>0.72582486134465496</v>
      </c>
      <c r="J222" s="1">
        <f t="shared" si="20"/>
        <v>4.0462662815657094E-2</v>
      </c>
      <c r="K222" s="1">
        <f t="shared" si="21"/>
        <v>-3.2073756358723875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s="4" customFormat="1" x14ac:dyDescent="0.25">
      <c r="A223" s="1" t="s">
        <v>4</v>
      </c>
      <c r="B223" s="3">
        <v>41293</v>
      </c>
      <c r="C223" s="1" t="s">
        <v>19</v>
      </c>
      <c r="D223" s="1" t="s">
        <v>7</v>
      </c>
      <c r="E223" s="1">
        <v>2</v>
      </c>
      <c r="F223" s="1">
        <v>0</v>
      </c>
      <c r="G223" s="1">
        <f t="shared" si="19"/>
        <v>2</v>
      </c>
      <c r="H223" s="1">
        <f t="shared" si="17"/>
        <v>2.0711783231340721</v>
      </c>
      <c r="I223" s="1">
        <f t="shared" si="18"/>
        <v>0.54353069695783962</v>
      </c>
      <c r="J223" s="1">
        <f t="shared" si="20"/>
        <v>0.22483181792121701</v>
      </c>
      <c r="K223" s="1">
        <f t="shared" si="21"/>
        <v>-1.4924026321828219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s="4" customFormat="1" x14ac:dyDescent="0.25">
      <c r="A224" s="1" t="s">
        <v>4</v>
      </c>
      <c r="B224" s="3">
        <v>41293</v>
      </c>
      <c r="C224" s="1" t="s">
        <v>9</v>
      </c>
      <c r="D224" s="1" t="s">
        <v>13</v>
      </c>
      <c r="E224" s="1">
        <v>1</v>
      </c>
      <c r="F224" s="1">
        <v>2</v>
      </c>
      <c r="G224" s="1">
        <f t="shared" si="19"/>
        <v>-1</v>
      </c>
      <c r="H224" s="1">
        <f t="shared" si="17"/>
        <v>1.143910326310037</v>
      </c>
      <c r="I224" s="1">
        <f t="shared" si="18"/>
        <v>0.51741823929538666</v>
      </c>
      <c r="J224" s="1">
        <f t="shared" si="20"/>
        <v>0.13034111681760943</v>
      </c>
      <c r="K224" s="1">
        <f t="shared" si="21"/>
        <v>-2.0376002896198337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s="4" customFormat="1" x14ac:dyDescent="0.25">
      <c r="A225" s="1" t="s">
        <v>4</v>
      </c>
      <c r="B225" s="3">
        <v>41293</v>
      </c>
      <c r="C225" s="1" t="s">
        <v>12</v>
      </c>
      <c r="D225" s="1" t="s">
        <v>14</v>
      </c>
      <c r="E225" s="1">
        <v>3</v>
      </c>
      <c r="F225" s="1">
        <v>1</v>
      </c>
      <c r="G225" s="1">
        <f t="shared" si="19"/>
        <v>2</v>
      </c>
      <c r="H225" s="1">
        <f t="shared" si="17"/>
        <v>1.0906532786653136</v>
      </c>
      <c r="I225" s="1">
        <f t="shared" si="18"/>
        <v>0.59021523285651523</v>
      </c>
      <c r="J225" s="1">
        <f t="shared" si="20"/>
        <v>0.13651291967027501</v>
      </c>
      <c r="K225" s="1">
        <f t="shared" si="21"/>
        <v>-1.9913360192370291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s="4" customFormat="1" x14ac:dyDescent="0.25">
      <c r="A226" s="1" t="s">
        <v>4</v>
      </c>
      <c r="B226" s="3">
        <v>41293</v>
      </c>
      <c r="C226" s="1" t="s">
        <v>15</v>
      </c>
      <c r="D226" s="1" t="s">
        <v>18</v>
      </c>
      <c r="E226" s="1">
        <v>2</v>
      </c>
      <c r="F226" s="1">
        <v>2</v>
      </c>
      <c r="G226" s="1">
        <f t="shared" si="19"/>
        <v>0</v>
      </c>
      <c r="H226" s="1">
        <f t="shared" si="17"/>
        <v>2.1034051827060614</v>
      </c>
      <c r="I226" s="1">
        <f t="shared" si="18"/>
        <v>1.1872384322336766</v>
      </c>
      <c r="J226" s="1">
        <f t="shared" si="20"/>
        <v>0.20713396805826129</v>
      </c>
      <c r="K226" s="1">
        <f t="shared" si="21"/>
        <v>-1.5743895063657987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s="4" customFormat="1" x14ac:dyDescent="0.25">
      <c r="A227" s="1" t="s">
        <v>4</v>
      </c>
      <c r="B227" s="3">
        <v>41293</v>
      </c>
      <c r="C227" s="1" t="s">
        <v>17</v>
      </c>
      <c r="D227" s="1" t="s">
        <v>11</v>
      </c>
      <c r="E227" s="1">
        <v>1</v>
      </c>
      <c r="F227" s="1">
        <v>1</v>
      </c>
      <c r="G227" s="1">
        <f t="shared" si="19"/>
        <v>0</v>
      </c>
      <c r="H227" s="1">
        <f t="shared" si="17"/>
        <v>1.2769216485376098</v>
      </c>
      <c r="I227" s="1">
        <f t="shared" si="18"/>
        <v>0.42096755005006442</v>
      </c>
      <c r="J227" s="1">
        <f t="shared" si="20"/>
        <v>0.29551877239530766</v>
      </c>
      <c r="K227" s="1">
        <f t="shared" si="21"/>
        <v>-1.2190229165892814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s="4" customFormat="1" x14ac:dyDescent="0.25">
      <c r="A228" s="1" t="s">
        <v>4</v>
      </c>
      <c r="B228" s="3">
        <v>41293</v>
      </c>
      <c r="C228" s="1" t="s">
        <v>21</v>
      </c>
      <c r="D228" s="1" t="s">
        <v>6</v>
      </c>
      <c r="E228" s="1">
        <v>2</v>
      </c>
      <c r="F228" s="1">
        <v>3</v>
      </c>
      <c r="G228" s="1">
        <f t="shared" si="19"/>
        <v>-1</v>
      </c>
      <c r="H228" s="1">
        <f t="shared" si="17"/>
        <v>1.1499919663916505</v>
      </c>
      <c r="I228" s="1">
        <f t="shared" si="18"/>
        <v>1.0772871957771668</v>
      </c>
      <c r="J228" s="1">
        <f t="shared" si="20"/>
        <v>0.20459392742981716</v>
      </c>
      <c r="K228" s="1">
        <f t="shared" si="21"/>
        <v>-1.5867281061112493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s="4" customFormat="1" x14ac:dyDescent="0.25">
      <c r="A229" s="1" t="s">
        <v>4</v>
      </c>
      <c r="B229" s="3">
        <v>41294</v>
      </c>
      <c r="C229" s="1" t="s">
        <v>22</v>
      </c>
      <c r="D229" s="1" t="s">
        <v>5</v>
      </c>
      <c r="E229" s="1">
        <v>2</v>
      </c>
      <c r="F229" s="1">
        <v>1</v>
      </c>
      <c r="G229" s="1">
        <f t="shared" si="19"/>
        <v>1</v>
      </c>
      <c r="H229" s="1">
        <f t="shared" si="17"/>
        <v>1.1601937378616769</v>
      </c>
      <c r="I229" s="1">
        <f t="shared" si="18"/>
        <v>0.85270563484807205</v>
      </c>
      <c r="J229" s="1">
        <f t="shared" si="20"/>
        <v>0.24541274306711108</v>
      </c>
      <c r="K229" s="1">
        <f t="shared" si="21"/>
        <v>-1.4048138203146854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s="4" customFormat="1" x14ac:dyDescent="0.25">
      <c r="A230" s="1" t="s">
        <v>4</v>
      </c>
      <c r="B230" s="3">
        <v>41294</v>
      </c>
      <c r="C230" s="1" t="s">
        <v>10</v>
      </c>
      <c r="D230" s="1" t="s">
        <v>24</v>
      </c>
      <c r="E230" s="1">
        <v>1</v>
      </c>
      <c r="F230" s="1">
        <v>1</v>
      </c>
      <c r="G230" s="1">
        <f t="shared" si="19"/>
        <v>0</v>
      </c>
      <c r="H230" s="1">
        <f t="shared" si="17"/>
        <v>0.48569836939020328</v>
      </c>
      <c r="I230" s="1">
        <f t="shared" si="18"/>
        <v>0.66182658095247893</v>
      </c>
      <c r="J230" s="1">
        <f t="shared" si="20"/>
        <v>0.42795446341925442</v>
      </c>
      <c r="K230" s="1">
        <f t="shared" si="21"/>
        <v>-0.84873848294081733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s="4" customFormat="1" x14ac:dyDescent="0.25">
      <c r="A231" s="1" t="s">
        <v>4</v>
      </c>
      <c r="B231" s="3">
        <v>41295</v>
      </c>
      <c r="C231" s="1" t="s">
        <v>20</v>
      </c>
      <c r="D231" s="1" t="s">
        <v>23</v>
      </c>
      <c r="E231" s="1">
        <v>0</v>
      </c>
      <c r="F231" s="1">
        <v>0</v>
      </c>
      <c r="G231" s="1">
        <f t="shared" si="19"/>
        <v>0</v>
      </c>
      <c r="H231" s="1">
        <f t="shared" si="17"/>
        <v>0.40894447329023353</v>
      </c>
      <c r="I231" s="1">
        <f t="shared" si="18"/>
        <v>0.73693479972278109</v>
      </c>
      <c r="J231" s="1">
        <f t="shared" si="20"/>
        <v>0.42122697363178013</v>
      </c>
      <c r="K231" s="1">
        <f t="shared" si="21"/>
        <v>-0.86458346081129611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s="4" customFormat="1" x14ac:dyDescent="0.25">
      <c r="A232" s="1" t="s">
        <v>4</v>
      </c>
      <c r="B232" s="3">
        <v>41297</v>
      </c>
      <c r="C232" s="1" t="s">
        <v>5</v>
      </c>
      <c r="D232" s="1" t="s">
        <v>17</v>
      </c>
      <c r="E232" s="1">
        <v>5</v>
      </c>
      <c r="F232" s="1">
        <v>1</v>
      </c>
      <c r="G232" s="1">
        <f t="shared" si="19"/>
        <v>4</v>
      </c>
      <c r="H232" s="1">
        <f t="shared" si="17"/>
        <v>2.0858532349557617</v>
      </c>
      <c r="I232" s="1">
        <f t="shared" si="18"/>
        <v>0.56286589088560612</v>
      </c>
      <c r="J232" s="1">
        <f t="shared" si="20"/>
        <v>7.0253157882914738E-2</v>
      </c>
      <c r="K232" s="1">
        <f t="shared" si="21"/>
        <v>-2.6556500197086352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s="4" customFormat="1" x14ac:dyDescent="0.25">
      <c r="A233" s="1" t="s">
        <v>4</v>
      </c>
      <c r="B233" s="3">
        <v>41303</v>
      </c>
      <c r="C233" s="1" t="s">
        <v>18</v>
      </c>
      <c r="D233" s="1" t="s">
        <v>9</v>
      </c>
      <c r="E233" s="1">
        <v>1</v>
      </c>
      <c r="F233" s="1">
        <v>2</v>
      </c>
      <c r="G233" s="1">
        <f t="shared" si="19"/>
        <v>-1</v>
      </c>
      <c r="H233" s="1">
        <f t="shared" si="17"/>
        <v>2.0246304165489093</v>
      </c>
      <c r="I233" s="1">
        <f t="shared" si="18"/>
        <v>1.2974034361019964</v>
      </c>
      <c r="J233" s="1">
        <f t="shared" si="20"/>
        <v>0.14194083772467342</v>
      </c>
      <c r="K233" s="1">
        <f t="shared" si="21"/>
        <v>-1.9523449439393983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s="4" customFormat="1" x14ac:dyDescent="0.25">
      <c r="A234" s="1" t="s">
        <v>4</v>
      </c>
      <c r="B234" s="3">
        <v>41303</v>
      </c>
      <c r="C234" s="1" t="s">
        <v>11</v>
      </c>
      <c r="D234" s="1" t="s">
        <v>19</v>
      </c>
      <c r="E234" s="1">
        <v>0</v>
      </c>
      <c r="F234" s="1">
        <v>0</v>
      </c>
      <c r="G234" s="1">
        <f t="shared" si="19"/>
        <v>0</v>
      </c>
      <c r="H234" s="1">
        <f t="shared" si="17"/>
        <v>0.28501964616006892</v>
      </c>
      <c r="I234" s="1">
        <f t="shared" si="18"/>
        <v>1.2835786598531094</v>
      </c>
      <c r="J234" s="1">
        <f t="shared" si="20"/>
        <v>0.2918171202962363</v>
      </c>
      <c r="K234" s="1">
        <f t="shared" si="21"/>
        <v>-1.2316279732772057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s="4" customFormat="1" x14ac:dyDescent="0.25">
      <c r="A235" s="1" t="s">
        <v>4</v>
      </c>
      <c r="B235" s="3">
        <v>41303</v>
      </c>
      <c r="C235" s="1" t="s">
        <v>14</v>
      </c>
      <c r="D235" s="1" t="s">
        <v>21</v>
      </c>
      <c r="E235" s="1">
        <v>2</v>
      </c>
      <c r="F235" s="1">
        <v>2</v>
      </c>
      <c r="G235" s="1">
        <f t="shared" si="19"/>
        <v>0</v>
      </c>
      <c r="H235" s="1">
        <f t="shared" si="17"/>
        <v>0.95382239501035326</v>
      </c>
      <c r="I235" s="1">
        <f t="shared" si="18"/>
        <v>0.59744250522984899</v>
      </c>
      <c r="J235" s="1">
        <f t="shared" si="20"/>
        <v>0.35111572402834634</v>
      </c>
      <c r="K235" s="1">
        <f t="shared" si="21"/>
        <v>-1.0466394117682853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s="4" customFormat="1" x14ac:dyDescent="0.25">
      <c r="A236" s="1" t="s">
        <v>4</v>
      </c>
      <c r="B236" s="3">
        <v>41303</v>
      </c>
      <c r="C236" s="1" t="s">
        <v>6</v>
      </c>
      <c r="D236" s="1" t="s">
        <v>12</v>
      </c>
      <c r="E236" s="1">
        <v>0</v>
      </c>
      <c r="F236" s="1">
        <v>0</v>
      </c>
      <c r="G236" s="1">
        <f t="shared" si="19"/>
        <v>0</v>
      </c>
      <c r="H236" s="1">
        <f t="shared" si="17"/>
        <v>1.2233348745044799</v>
      </c>
      <c r="I236" s="1">
        <f t="shared" si="18"/>
        <v>1.1439694814260941</v>
      </c>
      <c r="J236" s="1">
        <f t="shared" si="20"/>
        <v>0.278598900895702</v>
      </c>
      <c r="K236" s="1">
        <f t="shared" si="21"/>
        <v>-1.2779821627421963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s="4" customFormat="1" x14ac:dyDescent="0.25">
      <c r="A237" s="1" t="s">
        <v>4</v>
      </c>
      <c r="B237" s="3">
        <v>41304</v>
      </c>
      <c r="C237" s="1" t="s">
        <v>5</v>
      </c>
      <c r="D237" s="1" t="s">
        <v>16</v>
      </c>
      <c r="E237" s="1">
        <v>2</v>
      </c>
      <c r="F237" s="1">
        <v>2</v>
      </c>
      <c r="G237" s="1">
        <f t="shared" si="19"/>
        <v>0</v>
      </c>
      <c r="H237" s="1">
        <f t="shared" si="17"/>
        <v>2.0597643302002693</v>
      </c>
      <c r="I237" s="1">
        <f t="shared" si="18"/>
        <v>1.0419622004855777</v>
      </c>
      <c r="J237" s="1">
        <f t="shared" si="20"/>
        <v>0.20743251851815273</v>
      </c>
      <c r="K237" s="1">
        <f t="shared" si="21"/>
        <v>-1.5729492041649715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s="4" customFormat="1" x14ac:dyDescent="0.25">
      <c r="A238" s="1" t="s">
        <v>4</v>
      </c>
      <c r="B238" s="3">
        <v>41304</v>
      </c>
      <c r="C238" s="1" t="s">
        <v>23</v>
      </c>
      <c r="D238" s="1" t="s">
        <v>15</v>
      </c>
      <c r="E238" s="1">
        <v>2</v>
      </c>
      <c r="F238" s="1">
        <v>1</v>
      </c>
      <c r="G238" s="1">
        <f t="shared" si="19"/>
        <v>1</v>
      </c>
      <c r="H238" s="1">
        <f t="shared" si="17"/>
        <v>1.0193954095630871</v>
      </c>
      <c r="I238" s="1">
        <f t="shared" si="18"/>
        <v>0.37161271470467633</v>
      </c>
      <c r="J238" s="1">
        <f t="shared" si="20"/>
        <v>0.30482526846433583</v>
      </c>
      <c r="K238" s="1">
        <f t="shared" si="21"/>
        <v>-1.1880165568199303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s="4" customFormat="1" x14ac:dyDescent="0.25">
      <c r="A239" s="1" t="s">
        <v>4</v>
      </c>
      <c r="B239" s="3">
        <v>41304</v>
      </c>
      <c r="C239" s="1" t="s">
        <v>7</v>
      </c>
      <c r="D239" s="1" t="s">
        <v>17</v>
      </c>
      <c r="E239" s="1">
        <v>3</v>
      </c>
      <c r="F239" s="1">
        <v>1</v>
      </c>
      <c r="G239" s="1">
        <f t="shared" si="19"/>
        <v>2</v>
      </c>
      <c r="H239" s="1">
        <f t="shared" si="17"/>
        <v>1.4732242528610215</v>
      </c>
      <c r="I239" s="1">
        <f t="shared" si="18"/>
        <v>1.1227635220238295</v>
      </c>
      <c r="J239" s="1">
        <f t="shared" si="20"/>
        <v>0.13586071606655317</v>
      </c>
      <c r="K239" s="1">
        <f t="shared" si="21"/>
        <v>-1.9961250646119877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s="4" customFormat="1" x14ac:dyDescent="0.25">
      <c r="A240" s="1" t="s">
        <v>4</v>
      </c>
      <c r="B240" s="3">
        <v>41304</v>
      </c>
      <c r="C240" s="1" t="s">
        <v>24</v>
      </c>
      <c r="D240" s="1" t="s">
        <v>20</v>
      </c>
      <c r="E240" s="1">
        <v>2</v>
      </c>
      <c r="F240" s="1">
        <v>1</v>
      </c>
      <c r="G240" s="1">
        <f t="shared" si="19"/>
        <v>1</v>
      </c>
      <c r="H240" s="1">
        <f t="shared" si="17"/>
        <v>1.8242132957830921</v>
      </c>
      <c r="I240" s="1">
        <f t="shared" si="18"/>
        <v>0.29081171925217975</v>
      </c>
      <c r="J240" s="1">
        <f t="shared" si="20"/>
        <v>0.28382053236326465</v>
      </c>
      <c r="K240" s="1">
        <f t="shared" si="21"/>
        <v>-1.2594131688701387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s="4" customFormat="1" x14ac:dyDescent="0.25">
      <c r="A241" s="1" t="s">
        <v>4</v>
      </c>
      <c r="B241" s="3">
        <v>41304</v>
      </c>
      <c r="C241" s="1" t="s">
        <v>8</v>
      </c>
      <c r="D241" s="1" t="s">
        <v>10</v>
      </c>
      <c r="E241" s="1">
        <v>1</v>
      </c>
      <c r="F241" s="1">
        <v>1</v>
      </c>
      <c r="G241" s="1">
        <f t="shared" si="19"/>
        <v>0</v>
      </c>
      <c r="H241" s="1">
        <f t="shared" si="17"/>
        <v>0.44664283688154094</v>
      </c>
      <c r="I241" s="1">
        <f t="shared" si="18"/>
        <v>0.98679325464004197</v>
      </c>
      <c r="J241" s="1">
        <f t="shared" si="20"/>
        <v>0.35576523836942431</v>
      </c>
      <c r="K241" s="1">
        <f t="shared" si="21"/>
        <v>-1.033484208440651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s="4" customFormat="1" x14ac:dyDescent="0.25">
      <c r="A242" s="1" t="s">
        <v>4</v>
      </c>
      <c r="B242" s="3">
        <v>41304</v>
      </c>
      <c r="C242" s="1" t="s">
        <v>13</v>
      </c>
      <c r="D242" s="1" t="s">
        <v>22</v>
      </c>
      <c r="E242" s="1">
        <v>2</v>
      </c>
      <c r="F242" s="1">
        <v>2</v>
      </c>
      <c r="G242" s="1">
        <f t="shared" si="19"/>
        <v>0</v>
      </c>
      <c r="H242" s="1">
        <f t="shared" si="17"/>
        <v>0.33086806370019395</v>
      </c>
      <c r="I242" s="1">
        <f t="shared" si="18"/>
        <v>1.516689055835287</v>
      </c>
      <c r="J242" s="1">
        <f t="shared" si="20"/>
        <v>0.24721450095161357</v>
      </c>
      <c r="K242" s="1">
        <f t="shared" si="21"/>
        <v>-1.3974988943115809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s="4" customFormat="1" x14ac:dyDescent="0.25">
      <c r="A243" s="1" t="s">
        <v>4</v>
      </c>
      <c r="B243" s="3">
        <v>41307</v>
      </c>
      <c r="C243" s="1" t="s">
        <v>5</v>
      </c>
      <c r="D243" s="1" t="s">
        <v>14</v>
      </c>
      <c r="E243" s="1">
        <v>1</v>
      </c>
      <c r="F243" s="1">
        <v>0</v>
      </c>
      <c r="G243" s="1">
        <f t="shared" si="19"/>
        <v>1</v>
      </c>
      <c r="H243" s="1">
        <f t="shared" si="17"/>
        <v>1.4261422849414525</v>
      </c>
      <c r="I243" s="1">
        <f t="shared" si="18"/>
        <v>0.30982070219815466</v>
      </c>
      <c r="J243" s="1">
        <f t="shared" si="20"/>
        <v>0.31109729684236209</v>
      </c>
      <c r="K243" s="1">
        <f t="shared" si="21"/>
        <v>-1.167649564147597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s="4" customFormat="1" x14ac:dyDescent="0.25">
      <c r="A244" s="1" t="s">
        <v>4</v>
      </c>
      <c r="B244" s="3">
        <v>41307</v>
      </c>
      <c r="C244" s="1" t="s">
        <v>23</v>
      </c>
      <c r="D244" s="1" t="s">
        <v>18</v>
      </c>
      <c r="E244" s="1">
        <v>3</v>
      </c>
      <c r="F244" s="1">
        <v>3</v>
      </c>
      <c r="G244" s="1">
        <f t="shared" si="19"/>
        <v>0</v>
      </c>
      <c r="H244" s="1">
        <f t="shared" si="17"/>
        <v>1.6170955697633584</v>
      </c>
      <c r="I244" s="1">
        <f t="shared" si="18"/>
        <v>0.45074826696510362</v>
      </c>
      <c r="J244" s="1">
        <f t="shared" si="20"/>
        <v>0.2368548526633853</v>
      </c>
      <c r="K244" s="1">
        <f t="shared" si="21"/>
        <v>-1.4403077614820217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s="4" customFormat="1" x14ac:dyDescent="0.25">
      <c r="A245" s="1" t="s">
        <v>4</v>
      </c>
      <c r="B245" s="3">
        <v>41307</v>
      </c>
      <c r="C245" s="1" t="s">
        <v>7</v>
      </c>
      <c r="D245" s="1" t="s">
        <v>24</v>
      </c>
      <c r="E245" s="1">
        <v>0</v>
      </c>
      <c r="F245" s="1">
        <v>1</v>
      </c>
      <c r="G245" s="1">
        <f t="shared" si="19"/>
        <v>-1</v>
      </c>
      <c r="H245" s="1">
        <f t="shared" si="17"/>
        <v>0.5021678654011138</v>
      </c>
      <c r="I245" s="1">
        <f t="shared" si="18"/>
        <v>1.5990961677320055</v>
      </c>
      <c r="J245" s="1">
        <f t="shared" si="20"/>
        <v>0.28533747783278357</v>
      </c>
      <c r="K245" s="1">
        <f t="shared" si="21"/>
        <v>-1.2540826664990974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s="4" customFormat="1" x14ac:dyDescent="0.25">
      <c r="A246" s="1" t="s">
        <v>4</v>
      </c>
      <c r="B246" s="3">
        <v>41307</v>
      </c>
      <c r="C246" s="1" t="s">
        <v>9</v>
      </c>
      <c r="D246" s="1" t="s">
        <v>22</v>
      </c>
      <c r="E246" s="1">
        <v>3</v>
      </c>
      <c r="F246" s="1">
        <v>2</v>
      </c>
      <c r="G246" s="1">
        <f t="shared" si="19"/>
        <v>1</v>
      </c>
      <c r="H246" s="1">
        <f t="shared" si="17"/>
        <v>0.65836612446779974</v>
      </c>
      <c r="I246" s="1">
        <f t="shared" si="18"/>
        <v>1.8492448287322396</v>
      </c>
      <c r="J246" s="1">
        <f t="shared" si="20"/>
        <v>9.3619803445270378E-2</v>
      </c>
      <c r="K246" s="1">
        <f t="shared" si="21"/>
        <v>-2.3685133426074989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s="4" customFormat="1" x14ac:dyDescent="0.25">
      <c r="A247" s="1" t="s">
        <v>4</v>
      </c>
      <c r="B247" s="3">
        <v>41307</v>
      </c>
      <c r="C247" s="1" t="s">
        <v>11</v>
      </c>
      <c r="D247" s="1" t="s">
        <v>8</v>
      </c>
      <c r="E247" s="1">
        <v>0</v>
      </c>
      <c r="F247" s="1">
        <v>0</v>
      </c>
      <c r="G247" s="1">
        <f t="shared" si="19"/>
        <v>0</v>
      </c>
      <c r="H247" s="1">
        <f t="shared" si="17"/>
        <v>0.53500663069141541</v>
      </c>
      <c r="I247" s="1">
        <f t="shared" si="18"/>
        <v>0.66879920164448547</v>
      </c>
      <c r="J247" s="1">
        <f t="shared" si="20"/>
        <v>0.41740590979958098</v>
      </c>
      <c r="K247" s="1">
        <f t="shared" si="21"/>
        <v>-0.87369612583941014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s="4" customFormat="1" x14ac:dyDescent="0.25">
      <c r="A248" s="1" t="s">
        <v>4</v>
      </c>
      <c r="B248" s="3">
        <v>41307</v>
      </c>
      <c r="C248" s="1" t="s">
        <v>13</v>
      </c>
      <c r="D248" s="1" t="s">
        <v>6</v>
      </c>
      <c r="E248" s="1">
        <v>2</v>
      </c>
      <c r="F248" s="1">
        <v>1</v>
      </c>
      <c r="G248" s="1">
        <f t="shared" si="19"/>
        <v>1</v>
      </c>
      <c r="H248" s="1">
        <f t="shared" si="17"/>
        <v>0.58042525810302481</v>
      </c>
      <c r="I248" s="1">
        <f t="shared" si="18"/>
        <v>0.83948204639201485</v>
      </c>
      <c r="J248" s="1">
        <f t="shared" si="20"/>
        <v>0.17738492406896519</v>
      </c>
      <c r="K248" s="1">
        <f t="shared" si="21"/>
        <v>-1.7294331954182012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s="4" customFormat="1" x14ac:dyDescent="0.25">
      <c r="A249" s="1" t="s">
        <v>4</v>
      </c>
      <c r="B249" s="3">
        <v>41307</v>
      </c>
      <c r="C249" s="1" t="s">
        <v>17</v>
      </c>
      <c r="D249" s="1" t="s">
        <v>12</v>
      </c>
      <c r="E249" s="1">
        <v>1</v>
      </c>
      <c r="F249" s="1">
        <v>0</v>
      </c>
      <c r="G249" s="1">
        <f t="shared" si="19"/>
        <v>1</v>
      </c>
      <c r="H249" s="1">
        <f t="shared" si="17"/>
        <v>1.4525811083259426</v>
      </c>
      <c r="I249" s="1">
        <f t="shared" si="18"/>
        <v>1.1775303777746655</v>
      </c>
      <c r="J249" s="1">
        <f t="shared" si="20"/>
        <v>0.22371176161341971</v>
      </c>
      <c r="K249" s="1">
        <f t="shared" si="21"/>
        <v>-1.4973968342489867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s="4" customFormat="1" x14ac:dyDescent="0.25">
      <c r="A250" s="1" t="s">
        <v>4</v>
      </c>
      <c r="B250" s="3">
        <v>41307</v>
      </c>
      <c r="C250" s="1" t="s">
        <v>21</v>
      </c>
      <c r="D250" s="1" t="s">
        <v>20</v>
      </c>
      <c r="E250" s="1">
        <v>2</v>
      </c>
      <c r="F250" s="1">
        <v>2</v>
      </c>
      <c r="G250" s="1">
        <f t="shared" si="19"/>
        <v>0</v>
      </c>
      <c r="H250" s="1">
        <f t="shared" si="17"/>
        <v>1.0803768213746474</v>
      </c>
      <c r="I250" s="1">
        <f t="shared" si="18"/>
        <v>1.0534824390032489</v>
      </c>
      <c r="J250" s="1">
        <f t="shared" si="20"/>
        <v>0.29666081887972434</v>
      </c>
      <c r="K250" s="1">
        <f t="shared" si="21"/>
        <v>-1.2151658167597168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s="4" customFormat="1" x14ac:dyDescent="0.25">
      <c r="A251" s="1" t="s">
        <v>4</v>
      </c>
      <c r="B251" s="3">
        <v>41308</v>
      </c>
      <c r="C251" s="1" t="s">
        <v>19</v>
      </c>
      <c r="D251" s="1" t="s">
        <v>16</v>
      </c>
      <c r="E251" s="1">
        <v>2</v>
      </c>
      <c r="F251" s="1">
        <v>2</v>
      </c>
      <c r="G251" s="1">
        <f t="shared" si="19"/>
        <v>0</v>
      </c>
      <c r="H251" s="1">
        <f t="shared" si="17"/>
        <v>1.8870962942441165</v>
      </c>
      <c r="I251" s="1">
        <f t="shared" si="18"/>
        <v>0.95844855631400205</v>
      </c>
      <c r="J251" s="1">
        <f t="shared" si="20"/>
        <v>0.22142143609212681</v>
      </c>
      <c r="K251" s="1">
        <f t="shared" si="21"/>
        <v>-1.5076874427434379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s="4" customFormat="1" x14ac:dyDescent="0.25">
      <c r="A252" s="1" t="s">
        <v>4</v>
      </c>
      <c r="B252" s="3">
        <v>41308</v>
      </c>
      <c r="C252" s="1" t="s">
        <v>15</v>
      </c>
      <c r="D252" s="1" t="s">
        <v>10</v>
      </c>
      <c r="E252" s="1">
        <v>0</v>
      </c>
      <c r="F252" s="1">
        <v>1</v>
      </c>
      <c r="G252" s="1">
        <f t="shared" si="19"/>
        <v>-1</v>
      </c>
      <c r="H252" s="1">
        <f t="shared" si="17"/>
        <v>0.63819862838036645</v>
      </c>
      <c r="I252" s="1">
        <f t="shared" si="18"/>
        <v>0.98028420752856482</v>
      </c>
      <c r="J252" s="1">
        <f t="shared" si="20"/>
        <v>0.26174546496726581</v>
      </c>
      <c r="K252" s="1">
        <f t="shared" si="21"/>
        <v>-1.3403827551990981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s="4" customFormat="1" x14ac:dyDescent="0.25">
      <c r="A253" s="1" t="s">
        <v>4</v>
      </c>
      <c r="B253" s="3">
        <v>41314</v>
      </c>
      <c r="C253" s="1" t="s">
        <v>22</v>
      </c>
      <c r="D253" s="1" t="s">
        <v>21</v>
      </c>
      <c r="E253" s="1">
        <v>4</v>
      </c>
      <c r="F253" s="1">
        <v>1</v>
      </c>
      <c r="G253" s="1">
        <f t="shared" si="19"/>
        <v>3</v>
      </c>
      <c r="H253" s="1">
        <f t="shared" si="17"/>
        <v>2.6366477828986135</v>
      </c>
      <c r="I253" s="1">
        <f t="shared" si="18"/>
        <v>0.48391365072981274</v>
      </c>
      <c r="J253" s="1">
        <f t="shared" si="20"/>
        <v>0.18372223192050402</v>
      </c>
      <c r="K253" s="1">
        <f t="shared" si="21"/>
        <v>-1.6943302711087656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s="4" customFormat="1" x14ac:dyDescent="0.25">
      <c r="A254" s="1" t="s">
        <v>4</v>
      </c>
      <c r="B254" s="3">
        <v>41314</v>
      </c>
      <c r="C254" s="1" t="s">
        <v>8</v>
      </c>
      <c r="D254" s="1" t="s">
        <v>7</v>
      </c>
      <c r="E254" s="1">
        <v>0</v>
      </c>
      <c r="F254" s="1">
        <v>0</v>
      </c>
      <c r="G254" s="1">
        <f t="shared" si="19"/>
        <v>0</v>
      </c>
      <c r="H254" s="1">
        <f t="shared" si="17"/>
        <v>1.0791722021414349</v>
      </c>
      <c r="I254" s="1">
        <f t="shared" si="18"/>
        <v>1.0202543255332635</v>
      </c>
      <c r="J254" s="1">
        <f t="shared" si="20"/>
        <v>0.29943563282423136</v>
      </c>
      <c r="K254" s="1">
        <f t="shared" si="21"/>
        <v>-1.2058557999692372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s="4" customFormat="1" x14ac:dyDescent="0.25">
      <c r="A255" s="1" t="s">
        <v>4</v>
      </c>
      <c r="B255" s="3">
        <v>41314</v>
      </c>
      <c r="C255" s="1" t="s">
        <v>20</v>
      </c>
      <c r="D255" s="1" t="s">
        <v>19</v>
      </c>
      <c r="E255" s="1">
        <v>3</v>
      </c>
      <c r="F255" s="1">
        <v>1</v>
      </c>
      <c r="G255" s="1">
        <f t="shared" si="19"/>
        <v>2</v>
      </c>
      <c r="H255" s="1">
        <f t="shared" si="17"/>
        <v>0.57764101496744491</v>
      </c>
      <c r="I255" s="1">
        <f t="shared" si="18"/>
        <v>1.2875009752152433</v>
      </c>
      <c r="J255" s="1">
        <f t="shared" si="20"/>
        <v>3.2869758035981515E-2</v>
      </c>
      <c r="K255" s="1">
        <f t="shared" si="21"/>
        <v>-3.4152022525749191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s="4" customFormat="1" x14ac:dyDescent="0.25">
      <c r="A256" s="1" t="s">
        <v>4</v>
      </c>
      <c r="B256" s="3">
        <v>41314</v>
      </c>
      <c r="C256" s="1" t="s">
        <v>14</v>
      </c>
      <c r="D256" s="1" t="s">
        <v>13</v>
      </c>
      <c r="E256" s="1">
        <v>2</v>
      </c>
      <c r="F256" s="1">
        <v>1</v>
      </c>
      <c r="G256" s="1">
        <f t="shared" si="19"/>
        <v>1</v>
      </c>
      <c r="H256" s="1">
        <f t="shared" si="17"/>
        <v>0.7432714128567901</v>
      </c>
      <c r="I256" s="1">
        <f t="shared" si="18"/>
        <v>0.30154186327737686</v>
      </c>
      <c r="J256" s="1">
        <f t="shared" si="20"/>
        <v>0.29186562333809968</v>
      </c>
      <c r="K256" s="1">
        <f t="shared" si="21"/>
        <v>-1.2314617766832374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s="4" customFormat="1" x14ac:dyDescent="0.25">
      <c r="A257" s="1" t="s">
        <v>4</v>
      </c>
      <c r="B257" s="3">
        <v>41314</v>
      </c>
      <c r="C257" s="1" t="s">
        <v>6</v>
      </c>
      <c r="D257" s="1" t="s">
        <v>5</v>
      </c>
      <c r="E257" s="1">
        <v>0</v>
      </c>
      <c r="F257" s="1">
        <v>1</v>
      </c>
      <c r="G257" s="1">
        <f t="shared" si="19"/>
        <v>-1</v>
      </c>
      <c r="H257" s="1">
        <f t="shared" si="17"/>
        <v>0.64216314446531741</v>
      </c>
      <c r="I257" s="1">
        <f t="shared" si="18"/>
        <v>1.4958587500335583</v>
      </c>
      <c r="J257" s="1">
        <f t="shared" si="20"/>
        <v>0.27573898484473131</v>
      </c>
      <c r="K257" s="1">
        <f t="shared" si="21"/>
        <v>-1.2883005678123736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s="4" customFormat="1" x14ac:dyDescent="0.25">
      <c r="A258" s="1" t="s">
        <v>4</v>
      </c>
      <c r="B258" s="3">
        <v>41314</v>
      </c>
      <c r="C258" s="1" t="s">
        <v>12</v>
      </c>
      <c r="D258" s="1" t="s">
        <v>11</v>
      </c>
      <c r="E258" s="1">
        <v>4</v>
      </c>
      <c r="F258" s="1">
        <v>1</v>
      </c>
      <c r="G258" s="1">
        <f t="shared" si="19"/>
        <v>3</v>
      </c>
      <c r="H258" s="1">
        <f t="shared" si="17"/>
        <v>1.4514607345085313</v>
      </c>
      <c r="I258" s="1">
        <f t="shared" si="18"/>
        <v>0.43573500788647113</v>
      </c>
      <c r="J258" s="1">
        <f t="shared" si="20"/>
        <v>9.0216169424392034E-2</v>
      </c>
      <c r="K258" s="1">
        <f t="shared" si="21"/>
        <v>-2.4055466060678357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s="4" customFormat="1" x14ac:dyDescent="0.25">
      <c r="A259" s="1" t="s">
        <v>4</v>
      </c>
      <c r="B259" s="3">
        <v>41314</v>
      </c>
      <c r="C259" s="1" t="s">
        <v>10</v>
      </c>
      <c r="D259" s="1" t="s">
        <v>9</v>
      </c>
      <c r="E259" s="1">
        <v>2</v>
      </c>
      <c r="F259" s="1">
        <v>1</v>
      </c>
      <c r="G259" s="1">
        <f t="shared" si="19"/>
        <v>1</v>
      </c>
      <c r="H259" s="1">
        <f t="shared" ref="H259:H322" si="22">mean*home*VLOOKUP(C259,lookup,2,FALSE)*VLOOKUP(D259,lookup,3,FALSE)</f>
        <v>1.6717056738896376</v>
      </c>
      <c r="I259" s="1">
        <f t="shared" ref="I259:I322" si="23">mean*VLOOKUP(C259,lookup,3,FALSE)*VLOOKUP(D259,lookup,2,FALSE)/home</f>
        <v>0.39364792869390625</v>
      </c>
      <c r="J259" s="1">
        <f t="shared" si="20"/>
        <v>0.28974032406637779</v>
      </c>
      <c r="K259" s="1">
        <f t="shared" si="21"/>
        <v>-1.2387701913962199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s="4" customFormat="1" x14ac:dyDescent="0.25">
      <c r="A260" s="1" t="s">
        <v>4</v>
      </c>
      <c r="B260" s="3">
        <v>41315</v>
      </c>
      <c r="C260" s="1" t="s">
        <v>18</v>
      </c>
      <c r="D260" s="1" t="s">
        <v>17</v>
      </c>
      <c r="E260" s="1">
        <v>2</v>
      </c>
      <c r="F260" s="1">
        <v>1</v>
      </c>
      <c r="G260" s="1">
        <f t="shared" ref="G260:G323" si="24">E260-F260</f>
        <v>1</v>
      </c>
      <c r="H260" s="1">
        <f t="shared" si="22"/>
        <v>1.7257287240425723</v>
      </c>
      <c r="I260" s="1">
        <f t="shared" si="23"/>
        <v>1.5315281745883118</v>
      </c>
      <c r="J260" s="1">
        <f t="shared" ref="J260:J323" si="25">EXP(-(H260+I260))*(H260/I260)^(G260/2)*BESSELI(2*SQRT(H260*I260),ABS(G260))</f>
        <v>0.20263586325000155</v>
      </c>
      <c r="K260" s="1">
        <f t="shared" ref="K260:K323" si="26">LN(J260)</f>
        <v>-1.5963446877785683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s="4" customFormat="1" x14ac:dyDescent="0.25">
      <c r="A261" s="1" t="s">
        <v>4</v>
      </c>
      <c r="B261" s="3">
        <v>41315</v>
      </c>
      <c r="C261" s="1" t="s">
        <v>24</v>
      </c>
      <c r="D261" s="1" t="s">
        <v>23</v>
      </c>
      <c r="E261" s="1">
        <v>2</v>
      </c>
      <c r="F261" s="1">
        <v>0</v>
      </c>
      <c r="G261" s="1">
        <f t="shared" si="24"/>
        <v>2</v>
      </c>
      <c r="H261" s="1">
        <f t="shared" si="22"/>
        <v>0.70721239533141234</v>
      </c>
      <c r="I261" s="1">
        <f t="shared" si="23"/>
        <v>0.27522403211610941</v>
      </c>
      <c r="J261" s="1">
        <f t="shared" si="25"/>
        <v>9.9851741759852702E-2</v>
      </c>
      <c r="K261" s="1">
        <f t="shared" si="26"/>
        <v>-2.3040687755082803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s="4" customFormat="1" x14ac:dyDescent="0.25">
      <c r="A262" s="1" t="s">
        <v>4</v>
      </c>
      <c r="B262" s="3">
        <v>41316</v>
      </c>
      <c r="C262" s="1" t="s">
        <v>16</v>
      </c>
      <c r="D262" s="1" t="s">
        <v>15</v>
      </c>
      <c r="E262" s="1">
        <v>0</v>
      </c>
      <c r="F262" s="1">
        <v>2</v>
      </c>
      <c r="G262" s="1">
        <f t="shared" si="24"/>
        <v>-2</v>
      </c>
      <c r="H262" s="1">
        <f t="shared" si="22"/>
        <v>2.4211098211544853</v>
      </c>
      <c r="I262" s="1">
        <f t="shared" si="23"/>
        <v>1.0371159967295844</v>
      </c>
      <c r="J262" s="1">
        <f t="shared" si="25"/>
        <v>3.6382845765780464E-2</v>
      </c>
      <c r="K262" s="1">
        <f t="shared" si="26"/>
        <v>-3.3136578855929968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s="4" customFormat="1" x14ac:dyDescent="0.25">
      <c r="A263" s="1" t="s">
        <v>4</v>
      </c>
      <c r="B263" s="3">
        <v>41322</v>
      </c>
      <c r="C263" s="1" t="s">
        <v>16</v>
      </c>
      <c r="D263" s="1" t="s">
        <v>12</v>
      </c>
      <c r="E263" s="1">
        <v>5</v>
      </c>
      <c r="F263" s="1">
        <v>0</v>
      </c>
      <c r="G263" s="1">
        <f t="shared" si="24"/>
        <v>5</v>
      </c>
      <c r="H263" s="1">
        <f t="shared" si="22"/>
        <v>2.688979084580347</v>
      </c>
      <c r="I263" s="1">
        <f t="shared" si="23"/>
        <v>1.1628023627074338</v>
      </c>
      <c r="J263" s="1">
        <f t="shared" si="25"/>
        <v>4.1162793249812007E-2</v>
      </c>
      <c r="K263" s="1">
        <f t="shared" si="26"/>
        <v>-3.1902205071067438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s="4" customFormat="1" x14ac:dyDescent="0.25">
      <c r="A264" s="1" t="s">
        <v>4</v>
      </c>
      <c r="B264" s="3">
        <v>41328</v>
      </c>
      <c r="C264" s="1" t="s">
        <v>5</v>
      </c>
      <c r="D264" s="1" t="s">
        <v>18</v>
      </c>
      <c r="E264" s="1">
        <v>2</v>
      </c>
      <c r="F264" s="1">
        <v>1</v>
      </c>
      <c r="G264" s="1">
        <f t="shared" si="24"/>
        <v>1</v>
      </c>
      <c r="H264" s="1">
        <f t="shared" si="22"/>
        <v>3.0837393301916372</v>
      </c>
      <c r="I264" s="1">
        <f t="shared" si="23"/>
        <v>0.69216701846841855</v>
      </c>
      <c r="J264" s="1">
        <f t="shared" si="25"/>
        <v>0.17823654747354309</v>
      </c>
      <c r="K264" s="1">
        <f t="shared" si="26"/>
        <v>-1.7246436925298831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s="4" customFormat="1" x14ac:dyDescent="0.25">
      <c r="A265" s="1" t="s">
        <v>4</v>
      </c>
      <c r="B265" s="3">
        <v>41328</v>
      </c>
      <c r="C265" s="1" t="s">
        <v>7</v>
      </c>
      <c r="D265" s="1" t="s">
        <v>14</v>
      </c>
      <c r="E265" s="1">
        <v>1</v>
      </c>
      <c r="F265" s="1">
        <v>0</v>
      </c>
      <c r="G265" s="1">
        <f t="shared" si="24"/>
        <v>1</v>
      </c>
      <c r="H265" s="1">
        <f t="shared" si="22"/>
        <v>1.0072748010245032</v>
      </c>
      <c r="I265" s="1">
        <f t="shared" si="23"/>
        <v>0.6180075723696542</v>
      </c>
      <c r="J265" s="1">
        <f t="shared" si="25"/>
        <v>0.26675166052331212</v>
      </c>
      <c r="K265" s="1">
        <f t="shared" si="26"/>
        <v>-1.3214371638025471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Z265" s="1"/>
      <c r="AA265" s="1"/>
      <c r="AB265" s="1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s="4" customFormat="1" x14ac:dyDescent="0.25">
      <c r="A266" s="1" t="s">
        <v>4</v>
      </c>
      <c r="B266" s="3">
        <v>41328</v>
      </c>
      <c r="C266" s="1" t="s">
        <v>8</v>
      </c>
      <c r="D266" s="1" t="s">
        <v>23</v>
      </c>
      <c r="E266" s="1">
        <v>2</v>
      </c>
      <c r="F266" s="1">
        <v>1</v>
      </c>
      <c r="G266" s="1">
        <f t="shared" si="24"/>
        <v>1</v>
      </c>
      <c r="H266" s="1">
        <f t="shared" si="22"/>
        <v>0.35231452765319804</v>
      </c>
      <c r="I266" s="1">
        <f t="shared" si="23"/>
        <v>0.75749777180691436</v>
      </c>
      <c r="J266" s="1">
        <f t="shared" si="25"/>
        <v>0.13233127460316682</v>
      </c>
      <c r="K266" s="1">
        <f t="shared" si="26"/>
        <v>-2.0224468442389809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spans="1:46" s="4" customFormat="1" x14ac:dyDescent="0.25">
      <c r="A267" s="1" t="s">
        <v>4</v>
      </c>
      <c r="B267" s="3">
        <v>41328</v>
      </c>
      <c r="C267" s="1" t="s">
        <v>11</v>
      </c>
      <c r="D267" s="1" t="s">
        <v>24</v>
      </c>
      <c r="E267" s="1">
        <v>0</v>
      </c>
      <c r="F267" s="1">
        <v>2</v>
      </c>
      <c r="G267" s="1">
        <f t="shared" si="24"/>
        <v>-2</v>
      </c>
      <c r="H267" s="1">
        <f t="shared" si="22"/>
        <v>0.19438563067519976</v>
      </c>
      <c r="I267" s="1">
        <f t="shared" si="23"/>
        <v>1.3425023615725415</v>
      </c>
      <c r="J267" s="1">
        <f t="shared" si="25"/>
        <v>0.21121021040497495</v>
      </c>
      <c r="K267" s="1">
        <f t="shared" si="26"/>
        <v>-1.5549013835980736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s="4" customFormat="1" x14ac:dyDescent="0.25">
      <c r="A268" s="1" t="s">
        <v>4</v>
      </c>
      <c r="B268" s="3">
        <v>41328</v>
      </c>
      <c r="C268" s="1" t="s">
        <v>13</v>
      </c>
      <c r="D268" s="1" t="s">
        <v>21</v>
      </c>
      <c r="E268" s="1">
        <v>0</v>
      </c>
      <c r="F268" s="1">
        <v>3</v>
      </c>
      <c r="G268" s="1">
        <f t="shared" si="24"/>
        <v>-3</v>
      </c>
      <c r="H268" s="1">
        <f t="shared" si="22"/>
        <v>0.7377333883933338</v>
      </c>
      <c r="I268" s="1">
        <f t="shared" si="23"/>
        <v>0.84079936913475772</v>
      </c>
      <c r="J268" s="1">
        <f t="shared" si="25"/>
        <v>2.3807546461055405E-2</v>
      </c>
      <c r="K268" s="1">
        <f t="shared" si="26"/>
        <v>-3.7377526703677701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s="4" customFormat="1" x14ac:dyDescent="0.25">
      <c r="A269" s="1" t="s">
        <v>4</v>
      </c>
      <c r="B269" s="3">
        <v>41328</v>
      </c>
      <c r="C269" s="1" t="s">
        <v>15</v>
      </c>
      <c r="D269" s="1" t="s">
        <v>6</v>
      </c>
      <c r="E269" s="1">
        <v>2</v>
      </c>
      <c r="F269" s="1">
        <v>1</v>
      </c>
      <c r="G269" s="1">
        <f t="shared" si="24"/>
        <v>1</v>
      </c>
      <c r="H269" s="1">
        <f t="shared" si="22"/>
        <v>1.3822014553226913</v>
      </c>
      <c r="I269" s="1">
        <f t="shared" si="23"/>
        <v>0.81308685878390963</v>
      </c>
      <c r="J269" s="1">
        <f t="shared" si="25"/>
        <v>0.25814335279908374</v>
      </c>
      <c r="K269" s="1">
        <f t="shared" si="26"/>
        <v>-1.3542402173620702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s="4" customFormat="1" x14ac:dyDescent="0.25">
      <c r="A270" s="1" t="s">
        <v>4</v>
      </c>
      <c r="B270" s="3">
        <v>41329</v>
      </c>
      <c r="C270" s="1" t="s">
        <v>19</v>
      </c>
      <c r="D270" s="1" t="s">
        <v>22</v>
      </c>
      <c r="E270" s="1">
        <v>2</v>
      </c>
      <c r="F270" s="1">
        <v>0</v>
      </c>
      <c r="G270" s="1">
        <f t="shared" si="24"/>
        <v>2</v>
      </c>
      <c r="H270" s="1">
        <f t="shared" si="22"/>
        <v>1.0583057154019218</v>
      </c>
      <c r="I270" s="1">
        <f t="shared" si="23"/>
        <v>0.78779256998597813</v>
      </c>
      <c r="J270" s="1">
        <f t="shared" si="25"/>
        <v>0.11567201706583471</v>
      </c>
      <c r="K270" s="1">
        <f t="shared" si="26"/>
        <v>-2.1569965317198858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s="4" customFormat="1" x14ac:dyDescent="0.25">
      <c r="A271" s="1" t="s">
        <v>4</v>
      </c>
      <c r="B271" s="3">
        <v>41329</v>
      </c>
      <c r="C271" s="1" t="s">
        <v>9</v>
      </c>
      <c r="D271" s="1" t="s">
        <v>20</v>
      </c>
      <c r="E271" s="1">
        <v>4</v>
      </c>
      <c r="F271" s="1">
        <v>2</v>
      </c>
      <c r="G271" s="1">
        <f t="shared" si="24"/>
        <v>2</v>
      </c>
      <c r="H271" s="1">
        <f t="shared" si="22"/>
        <v>1.0850240924857317</v>
      </c>
      <c r="I271" s="1">
        <f t="shared" si="23"/>
        <v>1.0009331547022384</v>
      </c>
      <c r="J271" s="1">
        <f t="shared" si="25"/>
        <v>0.10343060479025944</v>
      </c>
      <c r="K271" s="1">
        <f t="shared" si="26"/>
        <v>-2.2688543762706495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s="4" customFormat="1" x14ac:dyDescent="0.25">
      <c r="A272" s="1" t="s">
        <v>4</v>
      </c>
      <c r="B272" s="3">
        <v>41330</v>
      </c>
      <c r="C272" s="1" t="s">
        <v>17</v>
      </c>
      <c r="D272" s="1" t="s">
        <v>10</v>
      </c>
      <c r="E272" s="1">
        <v>2</v>
      </c>
      <c r="F272" s="1">
        <v>3</v>
      </c>
      <c r="G272" s="1">
        <f t="shared" si="24"/>
        <v>-1</v>
      </c>
      <c r="H272" s="1">
        <f t="shared" si="22"/>
        <v>0.62949661243496047</v>
      </c>
      <c r="I272" s="1">
        <f t="shared" si="23"/>
        <v>1.0518434511609764</v>
      </c>
      <c r="J272" s="1">
        <f t="shared" si="25"/>
        <v>0.26814832515458792</v>
      </c>
      <c r="K272" s="1">
        <f t="shared" si="26"/>
        <v>-1.3162149995000334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1:46" s="4" customFormat="1" x14ac:dyDescent="0.25">
      <c r="A273" s="1" t="s">
        <v>4</v>
      </c>
      <c r="B273" s="3">
        <v>41335</v>
      </c>
      <c r="C273" s="1" t="s">
        <v>22</v>
      </c>
      <c r="D273" s="1" t="s">
        <v>15</v>
      </c>
      <c r="E273" s="1">
        <v>1</v>
      </c>
      <c r="F273" s="1">
        <v>0</v>
      </c>
      <c r="G273" s="1">
        <f t="shared" si="24"/>
        <v>1</v>
      </c>
      <c r="H273" s="1">
        <f t="shared" si="22"/>
        <v>1.9900205552615111</v>
      </c>
      <c r="I273" s="1">
        <f t="shared" si="23"/>
        <v>0.58162680421844737</v>
      </c>
      <c r="J273" s="1">
        <f t="shared" si="25"/>
        <v>0.25876712602759233</v>
      </c>
      <c r="K273" s="1">
        <f t="shared" si="26"/>
        <v>-1.3518267490466067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s="4" customFormat="1" x14ac:dyDescent="0.25">
      <c r="A274" s="1" t="s">
        <v>4</v>
      </c>
      <c r="B274" s="3">
        <v>41335</v>
      </c>
      <c r="C274" s="1" t="s">
        <v>23</v>
      </c>
      <c r="D274" s="1" t="s">
        <v>13</v>
      </c>
      <c r="E274" s="1">
        <v>3</v>
      </c>
      <c r="F274" s="1">
        <v>1</v>
      </c>
      <c r="G274" s="1">
        <f t="shared" si="24"/>
        <v>2</v>
      </c>
      <c r="H274" s="1">
        <f t="shared" si="22"/>
        <v>1.0524879786921744</v>
      </c>
      <c r="I274" s="1">
        <f t="shared" si="23"/>
        <v>0.15605062852178181</v>
      </c>
      <c r="J274" s="1">
        <f t="shared" si="25"/>
        <v>0.1746459956002957</v>
      </c>
      <c r="K274" s="1">
        <f t="shared" si="26"/>
        <v>-1.7449942361324551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s="4" customFormat="1" x14ac:dyDescent="0.25">
      <c r="A275" s="1" t="s">
        <v>4</v>
      </c>
      <c r="B275" s="3">
        <v>41335</v>
      </c>
      <c r="C275" s="1" t="s">
        <v>24</v>
      </c>
      <c r="D275" s="1" t="s">
        <v>8</v>
      </c>
      <c r="E275" s="1">
        <v>4</v>
      </c>
      <c r="F275" s="1">
        <v>0</v>
      </c>
      <c r="G275" s="1">
        <f t="shared" si="24"/>
        <v>4</v>
      </c>
      <c r="H275" s="1">
        <f t="shared" si="22"/>
        <v>1.8751150133988206</v>
      </c>
      <c r="I275" s="1">
        <f t="shared" si="23"/>
        <v>0.25054059950977958</v>
      </c>
      <c r="J275" s="1">
        <f t="shared" si="25"/>
        <v>6.7488789951738709E-2</v>
      </c>
      <c r="K275" s="1">
        <f t="shared" si="26"/>
        <v>-2.6957937696846539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s="4" customFormat="1" x14ac:dyDescent="0.25">
      <c r="A276" s="1" t="s">
        <v>4</v>
      </c>
      <c r="B276" s="3">
        <v>41335</v>
      </c>
      <c r="C276" s="1" t="s">
        <v>20</v>
      </c>
      <c r="D276" s="1" t="s">
        <v>11</v>
      </c>
      <c r="E276" s="1">
        <v>1</v>
      </c>
      <c r="F276" s="1">
        <v>2</v>
      </c>
      <c r="G276" s="1">
        <f t="shared" si="24"/>
        <v>-1</v>
      </c>
      <c r="H276" s="1">
        <f t="shared" si="22"/>
        <v>1.0516349657491513</v>
      </c>
      <c r="I276" s="1">
        <f t="shared" si="23"/>
        <v>0.38421241173735005</v>
      </c>
      <c r="J276" s="1">
        <f t="shared" si="25"/>
        <v>0.11116275869281021</v>
      </c>
      <c r="K276" s="1">
        <f t="shared" si="26"/>
        <v>-2.1967598571001057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s="4" customFormat="1" x14ac:dyDescent="0.25">
      <c r="A277" s="1" t="s">
        <v>4</v>
      </c>
      <c r="B277" s="3">
        <v>41335</v>
      </c>
      <c r="C277" s="1" t="s">
        <v>14</v>
      </c>
      <c r="D277" s="1" t="s">
        <v>17</v>
      </c>
      <c r="E277" s="1">
        <v>0</v>
      </c>
      <c r="F277" s="1">
        <v>1</v>
      </c>
      <c r="G277" s="1">
        <f t="shared" si="24"/>
        <v>-1</v>
      </c>
      <c r="H277" s="1">
        <f t="shared" si="22"/>
        <v>0.77245299302106296</v>
      </c>
      <c r="I277" s="1">
        <f t="shared" si="23"/>
        <v>0.708288495391033</v>
      </c>
      <c r="J277" s="1">
        <f t="shared" si="25"/>
        <v>0.20939518341168009</v>
      </c>
      <c r="K277" s="1">
        <f t="shared" si="26"/>
        <v>-1.5635319826646881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s="4" customFormat="1" x14ac:dyDescent="0.25">
      <c r="A278" s="1" t="s">
        <v>4</v>
      </c>
      <c r="B278" s="3">
        <v>41335</v>
      </c>
      <c r="C278" s="1" t="s">
        <v>6</v>
      </c>
      <c r="D278" s="1" t="s">
        <v>7</v>
      </c>
      <c r="E278" s="1">
        <v>2</v>
      </c>
      <c r="F278" s="1">
        <v>2</v>
      </c>
      <c r="G278" s="1">
        <f t="shared" si="24"/>
        <v>0</v>
      </c>
      <c r="H278" s="1">
        <f t="shared" si="22"/>
        <v>1.2809398570223696</v>
      </c>
      <c r="I278" s="1">
        <f t="shared" si="23"/>
        <v>1.0565150761676425</v>
      </c>
      <c r="J278" s="1">
        <f t="shared" si="25"/>
        <v>0.27873042458184716</v>
      </c>
      <c r="K278" s="1">
        <f t="shared" si="26"/>
        <v>-1.2775101843890961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s="4" customFormat="1" x14ac:dyDescent="0.25">
      <c r="A279" s="1" t="s">
        <v>4</v>
      </c>
      <c r="B279" s="3">
        <v>41335</v>
      </c>
      <c r="C279" s="1" t="s">
        <v>12</v>
      </c>
      <c r="D279" s="1" t="s">
        <v>9</v>
      </c>
      <c r="E279" s="1">
        <v>1</v>
      </c>
      <c r="F279" s="1">
        <v>0</v>
      </c>
      <c r="G279" s="1">
        <f t="shared" si="24"/>
        <v>1</v>
      </c>
      <c r="H279" s="1">
        <f t="shared" si="22"/>
        <v>1.871461206066924</v>
      </c>
      <c r="I279" s="1">
        <f t="shared" si="23"/>
        <v>0.90835364838676524</v>
      </c>
      <c r="J279" s="1">
        <f t="shared" si="25"/>
        <v>0.24710975660497153</v>
      </c>
      <c r="K279" s="1">
        <f t="shared" si="26"/>
        <v>-1.3979226823276796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s="4" customFormat="1" x14ac:dyDescent="0.25">
      <c r="A280" s="1" t="s">
        <v>4</v>
      </c>
      <c r="B280" s="3">
        <v>41335</v>
      </c>
      <c r="C280" s="1" t="s">
        <v>21</v>
      </c>
      <c r="D280" s="1" t="s">
        <v>16</v>
      </c>
      <c r="E280" s="1">
        <v>0</v>
      </c>
      <c r="F280" s="1">
        <v>4</v>
      </c>
      <c r="G280" s="1">
        <f t="shared" si="24"/>
        <v>-4</v>
      </c>
      <c r="H280" s="1">
        <f t="shared" si="22"/>
        <v>1.1689239943252538</v>
      </c>
      <c r="I280" s="1">
        <f t="shared" si="23"/>
        <v>2.3679556578523804</v>
      </c>
      <c r="J280" s="1">
        <f t="shared" si="25"/>
        <v>6.4803626107162005E-2</v>
      </c>
      <c r="K280" s="1">
        <f t="shared" si="26"/>
        <v>-2.7363937187456653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s="4" customFormat="1" x14ac:dyDescent="0.25">
      <c r="A281" s="1" t="s">
        <v>4</v>
      </c>
      <c r="B281" s="3">
        <v>41336</v>
      </c>
      <c r="C281" s="1" t="s">
        <v>10</v>
      </c>
      <c r="D281" s="1" t="s">
        <v>5</v>
      </c>
      <c r="E281" s="1">
        <v>2</v>
      </c>
      <c r="F281" s="1">
        <v>1</v>
      </c>
      <c r="G281" s="1">
        <f t="shared" si="24"/>
        <v>1</v>
      </c>
      <c r="H281" s="1">
        <f t="shared" si="22"/>
        <v>0.7742129667643971</v>
      </c>
      <c r="I281" s="1">
        <f t="shared" si="23"/>
        <v>0.69067717939807161</v>
      </c>
      <c r="J281" s="1">
        <f t="shared" si="25"/>
        <v>0.23121970855066373</v>
      </c>
      <c r="K281" s="1">
        <f t="shared" si="26"/>
        <v>-1.4643869012207325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s="4" customFormat="1" x14ac:dyDescent="0.25">
      <c r="A282" s="1" t="s">
        <v>4</v>
      </c>
      <c r="B282" s="3">
        <v>41337</v>
      </c>
      <c r="C282" s="1" t="s">
        <v>18</v>
      </c>
      <c r="D282" s="1" t="s">
        <v>19</v>
      </c>
      <c r="E282" s="1">
        <v>0</v>
      </c>
      <c r="F282" s="1">
        <v>1</v>
      </c>
      <c r="G282" s="1">
        <f t="shared" si="24"/>
        <v>-1</v>
      </c>
      <c r="H282" s="1">
        <f t="shared" si="22"/>
        <v>0.86250818406684426</v>
      </c>
      <c r="I282" s="1">
        <f t="shared" si="23"/>
        <v>2.0855408876311188</v>
      </c>
      <c r="J282" s="1">
        <f t="shared" si="25"/>
        <v>0.24207013225088034</v>
      </c>
      <c r="K282" s="1">
        <f t="shared" si="26"/>
        <v>-1.4185277921205506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s="4" customFormat="1" x14ac:dyDescent="0.25">
      <c r="A283" s="1" t="s">
        <v>4</v>
      </c>
      <c r="B283" s="3">
        <v>41342</v>
      </c>
      <c r="C283" s="1" t="s">
        <v>8</v>
      </c>
      <c r="D283" s="1" t="s">
        <v>20</v>
      </c>
      <c r="E283" s="1">
        <v>0</v>
      </c>
      <c r="F283" s="1">
        <v>0</v>
      </c>
      <c r="G283" s="1">
        <f t="shared" si="24"/>
        <v>0</v>
      </c>
      <c r="H283" s="1">
        <f t="shared" si="22"/>
        <v>0.908774860120098</v>
      </c>
      <c r="I283" s="1">
        <f t="shared" si="23"/>
        <v>0.80039968768399616</v>
      </c>
      <c r="J283" s="1">
        <f t="shared" si="25"/>
        <v>0.33865134942616254</v>
      </c>
      <c r="K283" s="1">
        <f t="shared" si="26"/>
        <v>-1.0827841686069943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s="4" customFormat="1" x14ac:dyDescent="0.25">
      <c r="A284" s="1" t="s">
        <v>4</v>
      </c>
      <c r="B284" s="3">
        <v>41342</v>
      </c>
      <c r="C284" s="1" t="s">
        <v>11</v>
      </c>
      <c r="D284" s="1" t="s">
        <v>6</v>
      </c>
      <c r="E284" s="1">
        <v>3</v>
      </c>
      <c r="F284" s="1">
        <v>1</v>
      </c>
      <c r="G284" s="1">
        <f t="shared" si="24"/>
        <v>2</v>
      </c>
      <c r="H284" s="1">
        <f t="shared" si="22"/>
        <v>0.55402124453595947</v>
      </c>
      <c r="I284" s="1">
        <f t="shared" si="23"/>
        <v>0.79384138326691756</v>
      </c>
      <c r="J284" s="1">
        <f t="shared" si="25"/>
        <v>4.6046712166918455E-2</v>
      </c>
      <c r="K284" s="1">
        <f t="shared" si="26"/>
        <v>-3.078098915856454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s="4" customFormat="1" x14ac:dyDescent="0.25">
      <c r="A285" s="1" t="s">
        <v>4</v>
      </c>
      <c r="B285" s="3">
        <v>41342</v>
      </c>
      <c r="C285" s="1" t="s">
        <v>13</v>
      </c>
      <c r="D285" s="1" t="s">
        <v>18</v>
      </c>
      <c r="E285" s="1">
        <v>1</v>
      </c>
      <c r="F285" s="1">
        <v>2</v>
      </c>
      <c r="G285" s="1">
        <f t="shared" si="24"/>
        <v>-1</v>
      </c>
      <c r="H285" s="1">
        <f t="shared" si="22"/>
        <v>0.88327898322345433</v>
      </c>
      <c r="I285" s="1">
        <f t="shared" si="23"/>
        <v>1.2257796788616571</v>
      </c>
      <c r="J285" s="1">
        <f t="shared" si="25"/>
        <v>0.24519355702951398</v>
      </c>
      <c r="K285" s="1">
        <f t="shared" si="26"/>
        <v>-1.4057073516539165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s="4" customFormat="1" x14ac:dyDescent="0.25">
      <c r="A286" s="1" t="s">
        <v>4</v>
      </c>
      <c r="B286" s="3">
        <v>41342</v>
      </c>
      <c r="C286" s="1" t="s">
        <v>15</v>
      </c>
      <c r="D286" s="1" t="s">
        <v>12</v>
      </c>
      <c r="E286" s="1">
        <v>2</v>
      </c>
      <c r="F286" s="1">
        <v>1</v>
      </c>
      <c r="G286" s="1">
        <f t="shared" si="24"/>
        <v>1</v>
      </c>
      <c r="H286" s="1">
        <f t="shared" si="22"/>
        <v>1.4726612544569178</v>
      </c>
      <c r="I286" s="1">
        <f t="shared" si="23"/>
        <v>1.0974203736721184</v>
      </c>
      <c r="J286" s="1">
        <f t="shared" si="25"/>
        <v>0.23188774282588129</v>
      </c>
      <c r="K286" s="1">
        <f t="shared" si="26"/>
        <v>-1.4615018915471247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s="4" customFormat="1" x14ac:dyDescent="0.25">
      <c r="A287" s="1" t="s">
        <v>4</v>
      </c>
      <c r="B287" s="3">
        <v>41343</v>
      </c>
      <c r="C287" s="1" t="s">
        <v>16</v>
      </c>
      <c r="D287" s="1" t="s">
        <v>10</v>
      </c>
      <c r="E287" s="1">
        <v>3</v>
      </c>
      <c r="F287" s="1">
        <v>2</v>
      </c>
      <c r="G287" s="1">
        <f t="shared" si="24"/>
        <v>1</v>
      </c>
      <c r="H287" s="1">
        <f t="shared" si="22"/>
        <v>1.165307200368715</v>
      </c>
      <c r="I287" s="1">
        <f t="shared" si="23"/>
        <v>1.0386874710780301</v>
      </c>
      <c r="J287" s="1">
        <f t="shared" si="25"/>
        <v>0.22382054335464568</v>
      </c>
      <c r="K287" s="1">
        <f t="shared" si="26"/>
        <v>-1.4969106939540371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s="4" customFormat="1" x14ac:dyDescent="0.25">
      <c r="A288" s="1" t="s">
        <v>4</v>
      </c>
      <c r="B288" s="3">
        <v>41343</v>
      </c>
      <c r="C288" s="1" t="s">
        <v>9</v>
      </c>
      <c r="D288" s="1" t="s">
        <v>14</v>
      </c>
      <c r="E288" s="1">
        <v>2</v>
      </c>
      <c r="F288" s="1">
        <v>1</v>
      </c>
      <c r="G288" s="1">
        <f t="shared" si="24"/>
        <v>1</v>
      </c>
      <c r="H288" s="1">
        <f t="shared" si="22"/>
        <v>0.81282250700574499</v>
      </c>
      <c r="I288" s="1">
        <f t="shared" si="23"/>
        <v>0.66897487898925789</v>
      </c>
      <c r="J288" s="1">
        <f t="shared" si="25"/>
        <v>0.23967465918215908</v>
      </c>
      <c r="K288" s="1">
        <f t="shared" si="26"/>
        <v>-1.42847286202005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s="4" customFormat="1" x14ac:dyDescent="0.25">
      <c r="A289" s="1" t="s">
        <v>4</v>
      </c>
      <c r="B289" s="3">
        <v>41349</v>
      </c>
      <c r="C289" s="1" t="s">
        <v>18</v>
      </c>
      <c r="D289" s="1" t="s">
        <v>11</v>
      </c>
      <c r="E289" s="1">
        <v>3</v>
      </c>
      <c r="F289" s="1">
        <v>2</v>
      </c>
      <c r="G289" s="1">
        <f t="shared" si="24"/>
        <v>1</v>
      </c>
      <c r="H289" s="1">
        <f t="shared" si="22"/>
        <v>1.5702551257732593</v>
      </c>
      <c r="I289" s="1">
        <f t="shared" si="23"/>
        <v>0.62236123283685019</v>
      </c>
      <c r="J289" s="1">
        <f t="shared" si="25"/>
        <v>0.2760689876161283</v>
      </c>
      <c r="K289" s="1">
        <f t="shared" si="26"/>
        <v>-1.2871044893676666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s="4" customFormat="1" x14ac:dyDescent="0.25">
      <c r="A290" s="1" t="s">
        <v>4</v>
      </c>
      <c r="B290" s="3">
        <v>41349</v>
      </c>
      <c r="C290" s="1" t="s">
        <v>23</v>
      </c>
      <c r="D290" s="1" t="s">
        <v>19</v>
      </c>
      <c r="E290" s="1">
        <v>2</v>
      </c>
      <c r="F290" s="1">
        <v>0</v>
      </c>
      <c r="G290" s="1">
        <f t="shared" si="24"/>
        <v>2</v>
      </c>
      <c r="H290" s="1">
        <f t="shared" si="22"/>
        <v>0.54667910104792139</v>
      </c>
      <c r="I290" s="1">
        <f t="shared" si="23"/>
        <v>0.49913935545713112</v>
      </c>
      <c r="J290" s="1">
        <f t="shared" si="25"/>
        <v>5.7451987331659335E-2</v>
      </c>
      <c r="K290" s="1">
        <f t="shared" si="26"/>
        <v>-2.8568056829156254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s="4" customFormat="1" x14ac:dyDescent="0.25">
      <c r="A291" s="1" t="s">
        <v>4</v>
      </c>
      <c r="B291" s="3">
        <v>41349</v>
      </c>
      <c r="C291" s="1" t="s">
        <v>24</v>
      </c>
      <c r="D291" s="1" t="s">
        <v>13</v>
      </c>
      <c r="E291" s="1">
        <v>1</v>
      </c>
      <c r="F291" s="1">
        <v>0</v>
      </c>
      <c r="G291" s="1">
        <f t="shared" si="24"/>
        <v>1</v>
      </c>
      <c r="H291" s="1">
        <f t="shared" si="22"/>
        <v>1.9232166740719498</v>
      </c>
      <c r="I291" s="1">
        <f t="shared" si="23"/>
        <v>0.150331005657106</v>
      </c>
      <c r="J291" s="1">
        <f t="shared" si="25"/>
        <v>0.27850668361290398</v>
      </c>
      <c r="K291" s="1">
        <f t="shared" si="26"/>
        <v>-1.2783132212926922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s="4" customFormat="1" x14ac:dyDescent="0.25">
      <c r="A292" s="1" t="s">
        <v>4</v>
      </c>
      <c r="B292" s="3">
        <v>41349</v>
      </c>
      <c r="C292" s="1" t="s">
        <v>20</v>
      </c>
      <c r="D292" s="1" t="s">
        <v>16</v>
      </c>
      <c r="E292" s="1">
        <v>3</v>
      </c>
      <c r="F292" s="1">
        <v>1</v>
      </c>
      <c r="G292" s="1">
        <f t="shared" si="24"/>
        <v>2</v>
      </c>
      <c r="H292" s="1">
        <f t="shared" si="22"/>
        <v>1.1413034006667651</v>
      </c>
      <c r="I292" s="1">
        <f t="shared" si="23"/>
        <v>1.7502532034395242</v>
      </c>
      <c r="J292" s="1">
        <f t="shared" si="25"/>
        <v>6.7083054506444639E-2</v>
      </c>
      <c r="K292" s="1">
        <f t="shared" si="26"/>
        <v>-2.7018238077858818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s="4" customFormat="1" x14ac:dyDescent="0.25">
      <c r="A293" s="1" t="s">
        <v>4</v>
      </c>
      <c r="B293" s="3">
        <v>41349</v>
      </c>
      <c r="C293" s="1" t="s">
        <v>14</v>
      </c>
      <c r="D293" s="1" t="s">
        <v>15</v>
      </c>
      <c r="E293" s="1">
        <v>0</v>
      </c>
      <c r="F293" s="1">
        <v>0</v>
      </c>
      <c r="G293" s="1">
        <f t="shared" si="24"/>
        <v>0</v>
      </c>
      <c r="H293" s="1">
        <f t="shared" si="22"/>
        <v>0.71990130211956183</v>
      </c>
      <c r="I293" s="1">
        <f t="shared" si="23"/>
        <v>0.71807971214913302</v>
      </c>
      <c r="J293" s="1">
        <f t="shared" si="25"/>
        <v>0.37693494222508961</v>
      </c>
      <c r="K293" s="1">
        <f t="shared" si="26"/>
        <v>-0.97568267346773419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s="4" customFormat="1" x14ac:dyDescent="0.25">
      <c r="A294" s="1" t="s">
        <v>4</v>
      </c>
      <c r="B294" s="3">
        <v>41349</v>
      </c>
      <c r="C294" s="1" t="s">
        <v>12</v>
      </c>
      <c r="D294" s="1" t="s">
        <v>5</v>
      </c>
      <c r="E294" s="1">
        <v>0</v>
      </c>
      <c r="F294" s="1">
        <v>2</v>
      </c>
      <c r="G294" s="1">
        <f t="shared" si="24"/>
        <v>-2</v>
      </c>
      <c r="H294" s="1">
        <f t="shared" si="22"/>
        <v>0.86672525861702832</v>
      </c>
      <c r="I294" s="1">
        <f t="shared" si="23"/>
        <v>1.5937569844335646</v>
      </c>
      <c r="J294" s="1">
        <f t="shared" si="25"/>
        <v>0.16785388794717648</v>
      </c>
      <c r="K294" s="1">
        <f t="shared" si="26"/>
        <v>-1.7846613926001891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s="4" customFormat="1" x14ac:dyDescent="0.25">
      <c r="A295" s="1" t="s">
        <v>4</v>
      </c>
      <c r="B295" s="3">
        <v>41350</v>
      </c>
      <c r="C295" s="1" t="s">
        <v>22</v>
      </c>
      <c r="D295" s="1" t="s">
        <v>17</v>
      </c>
      <c r="E295" s="1">
        <v>2</v>
      </c>
      <c r="F295" s="1">
        <v>0</v>
      </c>
      <c r="G295" s="1">
        <f t="shared" si="24"/>
        <v>2</v>
      </c>
      <c r="H295" s="1">
        <f t="shared" si="22"/>
        <v>2.1352890035888459</v>
      </c>
      <c r="I295" s="1">
        <f t="shared" si="23"/>
        <v>0.57369616084268638</v>
      </c>
      <c r="J295" s="1">
        <f t="shared" si="25"/>
        <v>0.22415201847370872</v>
      </c>
      <c r="K295" s="1">
        <f t="shared" si="26"/>
        <v>-1.4954308034080337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s="4" customFormat="1" x14ac:dyDescent="0.25">
      <c r="A296" s="1" t="s">
        <v>4</v>
      </c>
      <c r="B296" s="3">
        <v>41350</v>
      </c>
      <c r="C296" s="1" t="s">
        <v>6</v>
      </c>
      <c r="D296" s="1" t="s">
        <v>8</v>
      </c>
      <c r="E296" s="1">
        <v>1</v>
      </c>
      <c r="F296" s="1">
        <v>1</v>
      </c>
      <c r="G296" s="1">
        <f t="shared" si="24"/>
        <v>0</v>
      </c>
      <c r="H296" s="1">
        <f t="shared" si="22"/>
        <v>1.1087830745247085</v>
      </c>
      <c r="I296" s="1">
        <f t="shared" si="23"/>
        <v>0.71406931811293883</v>
      </c>
      <c r="J296" s="1">
        <f t="shared" si="25"/>
        <v>0.31714337339539139</v>
      </c>
      <c r="K296" s="1">
        <f t="shared" si="26"/>
        <v>-1.1484013253491439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s="4" customFormat="1" x14ac:dyDescent="0.25">
      <c r="A297" s="1" t="s">
        <v>4</v>
      </c>
      <c r="B297" s="3">
        <v>41350</v>
      </c>
      <c r="C297" s="1" t="s">
        <v>10</v>
      </c>
      <c r="D297" s="1" t="s">
        <v>7</v>
      </c>
      <c r="E297" s="1">
        <v>0</v>
      </c>
      <c r="F297" s="1">
        <v>1</v>
      </c>
      <c r="G297" s="1">
        <f t="shared" si="24"/>
        <v>-1</v>
      </c>
      <c r="H297" s="1">
        <f t="shared" si="22"/>
        <v>1.5443431400563865</v>
      </c>
      <c r="I297" s="1">
        <f t="shared" si="23"/>
        <v>0.48782069348635748</v>
      </c>
      <c r="J297" s="1">
        <f t="shared" si="25"/>
        <v>9.12316170880456E-2</v>
      </c>
      <c r="K297" s="1">
        <f t="shared" si="26"/>
        <v>-2.3943537633839997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s="4" customFormat="1" x14ac:dyDescent="0.25">
      <c r="A298" s="1" t="s">
        <v>4</v>
      </c>
      <c r="B298" s="3">
        <v>41350</v>
      </c>
      <c r="C298" s="1" t="s">
        <v>21</v>
      </c>
      <c r="D298" s="1" t="s">
        <v>9</v>
      </c>
      <c r="E298" s="1">
        <v>2</v>
      </c>
      <c r="F298" s="1">
        <v>1</v>
      </c>
      <c r="G298" s="1">
        <f t="shared" si="24"/>
        <v>1</v>
      </c>
      <c r="H298" s="1">
        <f t="shared" si="22"/>
        <v>1.3887552602815572</v>
      </c>
      <c r="I298" s="1">
        <f t="shared" si="23"/>
        <v>1.0836189371739422</v>
      </c>
      <c r="J298" s="1">
        <f t="shared" si="25"/>
        <v>0.23047623891200497</v>
      </c>
      <c r="K298" s="1">
        <f t="shared" si="26"/>
        <v>-1.4676075068395114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s="4" customFormat="1" x14ac:dyDescent="0.25">
      <c r="A299" s="1" t="s">
        <v>4</v>
      </c>
      <c r="B299" s="3">
        <v>41363</v>
      </c>
      <c r="C299" s="1" t="s">
        <v>5</v>
      </c>
      <c r="D299" s="1" t="s">
        <v>13</v>
      </c>
      <c r="E299" s="1">
        <v>4</v>
      </c>
      <c r="F299" s="1">
        <v>1</v>
      </c>
      <c r="G299" s="1">
        <f t="shared" si="24"/>
        <v>3</v>
      </c>
      <c r="H299" s="1">
        <f t="shared" si="22"/>
        <v>2.007054273806407</v>
      </c>
      <c r="I299" s="1">
        <f t="shared" si="23"/>
        <v>0.23963064572893122</v>
      </c>
      <c r="J299" s="1">
        <f t="shared" si="25"/>
        <v>0.16047606788392252</v>
      </c>
      <c r="K299" s="1">
        <f t="shared" si="26"/>
        <v>-1.8296104572875236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s="4" customFormat="1" x14ac:dyDescent="0.25">
      <c r="A300" s="1" t="s">
        <v>4</v>
      </c>
      <c r="B300" s="3">
        <v>41363</v>
      </c>
      <c r="C300" s="1" t="s">
        <v>23</v>
      </c>
      <c r="D300" s="1" t="s">
        <v>14</v>
      </c>
      <c r="E300" s="1">
        <v>1</v>
      </c>
      <c r="F300" s="1">
        <v>0</v>
      </c>
      <c r="G300" s="1">
        <f t="shared" si="24"/>
        <v>1</v>
      </c>
      <c r="H300" s="1">
        <f t="shared" si="22"/>
        <v>0.7478609972807585</v>
      </c>
      <c r="I300" s="1">
        <f t="shared" si="23"/>
        <v>0.20175931655157528</v>
      </c>
      <c r="J300" s="1">
        <f t="shared" si="25"/>
        <v>0.31172309912953322</v>
      </c>
      <c r="K300" s="1">
        <f t="shared" si="26"/>
        <v>-1.1656399880263857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s="4" customFormat="1" x14ac:dyDescent="0.25">
      <c r="A301" s="1" t="s">
        <v>4</v>
      </c>
      <c r="B301" s="3">
        <v>41363</v>
      </c>
      <c r="C301" s="1" t="s">
        <v>19</v>
      </c>
      <c r="D301" s="1" t="s">
        <v>9</v>
      </c>
      <c r="E301" s="1">
        <v>4</v>
      </c>
      <c r="F301" s="1">
        <v>0</v>
      </c>
      <c r="G301" s="1">
        <f t="shared" si="24"/>
        <v>4</v>
      </c>
      <c r="H301" s="1">
        <f t="shared" si="22"/>
        <v>2.2419891438725439</v>
      </c>
      <c r="I301" s="1">
        <f t="shared" si="23"/>
        <v>0.43860323249077682</v>
      </c>
      <c r="J301" s="1">
        <f t="shared" si="25"/>
        <v>8.754244901192447E-2</v>
      </c>
      <c r="K301" s="1">
        <f t="shared" si="26"/>
        <v>-2.4356314716919898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s="4" customFormat="1" x14ac:dyDescent="0.25">
      <c r="A302" s="1" t="s">
        <v>4</v>
      </c>
      <c r="B302" s="3">
        <v>41363</v>
      </c>
      <c r="C302" s="1" t="s">
        <v>20</v>
      </c>
      <c r="D302" s="1" t="s">
        <v>22</v>
      </c>
      <c r="E302" s="1">
        <v>2</v>
      </c>
      <c r="F302" s="1">
        <v>1</v>
      </c>
      <c r="G302" s="1">
        <f t="shared" si="24"/>
        <v>1</v>
      </c>
      <c r="H302" s="1">
        <f t="shared" si="22"/>
        <v>0.64005632124729228</v>
      </c>
      <c r="I302" s="1">
        <f t="shared" si="23"/>
        <v>1.4386129126914629</v>
      </c>
      <c r="J302" s="1">
        <f t="shared" si="25"/>
        <v>0.12304426343183678</v>
      </c>
      <c r="K302" s="1">
        <f t="shared" si="26"/>
        <v>-2.0952111230462203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s="4" customFormat="1" x14ac:dyDescent="0.25">
      <c r="A303" s="1" t="s">
        <v>4</v>
      </c>
      <c r="B303" s="3">
        <v>41363</v>
      </c>
      <c r="C303" s="1" t="s">
        <v>6</v>
      </c>
      <c r="D303" s="1" t="s">
        <v>24</v>
      </c>
      <c r="E303" s="1">
        <v>0</v>
      </c>
      <c r="F303" s="1">
        <v>1</v>
      </c>
      <c r="G303" s="1">
        <f t="shared" si="24"/>
        <v>-1</v>
      </c>
      <c r="H303" s="1">
        <f t="shared" si="22"/>
        <v>0.40285761868956743</v>
      </c>
      <c r="I303" s="1">
        <f t="shared" si="23"/>
        <v>1.4333745368354973</v>
      </c>
      <c r="J303" s="1">
        <f t="shared" si="25"/>
        <v>0.3011425778948999</v>
      </c>
      <c r="K303" s="1">
        <f t="shared" si="26"/>
        <v>-1.200171445670603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s="4" customFormat="1" x14ac:dyDescent="0.25">
      <c r="A304" s="1" t="s">
        <v>4</v>
      </c>
      <c r="B304" s="3">
        <v>41363</v>
      </c>
      <c r="C304" s="1" t="s">
        <v>12</v>
      </c>
      <c r="D304" s="1" t="s">
        <v>10</v>
      </c>
      <c r="E304" s="1">
        <v>1</v>
      </c>
      <c r="F304" s="1">
        <v>2</v>
      </c>
      <c r="G304" s="1">
        <f t="shared" si="24"/>
        <v>-1</v>
      </c>
      <c r="H304" s="1">
        <f t="shared" si="22"/>
        <v>0.71554086071128953</v>
      </c>
      <c r="I304" s="1">
        <f t="shared" si="23"/>
        <v>1.0887419099939031</v>
      </c>
      <c r="J304" s="1">
        <f t="shared" si="25"/>
        <v>0.25867504120461243</v>
      </c>
      <c r="K304" s="1">
        <f t="shared" si="26"/>
        <v>-1.3521826722000851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s="4" customFormat="1" x14ac:dyDescent="0.25">
      <c r="A305" s="1" t="s">
        <v>4</v>
      </c>
      <c r="B305" s="3">
        <v>41363</v>
      </c>
      <c r="C305" s="1" t="s">
        <v>17</v>
      </c>
      <c r="D305" s="1" t="s">
        <v>15</v>
      </c>
      <c r="E305" s="1">
        <v>3</v>
      </c>
      <c r="F305" s="1">
        <v>1</v>
      </c>
      <c r="G305" s="1">
        <f t="shared" si="24"/>
        <v>2</v>
      </c>
      <c r="H305" s="1">
        <f t="shared" si="22"/>
        <v>1.3078786694766211</v>
      </c>
      <c r="I305" s="1">
        <f t="shared" si="23"/>
        <v>1.0502520725720303</v>
      </c>
      <c r="J305" s="1">
        <f t="shared" si="25"/>
        <v>0.12492815511329505</v>
      </c>
      <c r="K305" s="1">
        <f t="shared" si="26"/>
        <v>-2.0800164660108007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s="4" customFormat="1" x14ac:dyDescent="0.25">
      <c r="A306" s="1" t="s">
        <v>4</v>
      </c>
      <c r="B306" s="3">
        <v>41363</v>
      </c>
      <c r="C306" s="1" t="s">
        <v>21</v>
      </c>
      <c r="D306" s="1" t="s">
        <v>8</v>
      </c>
      <c r="E306" s="1">
        <v>1</v>
      </c>
      <c r="F306" s="1">
        <v>0</v>
      </c>
      <c r="G306" s="1">
        <f t="shared" si="24"/>
        <v>1</v>
      </c>
      <c r="H306" s="1">
        <f t="shared" si="22"/>
        <v>1.1105229868517408</v>
      </c>
      <c r="I306" s="1">
        <f t="shared" si="23"/>
        <v>0.90759795554188416</v>
      </c>
      <c r="J306" s="1">
        <f t="shared" si="25"/>
        <v>0.23557363380658428</v>
      </c>
      <c r="K306" s="1">
        <f t="shared" si="26"/>
        <v>-1.4457317443051181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s="4" customFormat="1" x14ac:dyDescent="0.25">
      <c r="A307" s="1" t="s">
        <v>4</v>
      </c>
      <c r="B307" s="3">
        <v>41364</v>
      </c>
      <c r="C307" s="1" t="s">
        <v>18</v>
      </c>
      <c r="D307" s="1" t="s">
        <v>16</v>
      </c>
      <c r="E307" s="1">
        <v>1</v>
      </c>
      <c r="F307" s="1">
        <v>2</v>
      </c>
      <c r="G307" s="1">
        <f t="shared" si="24"/>
        <v>-1</v>
      </c>
      <c r="H307" s="1">
        <f t="shared" si="22"/>
        <v>1.704144093081555</v>
      </c>
      <c r="I307" s="1">
        <f t="shared" si="23"/>
        <v>2.8351237705821801</v>
      </c>
      <c r="J307" s="1">
        <f t="shared" si="25"/>
        <v>0.1928298145323179</v>
      </c>
      <c r="K307" s="1">
        <f t="shared" si="26"/>
        <v>-1.6459472690707306</v>
      </c>
      <c r="L307" s="1"/>
      <c r="M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s="4" customFormat="1" x14ac:dyDescent="0.25">
      <c r="A308" s="1" t="s">
        <v>4</v>
      </c>
      <c r="B308" s="3">
        <v>41365</v>
      </c>
      <c r="C308" s="1" t="s">
        <v>7</v>
      </c>
      <c r="D308" s="1" t="s">
        <v>11</v>
      </c>
      <c r="E308" s="1">
        <v>3</v>
      </c>
      <c r="F308" s="1">
        <v>2</v>
      </c>
      <c r="G308" s="1">
        <f t="shared" si="24"/>
        <v>1</v>
      </c>
      <c r="H308" s="1">
        <f t="shared" si="22"/>
        <v>1.3404991770951316</v>
      </c>
      <c r="I308" s="1">
        <f t="shared" si="23"/>
        <v>0.45625310806889247</v>
      </c>
      <c r="J308" s="1">
        <f t="shared" si="25"/>
        <v>0.29757895810804114</v>
      </c>
      <c r="K308" s="1">
        <f t="shared" si="26"/>
        <v>-1.2120756838050564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s="4" customFormat="1" x14ac:dyDescent="0.25">
      <c r="A309" s="1" t="s">
        <v>4</v>
      </c>
      <c r="B309" s="3">
        <v>41370</v>
      </c>
      <c r="C309" s="1" t="s">
        <v>8</v>
      </c>
      <c r="D309" s="1" t="s">
        <v>12</v>
      </c>
      <c r="E309" s="1">
        <v>2</v>
      </c>
      <c r="F309" s="1">
        <v>2</v>
      </c>
      <c r="G309" s="1">
        <f t="shared" si="24"/>
        <v>0</v>
      </c>
      <c r="H309" s="1">
        <f t="shared" si="22"/>
        <v>1.0306408870314046</v>
      </c>
      <c r="I309" s="1">
        <f t="shared" si="23"/>
        <v>1.1047072001439389</v>
      </c>
      <c r="J309" s="1">
        <f t="shared" si="25"/>
        <v>0.29629896339739825</v>
      </c>
      <c r="K309" s="1">
        <f t="shared" si="26"/>
        <v>-1.216386322898787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s="4" customFormat="1" x14ac:dyDescent="0.25">
      <c r="A310" s="1" t="s">
        <v>4</v>
      </c>
      <c r="B310" s="3">
        <v>41370</v>
      </c>
      <c r="C310" s="1" t="s">
        <v>13</v>
      </c>
      <c r="D310" s="1" t="s">
        <v>20</v>
      </c>
      <c r="E310" s="1">
        <v>0</v>
      </c>
      <c r="F310" s="1">
        <v>2</v>
      </c>
      <c r="G310" s="1">
        <f t="shared" si="24"/>
        <v>-2</v>
      </c>
      <c r="H310" s="1">
        <f t="shared" si="22"/>
        <v>0.54528902263769607</v>
      </c>
      <c r="I310" s="1">
        <f t="shared" si="23"/>
        <v>0.82093205711453487</v>
      </c>
      <c r="J310" s="1">
        <f t="shared" si="25"/>
        <v>9.9513637423073939E-2</v>
      </c>
      <c r="K310" s="1">
        <f t="shared" si="26"/>
        <v>-2.3074605846810079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s="4" customFormat="1" x14ac:dyDescent="0.25">
      <c r="A311" s="1" t="s">
        <v>4</v>
      </c>
      <c r="B311" s="3">
        <v>41370</v>
      </c>
      <c r="C311" s="1" t="s">
        <v>14</v>
      </c>
      <c r="D311" s="1" t="s">
        <v>18</v>
      </c>
      <c r="E311" s="1">
        <v>1</v>
      </c>
      <c r="F311" s="1">
        <v>3</v>
      </c>
      <c r="G311" s="1">
        <f t="shared" si="24"/>
        <v>-2</v>
      </c>
      <c r="H311" s="1">
        <f t="shared" si="22"/>
        <v>1.1419996552891787</v>
      </c>
      <c r="I311" s="1">
        <f t="shared" si="23"/>
        <v>0.87099599391061711</v>
      </c>
      <c r="J311" s="1">
        <f t="shared" si="25"/>
        <v>6.9706323706835605E-2</v>
      </c>
      <c r="K311" s="1">
        <f t="shared" si="26"/>
        <v>-2.6634642378299214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s="4" customFormat="1" x14ac:dyDescent="0.25">
      <c r="A312" s="1" t="s">
        <v>4</v>
      </c>
      <c r="B312" s="3">
        <v>41370</v>
      </c>
      <c r="C312" s="1" t="s">
        <v>15</v>
      </c>
      <c r="D312" s="1" t="s">
        <v>5</v>
      </c>
      <c r="E312" s="1">
        <v>1</v>
      </c>
      <c r="F312" s="1">
        <v>2</v>
      </c>
      <c r="G312" s="1">
        <f t="shared" si="24"/>
        <v>-1</v>
      </c>
      <c r="H312" s="1">
        <f t="shared" si="22"/>
        <v>0.77304162711567515</v>
      </c>
      <c r="I312" s="1">
        <f t="shared" si="23"/>
        <v>1.4349909635492228</v>
      </c>
      <c r="J312" s="1">
        <f t="shared" si="25"/>
        <v>0.26297068997973688</v>
      </c>
      <c r="K312" s="1">
        <f t="shared" si="26"/>
        <v>-1.3357126979587879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s="4" customFormat="1" x14ac:dyDescent="0.25">
      <c r="A313" s="1" t="s">
        <v>4</v>
      </c>
      <c r="B313" s="3">
        <v>41371</v>
      </c>
      <c r="C313" s="1" t="s">
        <v>22</v>
      </c>
      <c r="D313" s="1" t="s">
        <v>6</v>
      </c>
      <c r="E313" s="1">
        <v>2</v>
      </c>
      <c r="F313" s="1">
        <v>1</v>
      </c>
      <c r="G313" s="1">
        <f t="shared" si="24"/>
        <v>1</v>
      </c>
      <c r="H313" s="1">
        <f t="shared" si="22"/>
        <v>2.0744309448276619</v>
      </c>
      <c r="I313" s="1">
        <f t="shared" si="23"/>
        <v>0.4831554788269411</v>
      </c>
      <c r="J313" s="1">
        <f t="shared" si="25"/>
        <v>0.25594803166858965</v>
      </c>
      <c r="K313" s="1">
        <f t="shared" si="26"/>
        <v>-1.3627808564046979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s="4" customFormat="1" x14ac:dyDescent="0.25">
      <c r="A314" s="1" t="s">
        <v>4</v>
      </c>
      <c r="B314" s="3">
        <v>41371</v>
      </c>
      <c r="C314" s="1" t="s">
        <v>16</v>
      </c>
      <c r="D314" s="1" t="s">
        <v>17</v>
      </c>
      <c r="E314" s="1">
        <v>0</v>
      </c>
      <c r="F314" s="1">
        <v>0</v>
      </c>
      <c r="G314" s="1">
        <f t="shared" si="24"/>
        <v>0</v>
      </c>
      <c r="H314" s="1">
        <f t="shared" si="22"/>
        <v>2.5978471247060884</v>
      </c>
      <c r="I314" s="1">
        <f t="shared" si="23"/>
        <v>1.0229746314250547</v>
      </c>
      <c r="J314" s="1">
        <f t="shared" si="25"/>
        <v>0.16166184420440807</v>
      </c>
      <c r="K314" s="1">
        <f t="shared" si="26"/>
        <v>-1.822248506821132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s="4" customFormat="1" x14ac:dyDescent="0.25">
      <c r="A315" s="1" t="s">
        <v>4</v>
      </c>
      <c r="B315" s="3">
        <v>41371</v>
      </c>
      <c r="C315" s="1" t="s">
        <v>9</v>
      </c>
      <c r="D315" s="1" t="s">
        <v>7</v>
      </c>
      <c r="E315" s="1">
        <v>1</v>
      </c>
      <c r="F315" s="1">
        <v>0</v>
      </c>
      <c r="G315" s="1">
        <f t="shared" si="24"/>
        <v>1</v>
      </c>
      <c r="H315" s="1">
        <f t="shared" si="22"/>
        <v>1.2884685642707991</v>
      </c>
      <c r="I315" s="1">
        <f t="shared" si="23"/>
        <v>1.2758705386424309</v>
      </c>
      <c r="J315" s="1">
        <f t="shared" si="25"/>
        <v>0.20634998840635671</v>
      </c>
      <c r="K315" s="1">
        <f t="shared" si="26"/>
        <v>-1.5781815789679108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s="4" customFormat="1" x14ac:dyDescent="0.25">
      <c r="A316" s="1" t="s">
        <v>4</v>
      </c>
      <c r="B316" s="3">
        <v>41371</v>
      </c>
      <c r="C316" s="1" t="s">
        <v>11</v>
      </c>
      <c r="D316" s="1" t="s">
        <v>21</v>
      </c>
      <c r="E316" s="1">
        <v>1</v>
      </c>
      <c r="F316" s="1">
        <v>1</v>
      </c>
      <c r="G316" s="1">
        <f t="shared" si="24"/>
        <v>0</v>
      </c>
      <c r="H316" s="1">
        <f t="shared" si="22"/>
        <v>0.70417330098487518</v>
      </c>
      <c r="I316" s="1">
        <f t="shared" si="23"/>
        <v>0.79508708627248215</v>
      </c>
      <c r="J316" s="1">
        <f t="shared" si="25"/>
        <v>0.3669399240307179</v>
      </c>
      <c r="K316" s="1">
        <f t="shared" si="26"/>
        <v>-1.0025571390662011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s="4" customFormat="1" x14ac:dyDescent="0.25">
      <c r="A317" s="1" t="s">
        <v>4</v>
      </c>
      <c r="B317" s="3">
        <v>41371</v>
      </c>
      <c r="C317" s="1" t="s">
        <v>10</v>
      </c>
      <c r="D317" s="1" t="s">
        <v>23</v>
      </c>
      <c r="E317" s="1">
        <v>2</v>
      </c>
      <c r="F317" s="1">
        <v>2</v>
      </c>
      <c r="G317" s="1">
        <f t="shared" si="24"/>
        <v>0</v>
      </c>
      <c r="H317" s="1">
        <f t="shared" si="22"/>
        <v>0.50417766770100159</v>
      </c>
      <c r="I317" s="1">
        <f t="shared" si="23"/>
        <v>0.36218723029091626</v>
      </c>
      <c r="J317" s="1">
        <f t="shared" si="25"/>
        <v>0.50083636883339311</v>
      </c>
      <c r="K317" s="1">
        <f t="shared" si="26"/>
        <v>-0.69147584036062948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s="4" customFormat="1" x14ac:dyDescent="0.25">
      <c r="A318" s="1" t="s">
        <v>4</v>
      </c>
      <c r="B318" s="3">
        <v>41372</v>
      </c>
      <c r="C318" s="1" t="s">
        <v>24</v>
      </c>
      <c r="D318" s="1" t="s">
        <v>19</v>
      </c>
      <c r="E318" s="1">
        <v>1</v>
      </c>
      <c r="F318" s="1">
        <v>2</v>
      </c>
      <c r="G318" s="1">
        <f t="shared" si="24"/>
        <v>-1</v>
      </c>
      <c r="H318" s="1">
        <f t="shared" si="22"/>
        <v>0.99894952131280257</v>
      </c>
      <c r="I318" s="1">
        <f t="shared" si="23"/>
        <v>0.4808447231498113</v>
      </c>
      <c r="J318" s="1">
        <f t="shared" si="25"/>
        <v>0.13796623755215551</v>
      </c>
      <c r="K318" s="1">
        <f t="shared" si="26"/>
        <v>-1.9807462791771147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s="4" customFormat="1" x14ac:dyDescent="0.25">
      <c r="A319" s="1" t="s">
        <v>4</v>
      </c>
      <c r="B319" s="3">
        <v>41377</v>
      </c>
      <c r="C319" s="1" t="s">
        <v>5</v>
      </c>
      <c r="D319" s="1" t="s">
        <v>8</v>
      </c>
      <c r="E319" s="1">
        <v>3</v>
      </c>
      <c r="F319" s="1">
        <v>1</v>
      </c>
      <c r="G319" s="1">
        <f t="shared" si="24"/>
        <v>2</v>
      </c>
      <c r="H319" s="1">
        <f t="shared" si="22"/>
        <v>1.9568557470710997</v>
      </c>
      <c r="I319" s="1">
        <f t="shared" si="23"/>
        <v>0.39936675324837845</v>
      </c>
      <c r="J319" s="1">
        <f t="shared" si="25"/>
        <v>0.23360348778766407</v>
      </c>
      <c r="K319" s="1">
        <f t="shared" si="26"/>
        <v>-1.4541300975416482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s="4" customFormat="1" x14ac:dyDescent="0.25">
      <c r="A320" s="1" t="s">
        <v>4</v>
      </c>
      <c r="B320" s="3">
        <v>41377</v>
      </c>
      <c r="C320" s="1" t="s">
        <v>18</v>
      </c>
      <c r="D320" s="1" t="s">
        <v>7</v>
      </c>
      <c r="E320" s="1">
        <v>1</v>
      </c>
      <c r="F320" s="1">
        <v>1</v>
      </c>
      <c r="G320" s="1">
        <f t="shared" si="24"/>
        <v>0</v>
      </c>
      <c r="H320" s="1">
        <f t="shared" si="22"/>
        <v>1.8703795433509018</v>
      </c>
      <c r="I320" s="1">
        <f t="shared" si="23"/>
        <v>1.6077824822571112</v>
      </c>
      <c r="J320" s="1">
        <f t="shared" si="25"/>
        <v>0.22172375927092586</v>
      </c>
      <c r="K320" s="1">
        <f t="shared" si="26"/>
        <v>-1.5063229995367169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s="4" customFormat="1" x14ac:dyDescent="0.25">
      <c r="A321" s="1" t="s">
        <v>4</v>
      </c>
      <c r="B321" s="3">
        <v>41377</v>
      </c>
      <c r="C321" s="1" t="s">
        <v>23</v>
      </c>
      <c r="D321" s="1" t="s">
        <v>11</v>
      </c>
      <c r="E321" s="1">
        <v>2</v>
      </c>
      <c r="F321" s="1">
        <v>0</v>
      </c>
      <c r="G321" s="1">
        <f t="shared" si="24"/>
        <v>2</v>
      </c>
      <c r="H321" s="1">
        <f t="shared" si="22"/>
        <v>0.99526668434149979</v>
      </c>
      <c r="I321" s="1">
        <f t="shared" si="23"/>
        <v>0.14895175945101705</v>
      </c>
      <c r="J321" s="1">
        <f t="shared" si="25"/>
        <v>0.16567280859265723</v>
      </c>
      <c r="K321" s="1">
        <f t="shared" si="26"/>
        <v>-1.7977404682408986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s="4" customFormat="1" x14ac:dyDescent="0.25">
      <c r="A322" s="1" t="s">
        <v>4</v>
      </c>
      <c r="B322" s="3">
        <v>41377</v>
      </c>
      <c r="C322" s="1" t="s">
        <v>13</v>
      </c>
      <c r="D322" s="1" t="s">
        <v>16</v>
      </c>
      <c r="E322" s="1">
        <v>0</v>
      </c>
      <c r="F322" s="1">
        <v>0</v>
      </c>
      <c r="G322" s="1">
        <f t="shared" si="24"/>
        <v>0</v>
      </c>
      <c r="H322" s="1">
        <f t="shared" si="22"/>
        <v>0.58998065285439394</v>
      </c>
      <c r="I322" s="1">
        <f t="shared" si="23"/>
        <v>1.8452426328017431</v>
      </c>
      <c r="J322" s="1">
        <f t="shared" si="25"/>
        <v>0.21223169343931969</v>
      </c>
      <c r="K322" s="1">
        <f t="shared" si="26"/>
        <v>-1.5500767075018513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s="4" customFormat="1" x14ac:dyDescent="0.25">
      <c r="A323" s="1" t="s">
        <v>4</v>
      </c>
      <c r="B323" s="3">
        <v>41377</v>
      </c>
      <c r="C323" s="1" t="s">
        <v>20</v>
      </c>
      <c r="D323" s="1" t="s">
        <v>17</v>
      </c>
      <c r="E323" s="1">
        <v>1</v>
      </c>
      <c r="F323" s="1">
        <v>1</v>
      </c>
      <c r="G323" s="1">
        <f t="shared" si="24"/>
        <v>0</v>
      </c>
      <c r="H323" s="1">
        <f t="shared" ref="H323:H382" si="27">mean*home*VLOOKUP(C323,lookup,2,FALSE)*VLOOKUP(D323,lookup,3,FALSE)</f>
        <v>1.1557591106140381</v>
      </c>
      <c r="I323" s="1">
        <f t="shared" ref="I323:I382" si="28">mean*VLOOKUP(C323,lookup,3,FALSE)*VLOOKUP(D323,lookup,2,FALSE)/home</f>
        <v>0.94548327009393252</v>
      </c>
      <c r="J323" s="1">
        <f t="shared" si="25"/>
        <v>0.29721313125285759</v>
      </c>
      <c r="K323" s="1">
        <f t="shared" si="26"/>
        <v>-1.2133057838950081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s="4" customFormat="1" x14ac:dyDescent="0.25">
      <c r="A324" s="1" t="s">
        <v>4</v>
      </c>
      <c r="B324" s="3">
        <v>41378</v>
      </c>
      <c r="C324" s="1" t="s">
        <v>9</v>
      </c>
      <c r="D324" s="1" t="s">
        <v>6</v>
      </c>
      <c r="E324" s="1">
        <v>0</v>
      </c>
      <c r="F324" s="1">
        <v>3</v>
      </c>
      <c r="G324" s="1">
        <f t="shared" ref="G324:G382" si="29">E324-F324</f>
        <v>-3</v>
      </c>
      <c r="H324" s="1">
        <f t="shared" si="27"/>
        <v>1.1549386889958906</v>
      </c>
      <c r="I324" s="1">
        <f t="shared" si="28"/>
        <v>1.0235504945006892</v>
      </c>
      <c r="J324" s="1">
        <f t="shared" ref="J324:J382" si="30">EXP(-(H324+I324))*(H324/I324)^(G324/2)*BESSELI(2*SQRT(H324*I324),ABS(G324))</f>
        <v>2.6968506491237946E-2</v>
      </c>
      <c r="K324" s="1">
        <f t="shared" ref="K324:K382" si="31">LN(J324)</f>
        <v>-3.6130855200328105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s="4" customFormat="1" x14ac:dyDescent="0.25">
      <c r="A325" s="1" t="s">
        <v>4</v>
      </c>
      <c r="B325" s="3">
        <v>41378</v>
      </c>
      <c r="C325" s="1" t="s">
        <v>14</v>
      </c>
      <c r="D325" s="1" t="s">
        <v>24</v>
      </c>
      <c r="E325" s="1">
        <v>0</v>
      </c>
      <c r="F325" s="1">
        <v>2</v>
      </c>
      <c r="G325" s="1">
        <f t="shared" si="29"/>
        <v>-2</v>
      </c>
      <c r="H325" s="1">
        <f t="shared" si="27"/>
        <v>0.2633007635292316</v>
      </c>
      <c r="I325" s="1">
        <f t="shared" si="28"/>
        <v>1.0087800292860161</v>
      </c>
      <c r="J325" s="1">
        <f t="shared" si="30"/>
        <v>0.15564703399425509</v>
      </c>
      <c r="K325" s="1">
        <f t="shared" si="31"/>
        <v>-1.8601644378863913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s="4" customFormat="1" x14ac:dyDescent="0.25">
      <c r="A326" s="1" t="s">
        <v>4</v>
      </c>
      <c r="B326" s="3">
        <v>41380</v>
      </c>
      <c r="C326" s="1" t="s">
        <v>5</v>
      </c>
      <c r="D326" s="1" t="s">
        <v>23</v>
      </c>
      <c r="E326" s="1">
        <v>0</v>
      </c>
      <c r="F326" s="1">
        <v>0</v>
      </c>
      <c r="G326" s="1">
        <f t="shared" si="29"/>
        <v>0</v>
      </c>
      <c r="H326" s="1">
        <f t="shared" si="27"/>
        <v>0.73804146962469375</v>
      </c>
      <c r="I326" s="1">
        <f t="shared" si="28"/>
        <v>0.43871264113362846</v>
      </c>
      <c r="J326" s="1">
        <f t="shared" si="30"/>
        <v>0.41647092833156163</v>
      </c>
      <c r="K326" s="1">
        <f t="shared" si="31"/>
        <v>-0.87593861973558951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s="4" customFormat="1" x14ac:dyDescent="0.25">
      <c r="A327" s="1" t="s">
        <v>4</v>
      </c>
      <c r="B327" s="3">
        <v>41381</v>
      </c>
      <c r="C327" s="1" t="s">
        <v>7</v>
      </c>
      <c r="D327" s="1" t="s">
        <v>22</v>
      </c>
      <c r="E327" s="1">
        <v>0</v>
      </c>
      <c r="F327" s="1">
        <v>3</v>
      </c>
      <c r="G327" s="1">
        <f t="shared" si="29"/>
        <v>-3</v>
      </c>
      <c r="H327" s="1">
        <f t="shared" si="27"/>
        <v>0.81586767259618842</v>
      </c>
      <c r="I327" s="1">
        <f t="shared" si="28"/>
        <v>1.7083560881219573</v>
      </c>
      <c r="J327" s="1">
        <f t="shared" si="30"/>
        <v>9.3273023893286761E-2</v>
      </c>
      <c r="K327" s="1">
        <f t="shared" si="31"/>
        <v>-2.3722243459123988</v>
      </c>
      <c r="L327" s="1"/>
      <c r="M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s="4" customFormat="1" x14ac:dyDescent="0.25">
      <c r="A328" s="1" t="s">
        <v>4</v>
      </c>
      <c r="B328" s="3">
        <v>41381</v>
      </c>
      <c r="C328" s="1" t="s">
        <v>19</v>
      </c>
      <c r="D328" s="1" t="s">
        <v>21</v>
      </c>
      <c r="E328" s="1">
        <v>1</v>
      </c>
      <c r="F328" s="1">
        <v>0</v>
      </c>
      <c r="G328" s="1">
        <f t="shared" si="29"/>
        <v>1</v>
      </c>
      <c r="H328" s="1">
        <f t="shared" si="27"/>
        <v>2.3596942317374623</v>
      </c>
      <c r="I328" s="1">
        <f t="shared" si="28"/>
        <v>0.43672464919875709</v>
      </c>
      <c r="J328" s="1">
        <f t="shared" si="30"/>
        <v>0.23210832095719436</v>
      </c>
      <c r="K328" s="1">
        <f t="shared" si="31"/>
        <v>-1.4605511156024709</v>
      </c>
      <c r="L328" s="1"/>
      <c r="M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s="4" customFormat="1" x14ac:dyDescent="0.25">
      <c r="A329" s="1" t="s">
        <v>4</v>
      </c>
      <c r="B329" s="3">
        <v>41381</v>
      </c>
      <c r="C329" s="1" t="s">
        <v>17</v>
      </c>
      <c r="D329" s="1" t="s">
        <v>24</v>
      </c>
      <c r="E329" s="1">
        <v>2</v>
      </c>
      <c r="F329" s="1">
        <v>2</v>
      </c>
      <c r="G329" s="1">
        <f t="shared" si="29"/>
        <v>0</v>
      </c>
      <c r="H329" s="1">
        <f t="shared" si="27"/>
        <v>0.47835092291526005</v>
      </c>
      <c r="I329" s="1">
        <f t="shared" si="28"/>
        <v>1.4754257759991931</v>
      </c>
      <c r="J329" s="1">
        <f t="shared" si="30"/>
        <v>0.26086949574366031</v>
      </c>
      <c r="K329" s="1">
        <f t="shared" si="31"/>
        <v>-1.3437350130170991</v>
      </c>
      <c r="L329" s="1"/>
      <c r="M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s="4" customFormat="1" x14ac:dyDescent="0.25">
      <c r="A330" s="1" t="s">
        <v>4</v>
      </c>
      <c r="B330" s="3">
        <v>41384</v>
      </c>
      <c r="C330" s="1" t="s">
        <v>7</v>
      </c>
      <c r="D330" s="1" t="s">
        <v>5</v>
      </c>
      <c r="E330" s="1">
        <v>0</v>
      </c>
      <c r="F330" s="1">
        <v>1</v>
      </c>
      <c r="G330" s="1">
        <f t="shared" si="29"/>
        <v>-1</v>
      </c>
      <c r="H330" s="1">
        <f t="shared" si="27"/>
        <v>0.80046567455859929</v>
      </c>
      <c r="I330" s="1">
        <f t="shared" si="28"/>
        <v>1.6688045818980346</v>
      </c>
      <c r="J330" s="1">
        <f t="shared" si="30"/>
        <v>0.25911376524362056</v>
      </c>
      <c r="K330" s="1">
        <f t="shared" si="31"/>
        <v>-1.3504880656789147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s="4" customFormat="1" x14ac:dyDescent="0.25">
      <c r="A331" s="1" t="s">
        <v>4</v>
      </c>
      <c r="B331" s="3">
        <v>41384</v>
      </c>
      <c r="C331" s="1" t="s">
        <v>8</v>
      </c>
      <c r="D331" s="1" t="s">
        <v>13</v>
      </c>
      <c r="E331" s="1">
        <v>2</v>
      </c>
      <c r="F331" s="1">
        <v>1</v>
      </c>
      <c r="G331" s="1">
        <f t="shared" si="29"/>
        <v>1</v>
      </c>
      <c r="H331" s="1">
        <f t="shared" si="27"/>
        <v>0.95809572707346125</v>
      </c>
      <c r="I331" s="1">
        <f t="shared" si="28"/>
        <v>0.41375529943079076</v>
      </c>
      <c r="J331" s="1">
        <f t="shared" si="30"/>
        <v>0.2944645127209356</v>
      </c>
      <c r="K331" s="1">
        <f t="shared" si="31"/>
        <v>-1.2225967832499065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s="4" customFormat="1" x14ac:dyDescent="0.25">
      <c r="A332" s="1" t="s">
        <v>4</v>
      </c>
      <c r="B332" s="3">
        <v>41384</v>
      </c>
      <c r="C332" s="1" t="s">
        <v>11</v>
      </c>
      <c r="D332" s="1" t="s">
        <v>14</v>
      </c>
      <c r="E332" s="1">
        <v>0</v>
      </c>
      <c r="F332" s="1">
        <v>2</v>
      </c>
      <c r="G332" s="1">
        <f t="shared" si="29"/>
        <v>-2</v>
      </c>
      <c r="H332" s="1">
        <f t="shared" si="27"/>
        <v>0.38990895465600234</v>
      </c>
      <c r="I332" s="1">
        <f t="shared" si="28"/>
        <v>0.51884098162320191</v>
      </c>
      <c r="J332" s="1">
        <f t="shared" si="30"/>
        <v>5.7998528007371909E-2</v>
      </c>
      <c r="K332" s="1">
        <f t="shared" si="31"/>
        <v>-2.8473376479410177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s="4" customFormat="1" x14ac:dyDescent="0.25">
      <c r="A333" s="1" t="s">
        <v>4</v>
      </c>
      <c r="B333" s="3">
        <v>41384</v>
      </c>
      <c r="C333" s="1" t="s">
        <v>6</v>
      </c>
      <c r="D333" s="1" t="s">
        <v>23</v>
      </c>
      <c r="E333" s="1">
        <v>1</v>
      </c>
      <c r="F333" s="1">
        <v>0</v>
      </c>
      <c r="G333" s="1">
        <f t="shared" si="29"/>
        <v>1</v>
      </c>
      <c r="H333" s="1">
        <f t="shared" si="27"/>
        <v>0.41818508647968794</v>
      </c>
      <c r="I333" s="1">
        <f t="shared" si="28"/>
        <v>0.78441991966963642</v>
      </c>
      <c r="J333" s="1">
        <f t="shared" si="30"/>
        <v>0.14738998211280091</v>
      </c>
      <c r="K333" s="1">
        <f t="shared" si="31"/>
        <v>-1.9146732654931298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s="4" customFormat="1" x14ac:dyDescent="0.25">
      <c r="A334" s="1" t="s">
        <v>4</v>
      </c>
      <c r="B334" s="3">
        <v>41384</v>
      </c>
      <c r="C334" s="1" t="s">
        <v>12</v>
      </c>
      <c r="D334" s="1" t="s">
        <v>20</v>
      </c>
      <c r="E334" s="1">
        <v>0</v>
      </c>
      <c r="F334" s="1">
        <v>0</v>
      </c>
      <c r="G334" s="1">
        <f t="shared" si="29"/>
        <v>0</v>
      </c>
      <c r="H334" s="1">
        <f t="shared" si="27"/>
        <v>1.4558960581194338</v>
      </c>
      <c r="I334" s="1">
        <f t="shared" si="28"/>
        <v>0.88309144861906563</v>
      </c>
      <c r="J334" s="1">
        <f t="shared" si="30"/>
        <v>0.26641996432964743</v>
      </c>
      <c r="K334" s="1">
        <f t="shared" si="31"/>
        <v>-1.3226814019464974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s="4" customFormat="1" x14ac:dyDescent="0.25">
      <c r="A335" s="1" t="s">
        <v>4</v>
      </c>
      <c r="B335" s="3">
        <v>41384</v>
      </c>
      <c r="C335" s="1" t="s">
        <v>15</v>
      </c>
      <c r="D335" s="1" t="s">
        <v>9</v>
      </c>
      <c r="E335" s="1">
        <v>1</v>
      </c>
      <c r="F335" s="1">
        <v>1</v>
      </c>
      <c r="G335" s="1">
        <f t="shared" si="29"/>
        <v>0</v>
      </c>
      <c r="H335" s="1">
        <f t="shared" si="27"/>
        <v>1.6691764794420119</v>
      </c>
      <c r="I335" s="1">
        <f t="shared" si="28"/>
        <v>0.8178657661570935</v>
      </c>
      <c r="J335" s="1">
        <f t="shared" si="30"/>
        <v>0.24182666275897244</v>
      </c>
      <c r="K335" s="1">
        <f t="shared" si="31"/>
        <v>-1.4195340790600952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s="4" customFormat="1" x14ac:dyDescent="0.25">
      <c r="A336" s="1" t="s">
        <v>4</v>
      </c>
      <c r="B336" s="3">
        <v>41384</v>
      </c>
      <c r="C336" s="1" t="s">
        <v>17</v>
      </c>
      <c r="D336" s="1" t="s">
        <v>21</v>
      </c>
      <c r="E336" s="1">
        <v>2</v>
      </c>
      <c r="F336" s="1">
        <v>0</v>
      </c>
      <c r="G336" s="1">
        <f t="shared" si="29"/>
        <v>2</v>
      </c>
      <c r="H336" s="1">
        <f t="shared" si="27"/>
        <v>1.7328541582439891</v>
      </c>
      <c r="I336" s="1">
        <f t="shared" si="28"/>
        <v>0.87380999455107988</v>
      </c>
      <c r="J336" s="1">
        <f t="shared" si="30"/>
        <v>0.17840434927452406</v>
      </c>
      <c r="K336" s="1">
        <f t="shared" si="31"/>
        <v>-1.7237026797918968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s="4" customFormat="1" x14ac:dyDescent="0.25">
      <c r="A337" s="1" t="s">
        <v>4</v>
      </c>
      <c r="B337" s="3">
        <v>41385</v>
      </c>
      <c r="C337" s="1" t="s">
        <v>16</v>
      </c>
      <c r="D337" s="1" t="s">
        <v>22</v>
      </c>
      <c r="E337" s="1">
        <v>2</v>
      </c>
      <c r="F337" s="1">
        <v>2</v>
      </c>
      <c r="G337" s="1">
        <f t="shared" si="29"/>
        <v>0</v>
      </c>
      <c r="H337" s="1">
        <f t="shared" si="27"/>
        <v>1.4386808276326972</v>
      </c>
      <c r="I337" s="1">
        <f t="shared" si="28"/>
        <v>1.5565209461375935</v>
      </c>
      <c r="J337" s="1">
        <f t="shared" si="30"/>
        <v>0.2427660349660288</v>
      </c>
      <c r="K337" s="1">
        <f t="shared" si="31"/>
        <v>-1.4156571185194422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s="4" customFormat="1" x14ac:dyDescent="0.25">
      <c r="A338" s="1" t="s">
        <v>4</v>
      </c>
      <c r="B338" s="3">
        <v>41385</v>
      </c>
      <c r="C338" s="1" t="s">
        <v>10</v>
      </c>
      <c r="D338" s="1" t="s">
        <v>19</v>
      </c>
      <c r="E338" s="1">
        <v>3</v>
      </c>
      <c r="F338" s="1">
        <v>1</v>
      </c>
      <c r="G338" s="1">
        <f t="shared" si="29"/>
        <v>2</v>
      </c>
      <c r="H338" s="1">
        <f t="shared" si="27"/>
        <v>0.7121595197302818</v>
      </c>
      <c r="I338" s="1">
        <f t="shared" si="28"/>
        <v>0.63277838471664072</v>
      </c>
      <c r="J338" s="1">
        <f t="shared" si="30"/>
        <v>7.6574471396967256E-2</v>
      </c>
      <c r="K338" s="1">
        <f t="shared" si="31"/>
        <v>-2.5694915293629683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s="4" customFormat="1" x14ac:dyDescent="0.25">
      <c r="A339" s="1" t="s">
        <v>4</v>
      </c>
      <c r="B339" s="3">
        <v>41386</v>
      </c>
      <c r="C339" s="1" t="s">
        <v>24</v>
      </c>
      <c r="D339" s="1" t="s">
        <v>18</v>
      </c>
      <c r="E339" s="1">
        <v>3</v>
      </c>
      <c r="F339" s="1">
        <v>0</v>
      </c>
      <c r="G339" s="1">
        <f t="shared" si="29"/>
        <v>3</v>
      </c>
      <c r="H339" s="1">
        <f t="shared" si="27"/>
        <v>2.9549270170299717</v>
      </c>
      <c r="I339" s="1">
        <f t="shared" si="28"/>
        <v>0.43422728195935106</v>
      </c>
      <c r="J339" s="1">
        <f t="shared" si="30"/>
        <v>0.19803125013602776</v>
      </c>
      <c r="K339" s="1">
        <f t="shared" si="31"/>
        <v>-1.6193304317714461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s="4" customFormat="1" x14ac:dyDescent="0.25">
      <c r="A340" s="1" t="s">
        <v>4</v>
      </c>
      <c r="B340" s="3">
        <v>41391</v>
      </c>
      <c r="C340" s="1" t="s">
        <v>23</v>
      </c>
      <c r="D340" s="1" t="s">
        <v>7</v>
      </c>
      <c r="E340" s="1">
        <v>1</v>
      </c>
      <c r="F340" s="1">
        <v>0</v>
      </c>
      <c r="G340" s="1">
        <f t="shared" si="29"/>
        <v>1</v>
      </c>
      <c r="H340" s="1">
        <f t="shared" si="27"/>
        <v>1.1854929915636014</v>
      </c>
      <c r="I340" s="1">
        <f t="shared" si="28"/>
        <v>0.38479586598784765</v>
      </c>
      <c r="J340" s="1">
        <f t="shared" si="30"/>
        <v>0.30724498458955318</v>
      </c>
      <c r="K340" s="1">
        <f t="shared" si="31"/>
        <v>-1.1801098542182773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s="4" customFormat="1" x14ac:dyDescent="0.25">
      <c r="A341" s="1" t="s">
        <v>4</v>
      </c>
      <c r="B341" s="3">
        <v>41391</v>
      </c>
      <c r="C341" s="1" t="s">
        <v>19</v>
      </c>
      <c r="D341" s="1" t="s">
        <v>17</v>
      </c>
      <c r="E341" s="1">
        <v>2</v>
      </c>
      <c r="F341" s="1">
        <v>1</v>
      </c>
      <c r="G341" s="1">
        <f t="shared" si="29"/>
        <v>1</v>
      </c>
      <c r="H341" s="1">
        <f t="shared" si="27"/>
        <v>1.9109981915452463</v>
      </c>
      <c r="I341" s="1">
        <f t="shared" si="28"/>
        <v>0.51775198780367937</v>
      </c>
      <c r="J341" s="1">
        <f t="shared" si="30"/>
        <v>0.2667151239477919</v>
      </c>
      <c r="K341" s="1">
        <f t="shared" si="31"/>
        <v>-1.321574141686235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s="4" customFormat="1" x14ac:dyDescent="0.25">
      <c r="A342" s="1" t="s">
        <v>4</v>
      </c>
      <c r="B342" s="3">
        <v>41391</v>
      </c>
      <c r="C342" s="1" t="s">
        <v>9</v>
      </c>
      <c r="D342" s="1" t="s">
        <v>16</v>
      </c>
      <c r="E342" s="1">
        <v>0</v>
      </c>
      <c r="F342" s="1">
        <v>6</v>
      </c>
      <c r="G342" s="1">
        <f t="shared" si="29"/>
        <v>-6</v>
      </c>
      <c r="H342" s="1">
        <f t="shared" si="27"/>
        <v>1.1739521535771056</v>
      </c>
      <c r="I342" s="1">
        <f t="shared" si="28"/>
        <v>2.2498384776605542</v>
      </c>
      <c r="J342" s="1">
        <f t="shared" si="30"/>
        <v>8.4887756115449523E-3</v>
      </c>
      <c r="K342" s="1">
        <f t="shared" si="31"/>
        <v>-4.7690105044246467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s="4" customFormat="1" x14ac:dyDescent="0.25">
      <c r="A343" s="1" t="s">
        <v>4</v>
      </c>
      <c r="B343" s="3">
        <v>41391</v>
      </c>
      <c r="C343" s="1" t="s">
        <v>20</v>
      </c>
      <c r="D343" s="1" t="s">
        <v>15</v>
      </c>
      <c r="E343" s="1">
        <v>0</v>
      </c>
      <c r="F343" s="1">
        <v>3</v>
      </c>
      <c r="G343" s="1">
        <f t="shared" si="29"/>
        <v>-3</v>
      </c>
      <c r="H343" s="1">
        <f t="shared" si="27"/>
        <v>1.0771302541187839</v>
      </c>
      <c r="I343" s="1">
        <f t="shared" si="28"/>
        <v>0.95855341269668104</v>
      </c>
      <c r="J343" s="1">
        <f t="shared" si="30"/>
        <v>2.4658900545951611E-2</v>
      </c>
      <c r="K343" s="1">
        <f t="shared" si="31"/>
        <v>-3.7026173667511468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s="4" customFormat="1" x14ac:dyDescent="0.25">
      <c r="A344" s="1" t="s">
        <v>4</v>
      </c>
      <c r="B344" s="3">
        <v>41391</v>
      </c>
      <c r="C344" s="1" t="s">
        <v>14</v>
      </c>
      <c r="D344" s="1" t="s">
        <v>8</v>
      </c>
      <c r="E344" s="1">
        <v>1</v>
      </c>
      <c r="F344" s="1">
        <v>0</v>
      </c>
      <c r="G344" s="1">
        <f t="shared" si="29"/>
        <v>1</v>
      </c>
      <c r="H344" s="1">
        <f t="shared" si="27"/>
        <v>0.72468141737095781</v>
      </c>
      <c r="I344" s="1">
        <f t="shared" si="28"/>
        <v>0.50254755412952223</v>
      </c>
      <c r="J344" s="1">
        <f t="shared" si="30"/>
        <v>0.25350487181001685</v>
      </c>
      <c r="K344" s="1">
        <f t="shared" si="31"/>
        <v>-1.3723722379500953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s="4" customFormat="1" x14ac:dyDescent="0.25">
      <c r="A345" s="1" t="s">
        <v>4</v>
      </c>
      <c r="B345" s="3">
        <v>41391</v>
      </c>
      <c r="C345" s="1" t="s">
        <v>21</v>
      </c>
      <c r="D345" s="1" t="s">
        <v>10</v>
      </c>
      <c r="E345" s="1">
        <v>2</v>
      </c>
      <c r="F345" s="1">
        <v>2</v>
      </c>
      <c r="G345" s="1">
        <f t="shared" si="29"/>
        <v>0</v>
      </c>
      <c r="H345" s="1">
        <f t="shared" si="27"/>
        <v>0.53098142298529749</v>
      </c>
      <c r="I345" s="1">
        <f t="shared" si="28"/>
        <v>1.2988128065094589</v>
      </c>
      <c r="J345" s="1">
        <f t="shared" si="30"/>
        <v>0.2917020156005577</v>
      </c>
      <c r="K345" s="1">
        <f t="shared" si="31"/>
        <v>-1.2320224922915468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s="4" customFormat="1" x14ac:dyDescent="0.25">
      <c r="A346" s="1" t="s">
        <v>4</v>
      </c>
      <c r="B346" s="3">
        <v>41392</v>
      </c>
      <c r="C346" s="1" t="s">
        <v>5</v>
      </c>
      <c r="D346" s="1" t="s">
        <v>24</v>
      </c>
      <c r="E346" s="1">
        <v>1</v>
      </c>
      <c r="F346" s="1">
        <v>1</v>
      </c>
      <c r="G346" s="1">
        <f t="shared" si="29"/>
        <v>0</v>
      </c>
      <c r="H346" s="1">
        <f t="shared" si="27"/>
        <v>0.71099051247872402</v>
      </c>
      <c r="I346" s="1">
        <f t="shared" si="28"/>
        <v>0.80166185613138474</v>
      </c>
      <c r="J346" s="1">
        <f t="shared" si="30"/>
        <v>0.36497304080268106</v>
      </c>
      <c r="K346" s="1">
        <f t="shared" si="31"/>
        <v>-1.0079317889420623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s="4" customFormat="1" x14ac:dyDescent="0.25">
      <c r="A347" s="1" t="s">
        <v>4</v>
      </c>
      <c r="B347" s="3">
        <v>41392</v>
      </c>
      <c r="C347" s="1" t="s">
        <v>22</v>
      </c>
      <c r="D347" s="1" t="s">
        <v>12</v>
      </c>
      <c r="E347" s="1">
        <v>2</v>
      </c>
      <c r="F347" s="1">
        <v>0</v>
      </c>
      <c r="G347" s="1">
        <f t="shared" si="29"/>
        <v>2</v>
      </c>
      <c r="H347" s="1">
        <f t="shared" si="27"/>
        <v>2.2101945166748092</v>
      </c>
      <c r="I347" s="1">
        <f t="shared" si="28"/>
        <v>0.65211319109132027</v>
      </c>
      <c r="J347" s="1">
        <f t="shared" si="30"/>
        <v>0.21991491837678107</v>
      </c>
      <c r="K347" s="1">
        <f t="shared" si="31"/>
        <v>-1.5145145420819019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s="4" customFormat="1" x14ac:dyDescent="0.25">
      <c r="A348" s="1" t="s">
        <v>4</v>
      </c>
      <c r="B348" s="3">
        <v>41392</v>
      </c>
      <c r="C348" s="1" t="s">
        <v>13</v>
      </c>
      <c r="D348" s="1" t="s">
        <v>11</v>
      </c>
      <c r="E348" s="1">
        <v>0</v>
      </c>
      <c r="F348" s="1">
        <v>0</v>
      </c>
      <c r="G348" s="1">
        <f t="shared" si="29"/>
        <v>0</v>
      </c>
      <c r="H348" s="1">
        <f t="shared" si="27"/>
        <v>0.5436278234996238</v>
      </c>
      <c r="I348" s="1">
        <f t="shared" si="28"/>
        <v>0.40506431914885599</v>
      </c>
      <c r="J348" s="1">
        <f t="shared" si="30"/>
        <v>0.47733145461574217</v>
      </c>
      <c r="K348" s="1">
        <f t="shared" si="31"/>
        <v>-0.73954415599827672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s="4" customFormat="1" x14ac:dyDescent="0.25">
      <c r="A349" s="1" t="s">
        <v>4</v>
      </c>
      <c r="B349" s="3">
        <v>41393</v>
      </c>
      <c r="C349" s="1" t="s">
        <v>18</v>
      </c>
      <c r="D349" s="1" t="s">
        <v>6</v>
      </c>
      <c r="E349" s="1">
        <v>6</v>
      </c>
      <c r="F349" s="1">
        <v>1</v>
      </c>
      <c r="G349" s="1">
        <f t="shared" si="29"/>
        <v>5</v>
      </c>
      <c r="H349" s="1">
        <f t="shared" si="27"/>
        <v>1.67654357865142</v>
      </c>
      <c r="I349" s="1">
        <f t="shared" si="28"/>
        <v>1.2898225211116126</v>
      </c>
      <c r="J349" s="1">
        <f t="shared" si="30"/>
        <v>8.0785766519796097E-3</v>
      </c>
      <c r="K349" s="1">
        <f t="shared" si="31"/>
        <v>-4.8185395788998049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s="4" customFormat="1" x14ac:dyDescent="0.25">
      <c r="A350" s="1" t="s">
        <v>4</v>
      </c>
      <c r="B350" s="3">
        <v>41398</v>
      </c>
      <c r="C350" s="1" t="s">
        <v>7</v>
      </c>
      <c r="D350" s="1" t="s">
        <v>13</v>
      </c>
      <c r="E350" s="1">
        <v>2</v>
      </c>
      <c r="F350" s="1">
        <v>4</v>
      </c>
      <c r="G350" s="1">
        <f t="shared" si="29"/>
        <v>-2</v>
      </c>
      <c r="H350" s="1">
        <f t="shared" si="27"/>
        <v>1.4175690712211948</v>
      </c>
      <c r="I350" s="1">
        <f t="shared" si="28"/>
        <v>0.4779976050070146</v>
      </c>
      <c r="J350" s="1">
        <f t="shared" si="30"/>
        <v>2.1382825844811253E-2</v>
      </c>
      <c r="K350" s="1">
        <f t="shared" si="31"/>
        <v>-3.8451672097707181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s="4" customFormat="1" x14ac:dyDescent="0.25">
      <c r="A351" s="1" t="s">
        <v>4</v>
      </c>
      <c r="B351" s="3">
        <v>41398</v>
      </c>
      <c r="C351" s="1" t="s">
        <v>8</v>
      </c>
      <c r="D351" s="1" t="s">
        <v>18</v>
      </c>
      <c r="E351" s="1">
        <v>1</v>
      </c>
      <c r="F351" s="1">
        <v>2</v>
      </c>
      <c r="G351" s="1">
        <f t="shared" si="29"/>
        <v>-1</v>
      </c>
      <c r="H351" s="1">
        <f t="shared" si="27"/>
        <v>1.472066557553374</v>
      </c>
      <c r="I351" s="1">
        <f t="shared" si="28"/>
        <v>1.1951216469469366</v>
      </c>
      <c r="J351" s="1">
        <f t="shared" si="30"/>
        <v>0.18084582784024628</v>
      </c>
      <c r="K351" s="1">
        <f t="shared" si="31"/>
        <v>-1.710110390575071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s="4" customFormat="1" x14ac:dyDescent="0.25">
      <c r="A352" s="1" t="s">
        <v>4</v>
      </c>
      <c r="B352" s="3">
        <v>41398</v>
      </c>
      <c r="C352" s="1" t="s">
        <v>11</v>
      </c>
      <c r="D352" s="1" t="s">
        <v>5</v>
      </c>
      <c r="E352" s="1">
        <v>0</v>
      </c>
      <c r="F352" s="1">
        <v>1</v>
      </c>
      <c r="G352" s="1">
        <f t="shared" si="29"/>
        <v>-1</v>
      </c>
      <c r="H352" s="1">
        <f t="shared" si="27"/>
        <v>0.30985460381586849</v>
      </c>
      <c r="I352" s="1">
        <f t="shared" si="28"/>
        <v>1.4010252400133674</v>
      </c>
      <c r="J352" s="1">
        <f t="shared" si="30"/>
        <v>0.31225104937469</v>
      </c>
      <c r="K352" s="1">
        <f t="shared" si="31"/>
        <v>-1.163947769294539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s="4" customFormat="1" x14ac:dyDescent="0.25">
      <c r="A353" s="1" t="s">
        <v>4</v>
      </c>
      <c r="B353" s="3">
        <v>41398</v>
      </c>
      <c r="C353" s="1" t="s">
        <v>12</v>
      </c>
      <c r="D353" s="1" t="s">
        <v>19</v>
      </c>
      <c r="E353" s="1">
        <v>0</v>
      </c>
      <c r="F353" s="1">
        <v>0</v>
      </c>
      <c r="G353" s="1">
        <f t="shared" si="29"/>
        <v>0</v>
      </c>
      <c r="H353" s="1">
        <f t="shared" si="27"/>
        <v>0.79725691820225397</v>
      </c>
      <c r="I353" s="1">
        <f t="shared" si="28"/>
        <v>1.4601538900121809</v>
      </c>
      <c r="J353" s="1">
        <f t="shared" si="30"/>
        <v>0.2667913051769788</v>
      </c>
      <c r="K353" s="1">
        <f t="shared" si="31"/>
        <v>-1.3212885547633946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s="4" customFormat="1" x14ac:dyDescent="0.25">
      <c r="A354" s="1" t="s">
        <v>4</v>
      </c>
      <c r="B354" s="3">
        <v>41398</v>
      </c>
      <c r="C354" s="1" t="s">
        <v>10</v>
      </c>
      <c r="D354" s="1" t="s">
        <v>20</v>
      </c>
      <c r="E354" s="1">
        <v>1</v>
      </c>
      <c r="F354" s="1">
        <v>0</v>
      </c>
      <c r="G354" s="1">
        <f t="shared" si="29"/>
        <v>1</v>
      </c>
      <c r="H354" s="1">
        <f t="shared" si="27"/>
        <v>1.3004970090012011</v>
      </c>
      <c r="I354" s="1">
        <f t="shared" si="28"/>
        <v>0.38270019635367963</v>
      </c>
      <c r="J354" s="1">
        <f t="shared" si="30"/>
        <v>0.30692791332158315</v>
      </c>
      <c r="K354" s="1">
        <f t="shared" si="31"/>
        <v>-1.1811423689945471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s="4" customFormat="1" x14ac:dyDescent="0.25">
      <c r="A355" s="1" t="s">
        <v>4</v>
      </c>
      <c r="B355" s="3">
        <v>41398</v>
      </c>
      <c r="C355" s="1" t="s">
        <v>15</v>
      </c>
      <c r="D355" s="1" t="s">
        <v>21</v>
      </c>
      <c r="E355" s="1">
        <v>2</v>
      </c>
      <c r="F355" s="1">
        <v>3</v>
      </c>
      <c r="G355" s="1">
        <f t="shared" si="29"/>
        <v>-1</v>
      </c>
      <c r="H355" s="1">
        <f t="shared" si="27"/>
        <v>1.7568087343580272</v>
      </c>
      <c r="I355" s="1">
        <f t="shared" si="28"/>
        <v>0.81436276196195245</v>
      </c>
      <c r="J355" s="1">
        <f t="shared" si="30"/>
        <v>0.11876785845318538</v>
      </c>
      <c r="K355" s="1">
        <f t="shared" si="31"/>
        <v>-2.1305844604001813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s="4" customFormat="1" x14ac:dyDescent="0.25">
      <c r="A356" s="1" t="s">
        <v>4</v>
      </c>
      <c r="B356" s="3">
        <v>41398</v>
      </c>
      <c r="C356" s="1" t="s">
        <v>17</v>
      </c>
      <c r="D356" s="1" t="s">
        <v>9</v>
      </c>
      <c r="E356" s="1">
        <v>0</v>
      </c>
      <c r="F356" s="1">
        <v>0</v>
      </c>
      <c r="G356" s="1">
        <f t="shared" si="29"/>
        <v>0</v>
      </c>
      <c r="H356" s="1">
        <f t="shared" si="27"/>
        <v>1.6464167935168581</v>
      </c>
      <c r="I356" s="1">
        <f t="shared" si="28"/>
        <v>0.87756871267971115</v>
      </c>
      <c r="J356" s="1">
        <f t="shared" si="30"/>
        <v>0.24511028281115083</v>
      </c>
      <c r="K356" s="1">
        <f t="shared" si="31"/>
        <v>-1.4060470357942279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s="4" customFormat="1" x14ac:dyDescent="0.25">
      <c r="A357" s="1" t="s">
        <v>4</v>
      </c>
      <c r="B357" s="3">
        <v>41399</v>
      </c>
      <c r="C357" s="1" t="s">
        <v>16</v>
      </c>
      <c r="D357" s="1" t="s">
        <v>23</v>
      </c>
      <c r="E357" s="1">
        <v>0</v>
      </c>
      <c r="F357" s="1">
        <v>0</v>
      </c>
      <c r="G357" s="1">
        <f t="shared" si="29"/>
        <v>0</v>
      </c>
      <c r="H357" s="1">
        <f t="shared" si="27"/>
        <v>0.91920125426227806</v>
      </c>
      <c r="I357" s="1">
        <f t="shared" si="28"/>
        <v>0.79733362712574807</v>
      </c>
      <c r="J357" s="1">
        <f t="shared" si="30"/>
        <v>0.33757050905086017</v>
      </c>
      <c r="K357" s="1">
        <f t="shared" si="31"/>
        <v>-1.0859808747831474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s="4" customFormat="1" x14ac:dyDescent="0.25">
      <c r="A358" s="1" t="s">
        <v>4</v>
      </c>
      <c r="B358" s="3">
        <v>41399</v>
      </c>
      <c r="C358" s="1" t="s">
        <v>24</v>
      </c>
      <c r="D358" s="1" t="s">
        <v>22</v>
      </c>
      <c r="E358" s="1">
        <v>0</v>
      </c>
      <c r="F358" s="1">
        <v>1</v>
      </c>
      <c r="G358" s="1">
        <f t="shared" si="29"/>
        <v>-1</v>
      </c>
      <c r="H358" s="1">
        <f t="shared" si="27"/>
        <v>1.1068880830064514</v>
      </c>
      <c r="I358" s="1">
        <f t="shared" si="28"/>
        <v>0.53728070194838018</v>
      </c>
      <c r="J358" s="1">
        <f t="shared" si="30"/>
        <v>0.13786524525901322</v>
      </c>
      <c r="K358" s="1">
        <f t="shared" si="31"/>
        <v>-1.9814785545260045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s="4" customFormat="1" x14ac:dyDescent="0.25">
      <c r="A359" s="1" t="s">
        <v>4</v>
      </c>
      <c r="B359" s="3">
        <v>41400</v>
      </c>
      <c r="C359" s="1" t="s">
        <v>6</v>
      </c>
      <c r="D359" s="1" t="s">
        <v>14</v>
      </c>
      <c r="E359" s="1">
        <v>1</v>
      </c>
      <c r="F359" s="1">
        <v>1</v>
      </c>
      <c r="G359" s="1">
        <f t="shared" si="29"/>
        <v>0</v>
      </c>
      <c r="H359" s="1">
        <f t="shared" si="27"/>
        <v>0.80807306812157309</v>
      </c>
      <c r="I359" s="1">
        <f t="shared" si="28"/>
        <v>0.55396062831078063</v>
      </c>
      <c r="J359" s="1">
        <f t="shared" si="30"/>
        <v>0.38428554677963639</v>
      </c>
      <c r="K359" s="1">
        <f t="shared" si="31"/>
        <v>-0.95636939133108256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s="4" customFormat="1" x14ac:dyDescent="0.25">
      <c r="A360" s="1" t="s">
        <v>4</v>
      </c>
      <c r="B360" s="3">
        <v>41401</v>
      </c>
      <c r="C360" s="1" t="s">
        <v>19</v>
      </c>
      <c r="D360" s="1" t="s">
        <v>15</v>
      </c>
      <c r="E360" s="1">
        <v>1</v>
      </c>
      <c r="F360" s="1">
        <v>0</v>
      </c>
      <c r="G360" s="1">
        <f t="shared" si="29"/>
        <v>1</v>
      </c>
      <c r="H360" s="1">
        <f t="shared" si="27"/>
        <v>1.7809887447792407</v>
      </c>
      <c r="I360" s="1">
        <f t="shared" si="28"/>
        <v>0.52490927183767211</v>
      </c>
      <c r="J360" s="1">
        <f t="shared" si="30"/>
        <v>0.27446676961243899</v>
      </c>
      <c r="K360" s="1">
        <f t="shared" si="31"/>
        <v>-1.2929250832388304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s="4" customFormat="1" x14ac:dyDescent="0.25">
      <c r="A361" s="1" t="s">
        <v>4</v>
      </c>
      <c r="B361" s="3">
        <v>41401</v>
      </c>
      <c r="C361" s="1" t="s">
        <v>21</v>
      </c>
      <c r="D361" s="1" t="s">
        <v>12</v>
      </c>
      <c r="E361" s="1">
        <v>2</v>
      </c>
      <c r="F361" s="1">
        <v>3</v>
      </c>
      <c r="G361" s="1">
        <f t="shared" si="29"/>
        <v>-1</v>
      </c>
      <c r="H361" s="1">
        <f t="shared" si="27"/>
        <v>1.2252545425415766</v>
      </c>
      <c r="I361" s="1">
        <f t="shared" si="28"/>
        <v>1.4540106068251739</v>
      </c>
      <c r="J361" s="1">
        <f t="shared" si="30"/>
        <v>0.21930662392769568</v>
      </c>
      <c r="K361" s="1">
        <f t="shared" si="31"/>
        <v>-1.517284419145799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s="4" customFormat="1" x14ac:dyDescent="0.25">
      <c r="A362" s="1" t="s">
        <v>4</v>
      </c>
      <c r="B362" s="3">
        <v>41402</v>
      </c>
      <c r="C362" s="1" t="s">
        <v>22</v>
      </c>
      <c r="D362" s="1" t="s">
        <v>10</v>
      </c>
      <c r="E362" s="1">
        <v>2</v>
      </c>
      <c r="F362" s="1">
        <v>2</v>
      </c>
      <c r="G362" s="1">
        <f t="shared" si="29"/>
        <v>0</v>
      </c>
      <c r="H362" s="1">
        <f t="shared" si="27"/>
        <v>0.95781912148958159</v>
      </c>
      <c r="I362" s="1">
        <f t="shared" si="28"/>
        <v>0.58250810544808806</v>
      </c>
      <c r="J362" s="1">
        <f t="shared" si="30"/>
        <v>0.35163232139926409</v>
      </c>
      <c r="K362" s="1">
        <f t="shared" si="31"/>
        <v>-1.0451691907770404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s="4" customFormat="1" x14ac:dyDescent="0.25">
      <c r="A363" s="1" t="s">
        <v>4</v>
      </c>
      <c r="B363" s="3">
        <v>41405</v>
      </c>
      <c r="C363" s="1" t="s">
        <v>18</v>
      </c>
      <c r="D363" s="1" t="s">
        <v>22</v>
      </c>
      <c r="E363" s="1">
        <v>1</v>
      </c>
      <c r="F363" s="1">
        <v>2</v>
      </c>
      <c r="G363" s="1">
        <f t="shared" si="29"/>
        <v>-1</v>
      </c>
      <c r="H363" s="1">
        <f t="shared" si="27"/>
        <v>0.95570397709833632</v>
      </c>
      <c r="I363" s="1">
        <f t="shared" si="28"/>
        <v>2.3303174977328132</v>
      </c>
      <c r="J363" s="1">
        <f t="shared" si="30"/>
        <v>0.22772975619485747</v>
      </c>
      <c r="K363" s="1">
        <f t="shared" si="31"/>
        <v>-1.4795956328745266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s="4" customFormat="1" x14ac:dyDescent="0.25">
      <c r="A364" s="1" t="s">
        <v>4</v>
      </c>
      <c r="B364" s="3">
        <v>41406</v>
      </c>
      <c r="C364" s="1" t="s">
        <v>23</v>
      </c>
      <c r="D364" s="1" t="s">
        <v>17</v>
      </c>
      <c r="E364" s="1">
        <v>2</v>
      </c>
      <c r="F364" s="1">
        <v>0</v>
      </c>
      <c r="G364" s="1">
        <f t="shared" si="29"/>
        <v>2</v>
      </c>
      <c r="H364" s="1">
        <f t="shared" si="27"/>
        <v>1.0938097109569627</v>
      </c>
      <c r="I364" s="1">
        <f t="shared" si="28"/>
        <v>0.366545671898454</v>
      </c>
      <c r="J364" s="1">
        <f t="shared" si="30"/>
        <v>0.15839210009712532</v>
      </c>
      <c r="K364" s="1">
        <f t="shared" si="31"/>
        <v>-1.842681673969726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s="4" customFormat="1" x14ac:dyDescent="0.25">
      <c r="A365" s="1" t="s">
        <v>4</v>
      </c>
      <c r="B365" s="3">
        <v>41406</v>
      </c>
      <c r="C365" s="1" t="s">
        <v>7</v>
      </c>
      <c r="D365" s="1" t="s">
        <v>16</v>
      </c>
      <c r="E365" s="1">
        <v>1</v>
      </c>
      <c r="F365" s="1">
        <v>3</v>
      </c>
      <c r="G365" s="1">
        <f t="shared" si="29"/>
        <v>-2</v>
      </c>
      <c r="H365" s="1">
        <f t="shared" si="27"/>
        <v>1.4547978331243578</v>
      </c>
      <c r="I365" s="1">
        <f t="shared" si="28"/>
        <v>2.0784296383499394</v>
      </c>
      <c r="J365" s="1">
        <f t="shared" si="30"/>
        <v>0.15623042391487593</v>
      </c>
      <c r="K365" s="1">
        <f t="shared" si="31"/>
        <v>-1.8564232851594851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s="4" customFormat="1" x14ac:dyDescent="0.25">
      <c r="A366" s="1" t="s">
        <v>4</v>
      </c>
      <c r="B366" s="3">
        <v>41406</v>
      </c>
      <c r="C366" s="1" t="s">
        <v>24</v>
      </c>
      <c r="D366" s="1" t="s">
        <v>12</v>
      </c>
      <c r="E366" s="1">
        <v>2</v>
      </c>
      <c r="F366" s="1">
        <v>1</v>
      </c>
      <c r="G366" s="1">
        <f t="shared" si="29"/>
        <v>1</v>
      </c>
      <c r="H366" s="1">
        <f t="shared" si="27"/>
        <v>2.0688389300864949</v>
      </c>
      <c r="I366" s="1">
        <f t="shared" si="28"/>
        <v>0.40137671851635864</v>
      </c>
      <c r="J366" s="1">
        <f t="shared" si="30"/>
        <v>0.25837300892261506</v>
      </c>
      <c r="K366" s="1">
        <f t="shared" si="31"/>
        <v>-1.3533509671632982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s="4" customFormat="1" x14ac:dyDescent="0.25">
      <c r="A367" s="1" t="s">
        <v>4</v>
      </c>
      <c r="B367" s="3">
        <v>41406</v>
      </c>
      <c r="C367" s="1" t="s">
        <v>8</v>
      </c>
      <c r="D367" s="1" t="s">
        <v>15</v>
      </c>
      <c r="E367" s="1">
        <v>4</v>
      </c>
      <c r="F367" s="1">
        <v>0</v>
      </c>
      <c r="G367" s="1">
        <f t="shared" si="29"/>
        <v>4</v>
      </c>
      <c r="H367" s="1">
        <f t="shared" si="27"/>
        <v>0.92797106083275094</v>
      </c>
      <c r="I367" s="1">
        <f t="shared" si="28"/>
        <v>0.98530029325361401</v>
      </c>
      <c r="J367" s="1">
        <f t="shared" si="30"/>
        <v>5.4607356050349132E-3</v>
      </c>
      <c r="K367" s="1">
        <f t="shared" si="31"/>
        <v>-5.2101717721032115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s="4" customFormat="1" x14ac:dyDescent="0.25">
      <c r="A368" s="1" t="s">
        <v>4</v>
      </c>
      <c r="B368" s="3">
        <v>41406</v>
      </c>
      <c r="C368" s="1" t="s">
        <v>11</v>
      </c>
      <c r="D368" s="1" t="s">
        <v>9</v>
      </c>
      <c r="E368" s="1">
        <v>1</v>
      </c>
      <c r="F368" s="1">
        <v>2</v>
      </c>
      <c r="G368" s="1">
        <f t="shared" si="29"/>
        <v>-1</v>
      </c>
      <c r="H368" s="1">
        <f t="shared" si="27"/>
        <v>0.6690480804585166</v>
      </c>
      <c r="I368" s="1">
        <f t="shared" si="28"/>
        <v>0.79850717560957929</v>
      </c>
      <c r="J368" s="1">
        <f t="shared" si="30"/>
        <v>0.23778663969696209</v>
      </c>
      <c r="K368" s="1">
        <f t="shared" si="31"/>
        <v>-1.4363814792433804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s="4" customFormat="1" x14ac:dyDescent="0.25">
      <c r="A369" s="1" t="s">
        <v>4</v>
      </c>
      <c r="B369" s="3">
        <v>41406</v>
      </c>
      <c r="C369" s="1" t="s">
        <v>14</v>
      </c>
      <c r="D369" s="1" t="s">
        <v>10</v>
      </c>
      <c r="E369" s="1">
        <v>1</v>
      </c>
      <c r="F369" s="1">
        <v>2</v>
      </c>
      <c r="G369" s="1">
        <f t="shared" si="29"/>
        <v>-1</v>
      </c>
      <c r="H369" s="1">
        <f t="shared" si="27"/>
        <v>0.34649653790372625</v>
      </c>
      <c r="I369" s="1">
        <f t="shared" si="28"/>
        <v>0.71916777158639966</v>
      </c>
      <c r="J369" s="1">
        <f t="shared" si="30"/>
        <v>0.27993011790004241</v>
      </c>
      <c r="K369" s="1">
        <f t="shared" si="31"/>
        <v>-1.2732152858913113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s="4" customFormat="1" x14ac:dyDescent="0.25">
      <c r="A370" s="1" t="s">
        <v>4</v>
      </c>
      <c r="B370" s="3">
        <v>41406</v>
      </c>
      <c r="C370" s="1" t="s">
        <v>6</v>
      </c>
      <c r="D370" s="1" t="s">
        <v>20</v>
      </c>
      <c r="E370" s="1">
        <v>1</v>
      </c>
      <c r="F370" s="1">
        <v>1</v>
      </c>
      <c r="G370" s="1">
        <f t="shared" si="29"/>
        <v>0</v>
      </c>
      <c r="H370" s="1">
        <f t="shared" si="27"/>
        <v>1.0786841405642495</v>
      </c>
      <c r="I370" s="1">
        <f t="shared" si="28"/>
        <v>0.82884660798278986</v>
      </c>
      <c r="J370" s="1">
        <f t="shared" si="30"/>
        <v>0.31394993197736765</v>
      </c>
      <c r="K370" s="1">
        <f t="shared" si="31"/>
        <v>-1.1585217580891303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s="4" customFormat="1" x14ac:dyDescent="0.25">
      <c r="A371" s="4" t="s">
        <v>4</v>
      </c>
      <c r="B371" s="7">
        <v>41408</v>
      </c>
      <c r="C371" s="1" t="s">
        <v>5</v>
      </c>
      <c r="D371" s="1" t="s">
        <v>21</v>
      </c>
      <c r="E371" s="4">
        <v>4</v>
      </c>
      <c r="F371" s="4">
        <v>1</v>
      </c>
      <c r="G371" s="1">
        <f t="shared" si="29"/>
        <v>3</v>
      </c>
      <c r="H371" s="1">
        <f t="shared" si="27"/>
        <v>2.5756046596758386</v>
      </c>
      <c r="I371" s="1">
        <f t="shared" si="28"/>
        <v>0.47477830029340418</v>
      </c>
      <c r="J371" s="1">
        <f t="shared" si="30"/>
        <v>0.18142017070103847</v>
      </c>
      <c r="K371" s="1">
        <f t="shared" si="31"/>
        <v>-1.7069395528794633</v>
      </c>
      <c r="L371" s="1"/>
      <c r="M371" s="1"/>
    </row>
    <row r="372" spans="1:46" s="4" customFormat="1" x14ac:dyDescent="0.25">
      <c r="A372" s="4" t="s">
        <v>4</v>
      </c>
      <c r="B372" s="7">
        <v>41408</v>
      </c>
      <c r="C372" s="1" t="s">
        <v>13</v>
      </c>
      <c r="D372" s="1" t="s">
        <v>19</v>
      </c>
      <c r="E372" s="4">
        <v>0</v>
      </c>
      <c r="F372" s="4">
        <v>2</v>
      </c>
      <c r="G372" s="1">
        <f t="shared" si="29"/>
        <v>-2</v>
      </c>
      <c r="H372" s="1">
        <f t="shared" si="27"/>
        <v>0.29860335378556629</v>
      </c>
      <c r="I372" s="1">
        <f t="shared" si="28"/>
        <v>1.3573759982682845</v>
      </c>
      <c r="J372" s="1">
        <f t="shared" si="30"/>
        <v>0.20086605650566078</v>
      </c>
      <c r="K372" s="1">
        <f t="shared" si="31"/>
        <v>-1.6051169786005739</v>
      </c>
      <c r="L372" s="1"/>
      <c r="M372" s="1"/>
    </row>
    <row r="373" spans="1:46" s="4" customFormat="1" x14ac:dyDescent="0.25">
      <c r="A373" s="1" t="s">
        <v>4</v>
      </c>
      <c r="B373" s="3">
        <v>41413</v>
      </c>
      <c r="C373" s="1" t="s">
        <v>22</v>
      </c>
      <c r="D373" s="1" t="s">
        <v>23</v>
      </c>
      <c r="E373" s="1">
        <v>2</v>
      </c>
      <c r="F373" s="1">
        <v>1</v>
      </c>
      <c r="G373" s="1">
        <f t="shared" si="29"/>
        <v>1</v>
      </c>
      <c r="H373" s="1">
        <f t="shared" si="27"/>
        <v>0.75553342290431247</v>
      </c>
      <c r="I373" s="1">
        <f t="shared" si="28"/>
        <v>0.44715404149914906</v>
      </c>
      <c r="J373" s="1">
        <f t="shared" si="30"/>
        <v>0.26750860006710381</v>
      </c>
      <c r="K373" s="1">
        <f t="shared" si="31"/>
        <v>-1.3186035633793034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s="4" customFormat="1" x14ac:dyDescent="0.25">
      <c r="A374" s="1" t="s">
        <v>4</v>
      </c>
      <c r="B374" s="3">
        <v>41413</v>
      </c>
      <c r="C374" s="1" t="s">
        <v>16</v>
      </c>
      <c r="D374" s="1" t="s">
        <v>11</v>
      </c>
      <c r="E374" s="1">
        <v>1</v>
      </c>
      <c r="F374" s="1">
        <v>0</v>
      </c>
      <c r="G374" s="1">
        <f t="shared" si="29"/>
        <v>1</v>
      </c>
      <c r="H374" s="1">
        <f t="shared" si="27"/>
        <v>2.3638030164956718</v>
      </c>
      <c r="I374" s="1">
        <f t="shared" si="28"/>
        <v>0.41570227916026381</v>
      </c>
      <c r="J374" s="1">
        <f t="shared" si="30"/>
        <v>0.2316269876616236</v>
      </c>
      <c r="K374" s="1">
        <f t="shared" si="31"/>
        <v>-1.4626270130356733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s="4" customFormat="1" x14ac:dyDescent="0.25">
      <c r="A375" s="1" t="s">
        <v>4</v>
      </c>
      <c r="B375" s="3">
        <v>41413</v>
      </c>
      <c r="C375" s="1" t="s">
        <v>19</v>
      </c>
      <c r="D375" s="1" t="s">
        <v>8</v>
      </c>
      <c r="E375" s="1">
        <v>2</v>
      </c>
      <c r="F375" s="1">
        <v>3</v>
      </c>
      <c r="G375" s="1">
        <f t="shared" si="29"/>
        <v>-1</v>
      </c>
      <c r="H375" s="1">
        <f t="shared" si="27"/>
        <v>1.7928144373240642</v>
      </c>
      <c r="I375" s="1">
        <f t="shared" si="28"/>
        <v>0.3673573647031898</v>
      </c>
      <c r="J375" s="1">
        <f t="shared" si="30"/>
        <v>5.7924870636170779E-2</v>
      </c>
      <c r="K375" s="1">
        <f t="shared" si="31"/>
        <v>-2.848608441964926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s="4" customFormat="1" x14ac:dyDescent="0.25">
      <c r="A376" s="1" t="s">
        <v>4</v>
      </c>
      <c r="B376" s="3">
        <v>41413</v>
      </c>
      <c r="C376" s="1" t="s">
        <v>9</v>
      </c>
      <c r="D376" s="1" t="s">
        <v>5</v>
      </c>
      <c r="E376" s="1">
        <v>0</v>
      </c>
      <c r="F376" s="1">
        <v>1</v>
      </c>
      <c r="G376" s="1">
        <f t="shared" si="29"/>
        <v>-1</v>
      </c>
      <c r="H376" s="1">
        <f t="shared" si="27"/>
        <v>0.64593744994414681</v>
      </c>
      <c r="I376" s="1">
        <f t="shared" si="28"/>
        <v>1.8064314955742997</v>
      </c>
      <c r="J376" s="1">
        <f t="shared" si="30"/>
        <v>0.26570957872372042</v>
      </c>
      <c r="K376" s="1">
        <f t="shared" si="31"/>
        <v>-1.3253513759677287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s="4" customFormat="1" x14ac:dyDescent="0.25">
      <c r="A377" s="1" t="s">
        <v>4</v>
      </c>
      <c r="B377" s="3">
        <v>41413</v>
      </c>
      <c r="C377" s="1" t="s">
        <v>20</v>
      </c>
      <c r="D377" s="1" t="s">
        <v>14</v>
      </c>
      <c r="E377" s="1">
        <v>1</v>
      </c>
      <c r="F377" s="1">
        <v>1</v>
      </c>
      <c r="G377" s="1">
        <f t="shared" si="29"/>
        <v>0</v>
      </c>
      <c r="H377" s="1">
        <f t="shared" si="27"/>
        <v>0.79021712133450417</v>
      </c>
      <c r="I377" s="1">
        <f t="shared" si="28"/>
        <v>0.52042643798546195</v>
      </c>
      <c r="J377" s="1">
        <f t="shared" si="30"/>
        <v>0.39247421157950668</v>
      </c>
      <c r="K377" s="1">
        <f t="shared" si="31"/>
        <v>-0.93528444690035795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s="4" customFormat="1" x14ac:dyDescent="0.25">
      <c r="A378" s="1" t="s">
        <v>4</v>
      </c>
      <c r="B378" s="3">
        <v>41413</v>
      </c>
      <c r="C378" s="1" t="s">
        <v>12</v>
      </c>
      <c r="D378" s="1" t="s">
        <v>7</v>
      </c>
      <c r="E378" s="1">
        <v>0</v>
      </c>
      <c r="F378" s="1">
        <v>3</v>
      </c>
      <c r="G378" s="1">
        <f t="shared" si="29"/>
        <v>-3</v>
      </c>
      <c r="H378" s="1">
        <f t="shared" si="27"/>
        <v>1.7288798624140513</v>
      </c>
      <c r="I378" s="1">
        <f t="shared" si="28"/>
        <v>1.1256599473471438</v>
      </c>
      <c r="J378" s="1">
        <f t="shared" si="30"/>
        <v>2.1795054102982526E-2</v>
      </c>
      <c r="K378" s="1">
        <f t="shared" si="31"/>
        <v>-3.8260722109373249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s="4" customFormat="1" x14ac:dyDescent="0.25">
      <c r="A379" s="1" t="s">
        <v>4</v>
      </c>
      <c r="B379" s="3">
        <v>41413</v>
      </c>
      <c r="C379" s="1" t="s">
        <v>10</v>
      </c>
      <c r="D379" s="1" t="s">
        <v>6</v>
      </c>
      <c r="E379" s="1">
        <v>1</v>
      </c>
      <c r="F379" s="1">
        <v>0</v>
      </c>
      <c r="G379" s="1">
        <f t="shared" si="29"/>
        <v>1</v>
      </c>
      <c r="H379" s="1">
        <f t="shared" si="27"/>
        <v>1.3842958151997675</v>
      </c>
      <c r="I379" s="1">
        <f t="shared" si="28"/>
        <v>0.39134778719548757</v>
      </c>
      <c r="J379" s="1">
        <f t="shared" si="30"/>
        <v>0.30397404490675378</v>
      </c>
      <c r="K379" s="1">
        <f t="shared" si="31"/>
        <v>-1.1908129598170798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s="4" customFormat="1" x14ac:dyDescent="0.25">
      <c r="A380" s="1" t="s">
        <v>4</v>
      </c>
      <c r="B380" s="3">
        <v>41413</v>
      </c>
      <c r="C380" s="1" t="s">
        <v>15</v>
      </c>
      <c r="D380" s="1" t="s">
        <v>24</v>
      </c>
      <c r="E380" s="1">
        <v>5</v>
      </c>
      <c r="F380" s="1">
        <v>5</v>
      </c>
      <c r="G380" s="1">
        <f t="shared" si="29"/>
        <v>0</v>
      </c>
      <c r="H380" s="1">
        <f t="shared" si="27"/>
        <v>0.48496353571806267</v>
      </c>
      <c r="I380" s="1">
        <f t="shared" si="28"/>
        <v>1.3750492870361906</v>
      </c>
      <c r="J380" s="1">
        <f t="shared" si="30"/>
        <v>0.27812277987271716</v>
      </c>
      <c r="K380" s="1">
        <f t="shared" si="31"/>
        <v>-1.2796926085736107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s="4" customFormat="1" x14ac:dyDescent="0.25">
      <c r="A381" s="1" t="s">
        <v>4</v>
      </c>
      <c r="B381" s="3">
        <v>41413</v>
      </c>
      <c r="C381" s="1" t="s">
        <v>17</v>
      </c>
      <c r="D381" s="1" t="s">
        <v>13</v>
      </c>
      <c r="E381" s="1">
        <v>4</v>
      </c>
      <c r="F381" s="1">
        <v>2</v>
      </c>
      <c r="G381" s="1">
        <f t="shared" si="29"/>
        <v>2</v>
      </c>
      <c r="H381" s="1">
        <f t="shared" si="27"/>
        <v>1.3503362525460445</v>
      </c>
      <c r="I381" s="1">
        <f t="shared" si="28"/>
        <v>0.44103037798751332</v>
      </c>
      <c r="J381" s="1">
        <f t="shared" si="30"/>
        <v>0.18452423814284741</v>
      </c>
      <c r="K381" s="1">
        <f t="shared" si="31"/>
        <v>-1.6899744520821536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s="4" customFormat="1" x14ac:dyDescent="0.25">
      <c r="A382" s="1" t="s">
        <v>4</v>
      </c>
      <c r="B382" s="3">
        <v>41413</v>
      </c>
      <c r="C382" s="1" t="s">
        <v>21</v>
      </c>
      <c r="D382" s="1" t="s">
        <v>18</v>
      </c>
      <c r="E382" s="1">
        <v>2</v>
      </c>
      <c r="F382" s="1">
        <v>2</v>
      </c>
      <c r="G382" s="1">
        <f t="shared" si="29"/>
        <v>0</v>
      </c>
      <c r="H382" s="1">
        <f t="shared" si="27"/>
        <v>1.7500336531000189</v>
      </c>
      <c r="I382" s="1">
        <f t="shared" si="28"/>
        <v>1.5730136916649031</v>
      </c>
      <c r="J382" s="1">
        <f t="shared" si="30"/>
        <v>0.22845320707362649</v>
      </c>
      <c r="K382" s="1">
        <f t="shared" si="31"/>
        <v>-1.4764238726663754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</sheetData>
  <printOptions headings="1" gridLines="1"/>
  <pageMargins left="0.7" right="0.7" top="0.75" bottom="0.75" header="0.3" footer="0.3"/>
  <pageSetup scale="13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T382"/>
  <sheetViews>
    <sheetView topLeftCell="N30" zoomScale="120" zoomScaleNormal="120" zoomScalePageLayoutView="120" workbookViewId="0">
      <selection activeCell="AF57" sqref="AF57"/>
    </sheetView>
  </sheetViews>
  <sheetFormatPr defaultColWidth="9.109375" defaultRowHeight="12.7" x14ac:dyDescent="0.25"/>
  <cols>
    <col min="1" max="1" width="3.77734375" style="1" bestFit="1" customWidth="1"/>
    <col min="2" max="2" width="10.44140625" style="1" bestFit="1" customWidth="1"/>
    <col min="3" max="3" width="11.44140625" style="1" bestFit="1" customWidth="1"/>
    <col min="4" max="4" width="12" style="1" bestFit="1" customWidth="1"/>
    <col min="5" max="6" width="6" style="1" bestFit="1" customWidth="1"/>
    <col min="7" max="8" width="9.6640625" style="1" customWidth="1"/>
    <col min="9" max="10" width="9.33203125" style="1" customWidth="1"/>
    <col min="11" max="11" width="8.109375" style="1" customWidth="1"/>
    <col min="12" max="12" width="4.6640625" style="1" bestFit="1" customWidth="1"/>
    <col min="13" max="13" width="8.109375" style="1" bestFit="1" customWidth="1"/>
    <col min="14" max="14" width="16.44140625" style="1" customWidth="1"/>
    <col min="15" max="15" width="12.109375" style="1" bestFit="1" customWidth="1"/>
    <col min="16" max="16" width="8.44140625" style="1" customWidth="1"/>
    <col min="17" max="17" width="8.33203125" style="1" customWidth="1"/>
    <col min="18" max="18" width="13.33203125" style="1" customWidth="1"/>
    <col min="19" max="19" width="9.44140625" style="1" customWidth="1"/>
    <col min="20" max="20" width="9.77734375" style="1" customWidth="1"/>
    <col min="21" max="21" width="20.77734375" style="1" customWidth="1"/>
    <col min="22" max="22" width="12.109375" style="1" customWidth="1"/>
    <col min="23" max="25" width="3.44140625" style="1" bestFit="1" customWidth="1"/>
    <col min="26" max="28" width="6.44140625" style="1" bestFit="1" customWidth="1"/>
    <col min="29" max="29" width="6.6640625" style="1" bestFit="1" customWidth="1"/>
    <col min="30" max="30" width="7.44140625" style="1" bestFit="1" customWidth="1"/>
    <col min="31" max="31" width="7" style="1" bestFit="1" customWidth="1"/>
    <col min="32" max="32" width="7.44140625" style="1" bestFit="1" customWidth="1"/>
    <col min="33" max="33" width="7" style="1" bestFit="1" customWidth="1"/>
    <col min="34" max="34" width="7.44140625" style="1" bestFit="1" customWidth="1"/>
    <col min="35" max="35" width="7" style="1" bestFit="1" customWidth="1"/>
    <col min="36" max="36" width="6.109375" style="1" bestFit="1" customWidth="1"/>
    <col min="37" max="37" width="9.77734375" style="1" bestFit="1" customWidth="1"/>
    <col min="38" max="38" width="9.44140625" style="1" bestFit="1" customWidth="1"/>
    <col min="39" max="39" width="9.77734375" style="1" bestFit="1" customWidth="1"/>
    <col min="40" max="40" width="9.44140625" style="1" bestFit="1" customWidth="1"/>
    <col min="41" max="41" width="6" style="1" bestFit="1" customWidth="1"/>
    <col min="42" max="42" width="7.109375" style="1" bestFit="1" customWidth="1"/>
    <col min="43" max="43" width="10" style="1" bestFit="1" customWidth="1"/>
    <col min="44" max="44" width="9.44140625" style="1" bestFit="1" customWidth="1"/>
    <col min="45" max="45" width="10" style="1" bestFit="1" customWidth="1"/>
    <col min="46" max="46" width="9.44140625" style="1" bestFit="1" customWidth="1"/>
    <col min="47" max="16384" width="9.109375" style="1"/>
  </cols>
  <sheetData>
    <row r="1" spans="1:46" x14ac:dyDescent="0.25">
      <c r="I1" s="1" t="s">
        <v>30</v>
      </c>
      <c r="K1" s="2">
        <f>SUM(K3:K382)</f>
        <v>-665.33869058756397</v>
      </c>
      <c r="S1" s="1" t="s">
        <v>87</v>
      </c>
    </row>
    <row r="2" spans="1:46" ht="25.35" x14ac:dyDescent="0.25">
      <c r="A2" s="1" t="s">
        <v>0</v>
      </c>
      <c r="B2" s="1" t="s">
        <v>1</v>
      </c>
      <c r="C2" s="1" t="s">
        <v>2</v>
      </c>
      <c r="D2" s="1" t="s">
        <v>3</v>
      </c>
      <c r="E2" s="10" t="s">
        <v>69</v>
      </c>
      <c r="F2" s="10" t="s">
        <v>70</v>
      </c>
      <c r="G2" s="1" t="s">
        <v>82</v>
      </c>
      <c r="H2" s="1" t="s">
        <v>85</v>
      </c>
      <c r="I2" s="1" t="s">
        <v>84</v>
      </c>
      <c r="J2" s="1" t="s">
        <v>83</v>
      </c>
      <c r="K2" s="10" t="s">
        <v>86</v>
      </c>
      <c r="M2" s="1" t="s">
        <v>28</v>
      </c>
      <c r="N2" s="8">
        <v>1.0448201108512549</v>
      </c>
      <c r="S2" s="1" t="s">
        <v>60</v>
      </c>
    </row>
    <row r="3" spans="1:46" s="4" customFormat="1" x14ac:dyDescent="0.25">
      <c r="A3" s="1" t="s">
        <v>4</v>
      </c>
      <c r="B3" s="3">
        <v>41139</v>
      </c>
      <c r="C3" s="1" t="s">
        <v>5</v>
      </c>
      <c r="D3" s="1" t="s">
        <v>6</v>
      </c>
      <c r="E3" s="1">
        <v>0</v>
      </c>
      <c r="F3" s="1">
        <v>0</v>
      </c>
      <c r="G3" s="1">
        <f>E3-F3</f>
        <v>0</v>
      </c>
      <c r="H3" s="1">
        <f t="shared" ref="H3:H66" si="0">mean*home*VLOOKUP(C3,lookup,2,FALSE)*VLOOKUP(D3,lookup,3,FALSE)</f>
        <v>2.0240738912216529</v>
      </c>
      <c r="I3" s="1">
        <f t="shared" ref="I3:I34" si="1">mean*VLOOKUP(C3,lookup,3,FALSE)*VLOOKUP(D3,lookup,2,FALSE)/home</f>
        <v>0.47523668883915537</v>
      </c>
      <c r="J3" s="1">
        <f>EXP(-(H3+I3))*(H3/I3)^(G3/2)*BESSELI(2*SQRT(H3*I3),ABS(G3))</f>
        <v>0.18231349098772687</v>
      </c>
      <c r="K3" s="1">
        <f>LN(J3)</f>
        <v>-1.7020275957146573</v>
      </c>
      <c r="L3" s="1"/>
      <c r="M3" s="1" t="s">
        <v>27</v>
      </c>
      <c r="N3" s="8">
        <v>1.1636972427958696</v>
      </c>
      <c r="O3" s="1" t="s">
        <v>29</v>
      </c>
      <c r="P3" s="11">
        <f>AVERAGE(P5:P24)</f>
        <v>0.99999999736925793</v>
      </c>
      <c r="Q3" s="11">
        <f>AVERAGE(Q5:Q24)</f>
        <v>1.0000000004585174</v>
      </c>
      <c r="R3" s="1"/>
      <c r="S3" s="1" t="s">
        <v>61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s="4" customFormat="1" x14ac:dyDescent="0.25">
      <c r="A4" s="1" t="s">
        <v>4</v>
      </c>
      <c r="B4" s="3">
        <v>41139</v>
      </c>
      <c r="C4" s="1" t="s">
        <v>7</v>
      </c>
      <c r="D4" s="1" t="s">
        <v>8</v>
      </c>
      <c r="E4" s="1">
        <v>5</v>
      </c>
      <c r="F4" s="1">
        <v>0</v>
      </c>
      <c r="G4" s="1">
        <f t="shared" ref="G4:G67" si="2">E4-F4</f>
        <v>5</v>
      </c>
      <c r="H4" s="1">
        <f t="shared" si="0"/>
        <v>1.3807844662344211</v>
      </c>
      <c r="I4" s="1">
        <f t="shared" si="1"/>
        <v>0.79503127878079805</v>
      </c>
      <c r="J4" s="1">
        <f>EXP(-(H4+I4))*(H4/I4)^(G4/2)*BESSELI(2*SQRT(H4*I4),ABS(G4))</f>
        <v>5.6879335335005103E-3</v>
      </c>
      <c r="K4" s="1">
        <f t="shared" ref="K4:K67" si="3">LN(J4)</f>
        <v>-5.1694082719396777</v>
      </c>
      <c r="L4" s="1"/>
      <c r="M4" s="1"/>
      <c r="N4" s="1"/>
      <c r="O4" s="1" t="s">
        <v>73</v>
      </c>
      <c r="P4" s="1" t="s">
        <v>25</v>
      </c>
      <c r="Q4" s="1" t="s">
        <v>26</v>
      </c>
      <c r="R4" s="1"/>
      <c r="S4" s="1" t="s">
        <v>62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s="4" customFormat="1" x14ac:dyDescent="0.25">
      <c r="A5" s="1" t="s">
        <v>4</v>
      </c>
      <c r="B5" s="3">
        <v>41139</v>
      </c>
      <c r="C5" s="1" t="s">
        <v>9</v>
      </c>
      <c r="D5" s="1" t="s">
        <v>10</v>
      </c>
      <c r="E5" s="1">
        <v>2</v>
      </c>
      <c r="F5" s="1">
        <v>1</v>
      </c>
      <c r="G5" s="1">
        <f t="shared" si="2"/>
        <v>1</v>
      </c>
      <c r="H5" s="1">
        <f t="shared" si="0"/>
        <v>0.53295233345616488</v>
      </c>
      <c r="I5" s="1">
        <f t="shared" si="1"/>
        <v>1.2342390531111016</v>
      </c>
      <c r="J5" s="1">
        <f t="shared" ref="J5:J68" si="4">EXP(-(H5+I5))*(H5/I5)^(G5/2)*BESSELI(2*SQRT(H5*I5),ABS(G5))</f>
        <v>0.12444401904340915</v>
      </c>
      <c r="K5" s="1">
        <f t="shared" si="3"/>
        <v>-2.0838993104362356</v>
      </c>
      <c r="L5" s="1"/>
      <c r="M5" s="1"/>
      <c r="N5" s="1"/>
      <c r="O5" s="1" t="s">
        <v>5</v>
      </c>
      <c r="P5" s="9">
        <v>1.4640517822153718</v>
      </c>
      <c r="Q5" s="9">
        <v>0.63878090891494754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s="4" customFormat="1" x14ac:dyDescent="0.25">
      <c r="A6" s="1" t="s">
        <v>4</v>
      </c>
      <c r="B6" s="3">
        <v>41139</v>
      </c>
      <c r="C6" s="1" t="s">
        <v>11</v>
      </c>
      <c r="D6" s="1" t="s">
        <v>12</v>
      </c>
      <c r="E6" s="1">
        <v>0</v>
      </c>
      <c r="F6" s="1">
        <v>5</v>
      </c>
      <c r="G6" s="1">
        <f t="shared" si="2"/>
        <v>-5</v>
      </c>
      <c r="H6" s="1">
        <f t="shared" si="0"/>
        <v>0.59342911874554338</v>
      </c>
      <c r="I6" s="1">
        <f t="shared" si="1"/>
        <v>1.0770200477904537</v>
      </c>
      <c r="J6" s="1">
        <f t="shared" si="4"/>
        <v>2.5257309767545812E-3</v>
      </c>
      <c r="K6" s="1">
        <f t="shared" si="3"/>
        <v>-5.9812247624062325</v>
      </c>
      <c r="L6" s="1"/>
      <c r="M6" s="1"/>
      <c r="N6" s="1"/>
      <c r="O6" s="1" t="s">
        <v>7</v>
      </c>
      <c r="P6" s="9">
        <v>1.0325420137446453</v>
      </c>
      <c r="Q6" s="9">
        <v>1.2704116683820217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s="4" customFormat="1" x14ac:dyDescent="0.25">
      <c r="A7" s="1" t="s">
        <v>4</v>
      </c>
      <c r="B7" s="3">
        <v>41139</v>
      </c>
      <c r="C7" s="1" t="s">
        <v>13</v>
      </c>
      <c r="D7" s="1" t="s">
        <v>14</v>
      </c>
      <c r="E7" s="1">
        <v>1</v>
      </c>
      <c r="F7" s="1">
        <v>1</v>
      </c>
      <c r="G7" s="1">
        <f t="shared" si="2"/>
        <v>0</v>
      </c>
      <c r="H7" s="1">
        <f t="shared" si="0"/>
        <v>0.40729615959611704</v>
      </c>
      <c r="I7" s="1">
        <f t="shared" si="1"/>
        <v>0.54724926968842469</v>
      </c>
      <c r="J7" s="1">
        <f t="shared" si="4"/>
        <v>0.47569957451399558</v>
      </c>
      <c r="K7" s="1">
        <f t="shared" si="3"/>
        <v>-0.74296876998618566</v>
      </c>
      <c r="L7" s="1"/>
      <c r="M7" s="1"/>
      <c r="N7" s="1"/>
      <c r="O7" s="1" t="s">
        <v>9</v>
      </c>
      <c r="P7" s="9">
        <v>0.83495359192227692</v>
      </c>
      <c r="Q7" s="9">
        <v>1.379775772207962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s="4" customFormat="1" x14ac:dyDescent="0.25">
      <c r="A8" s="1" t="s">
        <v>4</v>
      </c>
      <c r="B8" s="3">
        <v>41139</v>
      </c>
      <c r="C8" s="1" t="s">
        <v>15</v>
      </c>
      <c r="D8" s="1" t="s">
        <v>16</v>
      </c>
      <c r="E8" s="1">
        <v>3</v>
      </c>
      <c r="F8" s="1">
        <v>0</v>
      </c>
      <c r="G8" s="1">
        <f t="shared" si="2"/>
        <v>3</v>
      </c>
      <c r="H8" s="1">
        <f t="shared" si="0"/>
        <v>1.411313723766521</v>
      </c>
      <c r="I8" s="1">
        <f t="shared" si="1"/>
        <v>1.789044774576783</v>
      </c>
      <c r="J8" s="1">
        <f t="shared" si="4"/>
        <v>3.4651686543574339E-2</v>
      </c>
      <c r="K8" s="1">
        <f t="shared" si="3"/>
        <v>-3.3624088808345216</v>
      </c>
      <c r="L8" s="1"/>
      <c r="M8" s="1"/>
      <c r="N8" s="1"/>
      <c r="O8" s="1" t="s">
        <v>11</v>
      </c>
      <c r="P8" s="9">
        <v>0.4</v>
      </c>
      <c r="Q8" s="9">
        <v>1.067172552152476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s="4" customFormat="1" x14ac:dyDescent="0.25">
      <c r="A9" s="1" t="s">
        <v>4</v>
      </c>
      <c r="B9" s="3">
        <v>41139</v>
      </c>
      <c r="C9" s="1" t="s">
        <v>17</v>
      </c>
      <c r="D9" s="1" t="s">
        <v>18</v>
      </c>
      <c r="E9" s="1">
        <v>1</v>
      </c>
      <c r="F9" s="1">
        <v>0</v>
      </c>
      <c r="G9" s="1">
        <f t="shared" si="2"/>
        <v>1</v>
      </c>
      <c r="H9" s="1">
        <f t="shared" si="0"/>
        <v>2.0751224704277802</v>
      </c>
      <c r="I9" s="1">
        <f t="shared" si="1"/>
        <v>1.2790215601376804</v>
      </c>
      <c r="J9" s="1">
        <f t="shared" si="4"/>
        <v>0.22206219049149598</v>
      </c>
      <c r="K9" s="1">
        <f t="shared" si="3"/>
        <v>-1.5047977989919172</v>
      </c>
      <c r="L9" s="1"/>
      <c r="M9" s="1" t="s">
        <v>31</v>
      </c>
      <c r="N9" s="1"/>
      <c r="O9" s="1" t="s">
        <v>13</v>
      </c>
      <c r="P9" s="9">
        <v>0.41809718961171993</v>
      </c>
      <c r="Q9" s="9">
        <v>1.127830107160867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s="4" customFormat="1" x14ac:dyDescent="0.25">
      <c r="A10" s="1" t="s">
        <v>4</v>
      </c>
      <c r="B10" s="3">
        <v>41140</v>
      </c>
      <c r="C10" s="1" t="s">
        <v>19</v>
      </c>
      <c r="D10" s="1" t="s">
        <v>20</v>
      </c>
      <c r="E10" s="1">
        <v>3</v>
      </c>
      <c r="F10" s="1">
        <v>2</v>
      </c>
      <c r="G10" s="1">
        <f t="shared" si="2"/>
        <v>1</v>
      </c>
      <c r="H10" s="1">
        <f t="shared" si="0"/>
        <v>1.7446498014715439</v>
      </c>
      <c r="I10" s="1">
        <f t="shared" si="1"/>
        <v>0.42608999597728464</v>
      </c>
      <c r="J10" s="1">
        <f t="shared" si="4"/>
        <v>0.2827943446520787</v>
      </c>
      <c r="K10" s="1">
        <f t="shared" si="3"/>
        <v>-1.2630353428538814</v>
      </c>
      <c r="L10" s="1"/>
      <c r="M10" s="1" t="s">
        <v>32</v>
      </c>
      <c r="N10" s="1"/>
      <c r="O10" s="1" t="s">
        <v>15</v>
      </c>
      <c r="P10" s="9">
        <v>0.99611662603696283</v>
      </c>
      <c r="Q10" s="9">
        <v>1.0920690102391051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s="4" customFormat="1" x14ac:dyDescent="0.25">
      <c r="A11" s="1" t="s">
        <v>4</v>
      </c>
      <c r="B11" s="3">
        <v>41140</v>
      </c>
      <c r="C11" s="1" t="s">
        <v>21</v>
      </c>
      <c r="D11" s="1" t="s">
        <v>22</v>
      </c>
      <c r="E11" s="1">
        <v>0</v>
      </c>
      <c r="F11" s="1">
        <v>2</v>
      </c>
      <c r="G11" s="1">
        <f t="shared" si="2"/>
        <v>-2</v>
      </c>
      <c r="H11" s="1">
        <f t="shared" si="0"/>
        <v>0.65481819321875445</v>
      </c>
      <c r="I11" s="1">
        <f t="shared" si="1"/>
        <v>1.9439498583435171</v>
      </c>
      <c r="J11" s="1">
        <f t="shared" si="4"/>
        <v>0.21046694720140863</v>
      </c>
      <c r="K11" s="1">
        <f t="shared" si="3"/>
        <v>-1.5584266586095594</v>
      </c>
      <c r="L11" s="1"/>
      <c r="M11" s="1" t="s">
        <v>33</v>
      </c>
      <c r="N11" s="1"/>
      <c r="O11" s="1" t="s">
        <v>17</v>
      </c>
      <c r="P11" s="9">
        <v>0.98373920899016987</v>
      </c>
      <c r="Q11" s="9">
        <v>1.174203416083452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s="4" customFormat="1" x14ac:dyDescent="0.25">
      <c r="A12" s="1" t="s">
        <v>4</v>
      </c>
      <c r="B12" s="3">
        <v>41141</v>
      </c>
      <c r="C12" s="1" t="s">
        <v>23</v>
      </c>
      <c r="D12" s="1" t="s">
        <v>24</v>
      </c>
      <c r="E12" s="1">
        <v>1</v>
      </c>
      <c r="F12" s="1">
        <v>0</v>
      </c>
      <c r="G12" s="1">
        <f t="shared" si="2"/>
        <v>1</v>
      </c>
      <c r="H12" s="1">
        <f t="shared" si="0"/>
        <v>0.3738041455853629</v>
      </c>
      <c r="I12" s="1">
        <f t="shared" si="1"/>
        <v>0.52185381112420504</v>
      </c>
      <c r="J12" s="1">
        <f t="shared" si="4"/>
        <v>0.16801842788052182</v>
      </c>
      <c r="K12" s="1">
        <f t="shared" si="3"/>
        <v>-1.7836816158293496</v>
      </c>
      <c r="L12" s="1"/>
      <c r="M12" s="1" t="s">
        <v>34</v>
      </c>
      <c r="N12" s="1"/>
      <c r="O12" s="1" t="s">
        <v>19</v>
      </c>
      <c r="P12" s="9">
        <v>1.3415458950319326</v>
      </c>
      <c r="Q12" s="9">
        <v>0.58703176777335631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4" customFormat="1" x14ac:dyDescent="0.25">
      <c r="A13" s="1" t="s">
        <v>4</v>
      </c>
      <c r="B13" s="3">
        <v>41143</v>
      </c>
      <c r="C13" s="1" t="s">
        <v>22</v>
      </c>
      <c r="D13" s="1" t="s">
        <v>13</v>
      </c>
      <c r="E13" s="1">
        <v>4</v>
      </c>
      <c r="F13" s="1">
        <v>2</v>
      </c>
      <c r="G13" s="1">
        <f t="shared" si="2"/>
        <v>2</v>
      </c>
      <c r="H13" s="1">
        <f t="shared" si="0"/>
        <v>2.0546941365885472</v>
      </c>
      <c r="I13" s="1">
        <f t="shared" si="1"/>
        <v>0.24380205205188907</v>
      </c>
      <c r="J13" s="1">
        <f t="shared" si="4"/>
        <v>0.24963687380003344</v>
      </c>
      <c r="K13" s="1">
        <f t="shared" si="3"/>
        <v>-1.3877479218274515</v>
      </c>
      <c r="L13" s="1"/>
      <c r="M13" s="1" t="s">
        <v>35</v>
      </c>
      <c r="N13" s="1"/>
      <c r="O13" s="1" t="s">
        <v>21</v>
      </c>
      <c r="P13" s="9">
        <v>0.8292407163269373</v>
      </c>
      <c r="Q13" s="9">
        <v>1.4449791198524375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s="4" customFormat="1" x14ac:dyDescent="0.25">
      <c r="A14" s="1" t="s">
        <v>4</v>
      </c>
      <c r="B14" s="3">
        <v>41146</v>
      </c>
      <c r="C14" s="1" t="s">
        <v>18</v>
      </c>
      <c r="D14" s="1" t="s">
        <v>23</v>
      </c>
      <c r="E14" s="1">
        <v>1</v>
      </c>
      <c r="F14" s="1">
        <v>3</v>
      </c>
      <c r="G14" s="1">
        <f t="shared" si="2"/>
        <v>-2</v>
      </c>
      <c r="H14" s="1">
        <f t="shared" si="0"/>
        <v>0.61236209624405702</v>
      </c>
      <c r="I14" s="1">
        <f t="shared" si="1"/>
        <v>1.1972541043814662</v>
      </c>
      <c r="J14" s="1">
        <f t="shared" si="4"/>
        <v>0.1487731711335831</v>
      </c>
      <c r="K14" s="1">
        <f t="shared" si="3"/>
        <v>-1.905332474361038</v>
      </c>
      <c r="L14" s="1"/>
      <c r="M14" s="1" t="s">
        <v>36</v>
      </c>
      <c r="N14" s="1"/>
      <c r="O14" s="1" t="s">
        <v>23</v>
      </c>
      <c r="P14" s="9">
        <v>0.76860391712461973</v>
      </c>
      <c r="Q14" s="9">
        <v>0.41513921962723743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s="4" customFormat="1" x14ac:dyDescent="0.25">
      <c r="A15" s="1" t="s">
        <v>4</v>
      </c>
      <c r="B15" s="3">
        <v>41146</v>
      </c>
      <c r="C15" s="1" t="s">
        <v>22</v>
      </c>
      <c r="D15" s="1" t="s">
        <v>9</v>
      </c>
      <c r="E15" s="1">
        <v>2</v>
      </c>
      <c r="F15" s="1">
        <v>0</v>
      </c>
      <c r="G15" s="1">
        <f t="shared" si="2"/>
        <v>2</v>
      </c>
      <c r="H15" s="1">
        <f t="shared" si="0"/>
        <v>2.5136917084961841</v>
      </c>
      <c r="I15" s="1">
        <f t="shared" si="1"/>
        <v>0.48688057259555534</v>
      </c>
      <c r="J15" s="1">
        <f t="shared" si="4"/>
        <v>0.2319894433668773</v>
      </c>
      <c r="K15" s="1">
        <f t="shared" si="3"/>
        <v>-1.4610634110800849</v>
      </c>
      <c r="L15" s="1"/>
      <c r="M15" s="1" t="s">
        <v>37</v>
      </c>
      <c r="N15" s="1"/>
      <c r="O15" s="1" t="s">
        <v>22</v>
      </c>
      <c r="P15" s="9">
        <v>1.4983800053455367</v>
      </c>
      <c r="Q15" s="9">
        <v>0.64946924509362181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s="4" customFormat="1" x14ac:dyDescent="0.25">
      <c r="A16" s="1" t="s">
        <v>4</v>
      </c>
      <c r="B16" s="3">
        <v>41146</v>
      </c>
      <c r="C16" s="1" t="s">
        <v>24</v>
      </c>
      <c r="D16" s="1" t="s">
        <v>7</v>
      </c>
      <c r="E16" s="1">
        <v>3</v>
      </c>
      <c r="F16" s="1">
        <v>2</v>
      </c>
      <c r="G16" s="1">
        <f t="shared" si="2"/>
        <v>1</v>
      </c>
      <c r="H16" s="1">
        <f t="shared" si="0"/>
        <v>2.1626168352769022</v>
      </c>
      <c r="I16" s="1">
        <f t="shared" si="1"/>
        <v>0.37082520146470782</v>
      </c>
      <c r="J16" s="1">
        <f t="shared" si="4"/>
        <v>0.25036086781288863</v>
      </c>
      <c r="K16" s="1">
        <f t="shared" si="3"/>
        <v>-1.3848519306715039</v>
      </c>
      <c r="L16" s="1"/>
      <c r="M16" s="1" t="s">
        <v>38</v>
      </c>
      <c r="N16" s="1"/>
      <c r="O16" s="1" t="s">
        <v>18</v>
      </c>
      <c r="P16" s="9">
        <v>1.2132016931841074</v>
      </c>
      <c r="Q16" s="9">
        <v>1.7349310634819768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s="4" customFormat="1" x14ac:dyDescent="0.25">
      <c r="A17" s="1" t="s">
        <v>4</v>
      </c>
      <c r="B17" s="3">
        <v>41146</v>
      </c>
      <c r="C17" s="1" t="s">
        <v>8</v>
      </c>
      <c r="D17" s="1" t="s">
        <v>11</v>
      </c>
      <c r="E17" s="1">
        <v>1</v>
      </c>
      <c r="F17" s="1">
        <v>1</v>
      </c>
      <c r="G17" s="1">
        <f t="shared" si="2"/>
        <v>0</v>
      </c>
      <c r="H17" s="1">
        <f t="shared" si="0"/>
        <v>0.90438718248247674</v>
      </c>
      <c r="I17" s="1">
        <f t="shared" si="1"/>
        <v>0.39500095107596972</v>
      </c>
      <c r="J17" s="1">
        <f t="shared" si="4"/>
        <v>0.37916907862792271</v>
      </c>
      <c r="K17" s="1">
        <f t="shared" si="3"/>
        <v>-0.96977305562887428</v>
      </c>
      <c r="L17" s="1"/>
      <c r="M17" s="1"/>
      <c r="N17" s="1"/>
      <c r="O17" s="1" t="s">
        <v>24</v>
      </c>
      <c r="P17" s="9">
        <v>1.4000823373732181</v>
      </c>
      <c r="Q17" s="9">
        <v>0.4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s="4" customFormat="1" x14ac:dyDescent="0.25">
      <c r="A18" s="1" t="s">
        <v>4</v>
      </c>
      <c r="B18" s="3">
        <v>41146</v>
      </c>
      <c r="C18" s="1" t="s">
        <v>20</v>
      </c>
      <c r="D18" s="1" t="s">
        <v>21</v>
      </c>
      <c r="E18" s="1">
        <v>0</v>
      </c>
      <c r="F18" s="1">
        <v>2</v>
      </c>
      <c r="G18" s="1">
        <f t="shared" si="2"/>
        <v>-2</v>
      </c>
      <c r="H18" s="1">
        <f t="shared" si="0"/>
        <v>1.4203040181632975</v>
      </c>
      <c r="I18" s="1">
        <f t="shared" si="1"/>
        <v>0.79634881493839704</v>
      </c>
      <c r="J18" s="1">
        <f t="shared" si="4"/>
        <v>4.9568824683072464E-2</v>
      </c>
      <c r="K18" s="1">
        <f t="shared" si="3"/>
        <v>-3.0043931774774189</v>
      </c>
      <c r="L18" s="1"/>
      <c r="M18" s="1"/>
      <c r="N18" s="1"/>
      <c r="O18" s="1" t="s">
        <v>8</v>
      </c>
      <c r="P18" s="9">
        <v>0.69700873913421113</v>
      </c>
      <c r="Q18" s="9">
        <v>1.0998580351175198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" customFormat="1" x14ac:dyDescent="0.25">
      <c r="A19" s="1" t="s">
        <v>4</v>
      </c>
      <c r="B19" s="3">
        <v>41146</v>
      </c>
      <c r="C19" s="1" t="s">
        <v>12</v>
      </c>
      <c r="D19" s="1" t="s">
        <v>17</v>
      </c>
      <c r="E19" s="1">
        <v>3</v>
      </c>
      <c r="F19" s="1">
        <v>0</v>
      </c>
      <c r="G19" s="1">
        <f t="shared" si="2"/>
        <v>3</v>
      </c>
      <c r="H19" s="1">
        <f t="shared" si="0"/>
        <v>1.6047688694325424</v>
      </c>
      <c r="I19" s="1">
        <f t="shared" si="1"/>
        <v>1.0777271711039684</v>
      </c>
      <c r="J19" s="1">
        <f t="shared" si="4"/>
        <v>7.1359111687641835E-2</v>
      </c>
      <c r="K19" s="1">
        <f t="shared" si="3"/>
        <v>-2.6400302391112689</v>
      </c>
      <c r="L19" s="1"/>
      <c r="M19" s="1"/>
      <c r="N19" s="1"/>
      <c r="O19" s="1" t="s">
        <v>20</v>
      </c>
      <c r="P19" s="9">
        <v>0.8084221708831465</v>
      </c>
      <c r="Q19" s="9">
        <v>1.0695995263688669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s="4" customFormat="1" x14ac:dyDescent="0.25">
      <c r="A20" s="1" t="s">
        <v>4</v>
      </c>
      <c r="B20" s="3">
        <v>41146</v>
      </c>
      <c r="C20" s="1" t="s">
        <v>10</v>
      </c>
      <c r="D20" s="1" t="s">
        <v>15</v>
      </c>
      <c r="E20" s="1">
        <v>1</v>
      </c>
      <c r="F20" s="1">
        <v>1</v>
      </c>
      <c r="G20" s="1">
        <f t="shared" si="2"/>
        <v>0</v>
      </c>
      <c r="H20" s="1">
        <f t="shared" si="0"/>
        <v>1.322881256486369</v>
      </c>
      <c r="I20" s="1">
        <f t="shared" si="1"/>
        <v>0.46952228377624217</v>
      </c>
      <c r="J20" s="1">
        <f t="shared" si="4"/>
        <v>0.2872302126955622</v>
      </c>
      <c r="K20" s="1">
        <f t="shared" si="3"/>
        <v>-1.2474712499329808</v>
      </c>
      <c r="L20" s="1"/>
      <c r="M20" s="1"/>
      <c r="N20" s="1"/>
      <c r="O20" s="1" t="s">
        <v>12</v>
      </c>
      <c r="P20" s="9">
        <v>1.124055157795844</v>
      </c>
      <c r="Q20" s="9">
        <v>1.2201896383181678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s="4" customFormat="1" x14ac:dyDescent="0.25">
      <c r="A21" s="1" t="s">
        <v>4</v>
      </c>
      <c r="B21" s="3">
        <v>41147</v>
      </c>
      <c r="C21" s="1" t="s">
        <v>16</v>
      </c>
      <c r="D21" s="1" t="s">
        <v>19</v>
      </c>
      <c r="E21" s="1">
        <v>2</v>
      </c>
      <c r="F21" s="1">
        <v>2</v>
      </c>
      <c r="G21" s="1">
        <f t="shared" si="2"/>
        <v>0</v>
      </c>
      <c r="H21" s="1">
        <f t="shared" si="0"/>
        <v>1.3023051001253492</v>
      </c>
      <c r="I21" s="1">
        <f t="shared" si="1"/>
        <v>1.4035855867252061</v>
      </c>
      <c r="J21" s="1">
        <f t="shared" si="4"/>
        <v>0.25747013407667479</v>
      </c>
      <c r="K21" s="1">
        <f t="shared" si="3"/>
        <v>-1.3568515497732831</v>
      </c>
      <c r="L21" s="1"/>
      <c r="M21" s="1"/>
      <c r="N21" s="1"/>
      <c r="O21" s="1" t="s">
        <v>10</v>
      </c>
      <c r="P21" s="9">
        <v>0.99629798313118256</v>
      </c>
      <c r="Q21" s="9">
        <v>0.52498210749872509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s="4" customFormat="1" x14ac:dyDescent="0.25">
      <c r="A22" s="1" t="s">
        <v>4</v>
      </c>
      <c r="B22" s="3">
        <v>41147</v>
      </c>
      <c r="C22" s="1" t="s">
        <v>14</v>
      </c>
      <c r="D22" s="1" t="s">
        <v>5</v>
      </c>
      <c r="E22" s="1">
        <v>0</v>
      </c>
      <c r="F22" s="1">
        <v>0</v>
      </c>
      <c r="G22" s="1">
        <f t="shared" si="2"/>
        <v>0</v>
      </c>
      <c r="H22" s="1">
        <f t="shared" si="0"/>
        <v>0.41973331906677608</v>
      </c>
      <c r="I22" s="1">
        <f t="shared" si="1"/>
        <v>1.0531967100333939</v>
      </c>
      <c r="J22" s="1">
        <f t="shared" si="4"/>
        <v>0.34236232923701265</v>
      </c>
      <c r="K22" s="1">
        <f t="shared" si="3"/>
        <v>-1.0718856605188822</v>
      </c>
      <c r="L22" s="1"/>
      <c r="M22" s="1"/>
      <c r="N22" s="1"/>
      <c r="O22" s="1" t="s">
        <v>16</v>
      </c>
      <c r="P22" s="9">
        <v>1.8246081421031877</v>
      </c>
      <c r="Q22" s="9">
        <v>1.1652841708759607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s="4" customFormat="1" x14ac:dyDescent="0.25">
      <c r="A23" s="1" t="s">
        <v>4</v>
      </c>
      <c r="B23" s="3">
        <v>41153</v>
      </c>
      <c r="C23" s="1" t="s">
        <v>19</v>
      </c>
      <c r="D23" s="1" t="s">
        <v>11</v>
      </c>
      <c r="E23" s="1">
        <v>3</v>
      </c>
      <c r="F23" s="1">
        <v>1</v>
      </c>
      <c r="G23" s="1">
        <f t="shared" si="2"/>
        <v>2</v>
      </c>
      <c r="H23" s="1">
        <f t="shared" si="0"/>
        <v>1.7406911048001106</v>
      </c>
      <c r="I23" s="1">
        <f t="shared" si="1"/>
        <v>0.21082548763441764</v>
      </c>
      <c r="J23" s="1">
        <f t="shared" si="4"/>
        <v>0.242783831107524</v>
      </c>
      <c r="K23" s="1">
        <f t="shared" si="3"/>
        <v>-1.4155838154758349</v>
      </c>
      <c r="L23" s="1"/>
      <c r="M23" s="1"/>
      <c r="N23" s="1"/>
      <c r="O23" s="1" t="s">
        <v>14</v>
      </c>
      <c r="P23" s="9">
        <v>0.54043067138307443</v>
      </c>
      <c r="Q23" s="9">
        <v>0.80121955086359231</v>
      </c>
      <c r="R23" s="1"/>
      <c r="S23" s="1"/>
      <c r="T23" s="1"/>
      <c r="U23" s="1"/>
      <c r="V23" s="5"/>
      <c r="W23" s="5"/>
      <c r="X23" s="5"/>
      <c r="Y23" s="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s="4" customFormat="1" x14ac:dyDescent="0.25">
      <c r="A24" s="1" t="s">
        <v>4</v>
      </c>
      <c r="B24" s="3">
        <v>41153</v>
      </c>
      <c r="C24" s="1" t="s">
        <v>12</v>
      </c>
      <c r="D24" s="1" t="s">
        <v>6</v>
      </c>
      <c r="E24" s="1">
        <v>2</v>
      </c>
      <c r="F24" s="1">
        <v>2</v>
      </c>
      <c r="G24" s="1">
        <f t="shared" si="2"/>
        <v>0</v>
      </c>
      <c r="H24" s="1">
        <f t="shared" si="0"/>
        <v>1.5540233786983022</v>
      </c>
      <c r="I24" s="1">
        <f t="shared" si="1"/>
        <v>0.90778994077198161</v>
      </c>
      <c r="J24" s="1">
        <f t="shared" si="4"/>
        <v>0.2552889134116702</v>
      </c>
      <c r="K24" s="1">
        <f t="shared" si="3"/>
        <v>-1.3653593814055112</v>
      </c>
      <c r="L24" s="1"/>
      <c r="M24" s="1"/>
      <c r="N24" s="1"/>
      <c r="O24" s="1" t="s">
        <v>6</v>
      </c>
      <c r="P24" s="9">
        <v>0.82862210604701525</v>
      </c>
      <c r="Q24" s="9">
        <v>1.1370731291580545</v>
      </c>
      <c r="R24" s="1"/>
      <c r="S24" s="1"/>
      <c r="T24" s="1"/>
      <c r="U24" s="1"/>
      <c r="V24" s="5"/>
      <c r="W24" s="5"/>
      <c r="X24" s="5"/>
      <c r="Y24" s="5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s="4" customFormat="1" x14ac:dyDescent="0.25">
      <c r="A25" s="1" t="s">
        <v>4</v>
      </c>
      <c r="B25" s="3">
        <v>41153</v>
      </c>
      <c r="C25" s="1" t="s">
        <v>10</v>
      </c>
      <c r="D25" s="1" t="s">
        <v>8</v>
      </c>
      <c r="E25" s="1">
        <v>1</v>
      </c>
      <c r="F25" s="1">
        <v>1</v>
      </c>
      <c r="G25" s="1">
        <f t="shared" si="2"/>
        <v>0</v>
      </c>
      <c r="H25" s="1">
        <f t="shared" si="0"/>
        <v>1.3323165164574442</v>
      </c>
      <c r="I25" s="1">
        <f t="shared" si="1"/>
        <v>0.32853696691350093</v>
      </c>
      <c r="J25" s="1">
        <f t="shared" si="4"/>
        <v>0.28268700773129923</v>
      </c>
      <c r="K25" s="1">
        <f t="shared" si="3"/>
        <v>-1.2634149731338762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5"/>
      <c r="W25" s="5"/>
      <c r="X25" s="5"/>
      <c r="Y25" s="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s="4" customFormat="1" x14ac:dyDescent="0.25">
      <c r="A26" s="1" t="s">
        <v>4</v>
      </c>
      <c r="B26" s="3">
        <v>41153</v>
      </c>
      <c r="C26" s="1" t="s">
        <v>15</v>
      </c>
      <c r="D26" s="1" t="s">
        <v>23</v>
      </c>
      <c r="E26" s="1">
        <v>2</v>
      </c>
      <c r="F26" s="1">
        <v>0</v>
      </c>
      <c r="G26" s="1">
        <f t="shared" si="2"/>
        <v>2</v>
      </c>
      <c r="H26" s="1">
        <f t="shared" si="0"/>
        <v>0.50278866955964996</v>
      </c>
      <c r="I26" s="1">
        <f t="shared" si="1"/>
        <v>0.75362308756664698</v>
      </c>
      <c r="J26" s="1">
        <f t="shared" si="4"/>
        <v>4.0747742714933824E-2</v>
      </c>
      <c r="K26" s="1">
        <f t="shared" si="3"/>
        <v>-3.2003548343280981</v>
      </c>
      <c r="L26" s="1"/>
      <c r="M26" s="1"/>
      <c r="N26" s="1" t="s">
        <v>88</v>
      </c>
      <c r="O26" s="1"/>
      <c r="P26" s="1"/>
      <c r="Q26" s="1"/>
      <c r="R26" s="1"/>
      <c r="S26" s="1"/>
      <c r="T26" s="1" t="s">
        <v>85</v>
      </c>
      <c r="U26" s="1">
        <f>mean*home*P9*Q15</f>
        <v>0.33015461120151457</v>
      </c>
      <c r="V26" s="5"/>
      <c r="W26" s="5"/>
      <c r="X26" s="5"/>
      <c r="Y26" s="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s="4" customFormat="1" x14ac:dyDescent="0.25">
      <c r="A27" s="1" t="s">
        <v>4</v>
      </c>
      <c r="B27" s="3">
        <v>41153</v>
      </c>
      <c r="C27" s="1" t="s">
        <v>17</v>
      </c>
      <c r="D27" s="1" t="s">
        <v>7</v>
      </c>
      <c r="E27" s="1">
        <v>3</v>
      </c>
      <c r="F27" s="1">
        <v>0</v>
      </c>
      <c r="G27" s="1">
        <f t="shared" si="2"/>
        <v>3</v>
      </c>
      <c r="H27" s="1">
        <f t="shared" si="0"/>
        <v>1.5195184726603781</v>
      </c>
      <c r="I27" s="1">
        <f t="shared" si="1"/>
        <v>1.0885605458242356</v>
      </c>
      <c r="J27" s="1">
        <f t="shared" si="4"/>
        <v>6.4131129248978028E-2</v>
      </c>
      <c r="K27" s="1">
        <f t="shared" si="3"/>
        <v>-2.7468253972288843</v>
      </c>
      <c r="L27" s="1"/>
      <c r="M27" s="1"/>
      <c r="N27" s="1"/>
      <c r="O27" s="1"/>
      <c r="P27" s="1"/>
      <c r="Q27" s="1"/>
      <c r="R27" s="1"/>
      <c r="S27" s="1"/>
      <c r="T27" s="1" t="s">
        <v>84</v>
      </c>
      <c r="U27" s="1">
        <f>mean*P15*Q9/home</f>
        <v>1.5172850229661554</v>
      </c>
      <c r="V27" s="5"/>
      <c r="W27" s="5"/>
      <c r="X27" s="5"/>
      <c r="Y27" s="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s="4" customFormat="1" x14ac:dyDescent="0.25">
      <c r="A28" s="1" t="s">
        <v>4</v>
      </c>
      <c r="B28" s="3">
        <v>41153</v>
      </c>
      <c r="C28" s="1" t="s">
        <v>21</v>
      </c>
      <c r="D28" s="1" t="s">
        <v>14</v>
      </c>
      <c r="E28" s="1">
        <v>2</v>
      </c>
      <c r="F28" s="1">
        <v>2</v>
      </c>
      <c r="G28" s="1">
        <f t="shared" si="2"/>
        <v>0</v>
      </c>
      <c r="H28" s="1">
        <f t="shared" si="0"/>
        <v>0.80781829567989782</v>
      </c>
      <c r="I28" s="1">
        <f t="shared" si="1"/>
        <v>0.7011373105164671</v>
      </c>
      <c r="J28" s="1">
        <f t="shared" si="4"/>
        <v>0.36528512120653506</v>
      </c>
      <c r="K28" s="1">
        <f t="shared" si="3"/>
        <v>-1.007077076351123</v>
      </c>
      <c r="L28" s="1"/>
      <c r="M28" s="1"/>
      <c r="P28" s="1"/>
      <c r="Q28" s="1"/>
      <c r="R28" s="1"/>
      <c r="S28" s="1"/>
      <c r="T28" s="1"/>
      <c r="U28" s="1"/>
      <c r="V28" s="5"/>
      <c r="W28" s="5"/>
      <c r="X28" s="5"/>
      <c r="Y28" s="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4" customFormat="1" x14ac:dyDescent="0.25">
      <c r="A29" s="1" t="s">
        <v>4</v>
      </c>
      <c r="B29" s="3">
        <v>41154</v>
      </c>
      <c r="C29" s="1" t="s">
        <v>16</v>
      </c>
      <c r="D29" s="1" t="s">
        <v>5</v>
      </c>
      <c r="E29" s="1">
        <v>0</v>
      </c>
      <c r="F29" s="1">
        <v>2</v>
      </c>
      <c r="G29" s="1">
        <f t="shared" si="2"/>
        <v>-2</v>
      </c>
      <c r="H29" s="1">
        <f t="shared" si="0"/>
        <v>1.4171083767715633</v>
      </c>
      <c r="I29" s="1">
        <f t="shared" si="1"/>
        <v>1.5317567496920659</v>
      </c>
      <c r="J29" s="1">
        <f t="shared" si="4"/>
        <v>0.11993249843340946</v>
      </c>
      <c r="K29" s="1">
        <f t="shared" si="3"/>
        <v>-2.1208262075248361</v>
      </c>
      <c r="L29" s="1"/>
      <c r="M29" s="1"/>
      <c r="P29" s="1"/>
      <c r="Q29" s="1"/>
      <c r="R29" s="1"/>
      <c r="S29" s="1"/>
      <c r="T29" s="1"/>
      <c r="U29" s="1"/>
      <c r="V29" s="5"/>
      <c r="W29" s="5"/>
      <c r="X29" s="5"/>
      <c r="Y29" s="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s="4" customFormat="1" x14ac:dyDescent="0.25">
      <c r="A30" s="1" t="s">
        <v>4</v>
      </c>
      <c r="B30" s="3">
        <v>41154</v>
      </c>
      <c r="C30" s="1" t="s">
        <v>9</v>
      </c>
      <c r="D30" s="1" t="s">
        <v>18</v>
      </c>
      <c r="E30" s="1">
        <v>1</v>
      </c>
      <c r="F30" s="1">
        <v>1</v>
      </c>
      <c r="G30" s="1">
        <f t="shared" si="2"/>
        <v>0</v>
      </c>
      <c r="H30" s="1">
        <f t="shared" si="0"/>
        <v>1.7612706137238223</v>
      </c>
      <c r="I30" s="1">
        <f t="shared" si="1"/>
        <v>1.502944836164722</v>
      </c>
      <c r="J30" s="1">
        <f t="shared" si="4"/>
        <v>0.22970822572740049</v>
      </c>
      <c r="K30" s="1">
        <f t="shared" si="3"/>
        <v>-1.4709453591864345</v>
      </c>
      <c r="L30" s="1"/>
      <c r="M30" s="1"/>
      <c r="N30" s="1" t="s">
        <v>93</v>
      </c>
      <c r="O30" s="1"/>
      <c r="P30" s="1" t="s">
        <v>93</v>
      </c>
      <c r="Q30" s="1"/>
      <c r="R30" s="1" t="s">
        <v>93</v>
      </c>
      <c r="S30" s="1"/>
      <c r="T30" s="1"/>
      <c r="U30" s="1"/>
      <c r="V30" s="5"/>
      <c r="W30" s="5"/>
      <c r="X30" s="5"/>
      <c r="Y30" s="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s="4" customFormat="1" x14ac:dyDescent="0.25">
      <c r="A31" s="1" t="s">
        <v>4</v>
      </c>
      <c r="B31" s="3">
        <v>41154</v>
      </c>
      <c r="C31" s="1" t="s">
        <v>20</v>
      </c>
      <c r="D31" s="1" t="s">
        <v>24</v>
      </c>
      <c r="E31" s="1">
        <v>2</v>
      </c>
      <c r="F31" s="1">
        <v>3</v>
      </c>
      <c r="G31" s="1">
        <f t="shared" si="2"/>
        <v>-1</v>
      </c>
      <c r="H31" s="1">
        <f t="shared" si="0"/>
        <v>0.39316942332241872</v>
      </c>
      <c r="I31" s="1">
        <f t="shared" si="1"/>
        <v>1.3445479560168634</v>
      </c>
      <c r="J31" s="1">
        <f t="shared" si="4"/>
        <v>0.30481282690241113</v>
      </c>
      <c r="K31" s="1">
        <f t="shared" si="3"/>
        <v>-1.188057373041951</v>
      </c>
      <c r="L31" s="1"/>
      <c r="M31" s="1"/>
      <c r="N31" s="1">
        <v>-10</v>
      </c>
      <c r="O31" s="1">
        <f>EXP(-($U$26+$U$27))*($U$26/$U$27)^(N31/2)*BESSELI(2*SQRT($U$26*$U$27),ABS(N31))</f>
        <v>2.939789288866371E-6</v>
      </c>
      <c r="P31" s="1"/>
      <c r="Q31" s="1"/>
      <c r="R31" s="1">
        <v>10</v>
      </c>
      <c r="S31" s="1">
        <f>EXP(-($U$26+$U$27))*($U$26/$U$27)^(R31/2)*BESSELI(2*SQRT($U$26*$U$27),ABS(R31))</f>
        <v>6.9954904375007173E-13</v>
      </c>
      <c r="T31" s="1"/>
      <c r="U31" s="1"/>
      <c r="V31" s="5"/>
      <c r="W31" s="5"/>
      <c r="X31" s="5"/>
      <c r="Y31" s="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s="4" customFormat="1" x14ac:dyDescent="0.25">
      <c r="A32" s="1" t="s">
        <v>4</v>
      </c>
      <c r="B32" s="3">
        <v>41167</v>
      </c>
      <c r="C32" s="1" t="s">
        <v>5</v>
      </c>
      <c r="D32" s="1" t="s">
        <v>20</v>
      </c>
      <c r="E32" s="1">
        <v>6</v>
      </c>
      <c r="F32" s="1">
        <v>1</v>
      </c>
      <c r="G32" s="1">
        <f t="shared" si="2"/>
        <v>5</v>
      </c>
      <c r="H32" s="1">
        <f t="shared" si="0"/>
        <v>1.9039659102570694</v>
      </c>
      <c r="I32" s="1">
        <f t="shared" si="1"/>
        <v>0.46365149188147503</v>
      </c>
      <c r="J32" s="1">
        <f t="shared" si="4"/>
        <v>2.2600257028690923E-2</v>
      </c>
      <c r="K32" s="1">
        <f t="shared" si="3"/>
        <v>-3.7897939998176424</v>
      </c>
      <c r="L32" s="1"/>
      <c r="M32" s="1"/>
      <c r="N32" s="1">
        <v>-9</v>
      </c>
      <c r="O32" s="1">
        <f t="shared" ref="O32:O40" si="5">EXP(-($U$26+$U$27))*($U$26/$U$27)^(N32/2)*BESSELI(2*SQRT($U$26*$U$27),ABS(N32))</f>
        <v>1.946322909035608E-5</v>
      </c>
      <c r="P32" s="1"/>
      <c r="Q32" s="1"/>
      <c r="R32" s="1">
        <v>9</v>
      </c>
      <c r="S32" s="1">
        <f t="shared" ref="S32:S40" si="6">EXP(-($U$26+$U$27))*($U$26/$U$27)^(R32/2)*BESSELI(2*SQRT($U$26*$U$27),ABS(R32))</f>
        <v>2.1284657303416224E-11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s="4" customFormat="1" x14ac:dyDescent="0.25">
      <c r="A33" s="1" t="s">
        <v>4</v>
      </c>
      <c r="B33" s="3">
        <v>41167</v>
      </c>
      <c r="C33" s="1" t="s">
        <v>18</v>
      </c>
      <c r="D33" s="1" t="s">
        <v>12</v>
      </c>
      <c r="E33" s="1">
        <v>2</v>
      </c>
      <c r="F33" s="1">
        <v>0</v>
      </c>
      <c r="G33" s="1">
        <f t="shared" si="2"/>
        <v>2</v>
      </c>
      <c r="H33" s="1">
        <f t="shared" si="0"/>
        <v>1.799873029117115</v>
      </c>
      <c r="I33" s="1">
        <f t="shared" si="1"/>
        <v>1.7509404014708254</v>
      </c>
      <c r="J33" s="1">
        <f t="shared" si="4"/>
        <v>0.11918857200820178</v>
      </c>
      <c r="K33" s="1">
        <f t="shared" si="3"/>
        <v>-2.127048401361356</v>
      </c>
      <c r="L33" s="1"/>
      <c r="M33" s="1"/>
      <c r="N33" s="1">
        <v>-8</v>
      </c>
      <c r="O33" s="1">
        <f t="shared" si="5"/>
        <v>1.1608870063091219E-4</v>
      </c>
      <c r="P33" s="1"/>
      <c r="Q33" s="1"/>
      <c r="R33" s="1">
        <v>8</v>
      </c>
      <c r="S33" s="1">
        <f t="shared" si="6"/>
        <v>5.8343371403069076E-10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s="4" customFormat="1" x14ac:dyDescent="0.25">
      <c r="A34" s="1" t="s">
        <v>4</v>
      </c>
      <c r="B34" s="3">
        <v>41167</v>
      </c>
      <c r="C34" s="1" t="s">
        <v>7</v>
      </c>
      <c r="D34" s="1" t="s">
        <v>15</v>
      </c>
      <c r="E34" s="1">
        <v>3</v>
      </c>
      <c r="F34" s="1">
        <v>0</v>
      </c>
      <c r="G34" s="1">
        <f t="shared" si="2"/>
        <v>3</v>
      </c>
      <c r="H34" s="1">
        <f t="shared" si="0"/>
        <v>1.3710059637224314</v>
      </c>
      <c r="I34" s="1">
        <f t="shared" si="1"/>
        <v>1.1362036521904919</v>
      </c>
      <c r="J34" s="1">
        <f t="shared" si="4"/>
        <v>5.0951550989651768E-2</v>
      </c>
      <c r="K34" s="1">
        <f t="shared" si="3"/>
        <v>-2.9768800783704181</v>
      </c>
      <c r="L34" s="1"/>
      <c r="M34" s="1"/>
      <c r="N34" s="1">
        <v>-7</v>
      </c>
      <c r="O34" s="1">
        <f t="shared" si="5"/>
        <v>6.163215649833834E-4</v>
      </c>
      <c r="P34" s="1"/>
      <c r="Q34" s="1"/>
      <c r="R34" s="1">
        <v>7</v>
      </c>
      <c r="S34" s="1">
        <f t="shared" si="6"/>
        <v>1.4235041536713233E-8</v>
      </c>
      <c r="T34" s="1"/>
      <c r="U34" s="17" t="s">
        <v>92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s="4" customFormat="1" x14ac:dyDescent="0.25">
      <c r="A35" s="1" t="s">
        <v>4</v>
      </c>
      <c r="B35" s="3">
        <v>41167</v>
      </c>
      <c r="C35" s="1" t="s">
        <v>24</v>
      </c>
      <c r="D35" s="1" t="s">
        <v>21</v>
      </c>
      <c r="E35" s="1">
        <v>4</v>
      </c>
      <c r="F35" s="1">
        <v>0</v>
      </c>
      <c r="G35" s="1">
        <f t="shared" si="2"/>
        <v>4</v>
      </c>
      <c r="H35" s="1">
        <f t="shared" si="0"/>
        <v>2.4597823280357276</v>
      </c>
      <c r="I35" s="1">
        <f t="shared" ref="I35:I66" si="7">mean*VLOOKUP(C35,lookup,3,FALSE)*VLOOKUP(D35,lookup,2,FALSE)/home</f>
        <v>0.29781195496295115</v>
      </c>
      <c r="J35" s="1">
        <f t="shared" si="4"/>
        <v>0.11185110574627327</v>
      </c>
      <c r="K35" s="1">
        <f t="shared" si="3"/>
        <v>-2.1905867051201366</v>
      </c>
      <c r="L35" s="1"/>
      <c r="M35" s="1"/>
      <c r="N35" s="1">
        <v>-6</v>
      </c>
      <c r="O35" s="1">
        <f t="shared" si="5"/>
        <v>2.8686621885955711E-3</v>
      </c>
      <c r="P35" s="1"/>
      <c r="Q35" s="1"/>
      <c r="R35" s="1">
        <v>6</v>
      </c>
      <c r="S35" s="1">
        <f t="shared" si="6"/>
        <v>3.0449529578681148E-7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s="4" customFormat="1" x14ac:dyDescent="0.25">
      <c r="A36" s="1" t="s">
        <v>4</v>
      </c>
      <c r="B36" s="3">
        <v>41167</v>
      </c>
      <c r="C36" s="1" t="s">
        <v>8</v>
      </c>
      <c r="D36" s="1" t="s">
        <v>17</v>
      </c>
      <c r="E36" s="1">
        <v>0</v>
      </c>
      <c r="F36" s="1">
        <v>0</v>
      </c>
      <c r="G36" s="1">
        <f t="shared" si="2"/>
        <v>0</v>
      </c>
      <c r="H36" s="1">
        <f t="shared" si="0"/>
        <v>0.99509167190544923</v>
      </c>
      <c r="I36" s="1">
        <f t="shared" si="7"/>
        <v>0.97144480790459797</v>
      </c>
      <c r="J36" s="1">
        <f t="shared" si="4"/>
        <v>0.3116425141915658</v>
      </c>
      <c r="K36" s="1">
        <f t="shared" si="3"/>
        <v>-1.1658985359369354</v>
      </c>
      <c r="L36" s="1"/>
      <c r="M36" s="1"/>
      <c r="N36" s="1">
        <v>-5</v>
      </c>
      <c r="O36" s="1">
        <f t="shared" si="5"/>
        <v>1.1478037596515637E-2</v>
      </c>
      <c r="P36" s="1"/>
      <c r="Q36" s="1"/>
      <c r="R36" s="1">
        <v>5</v>
      </c>
      <c r="S36" s="1">
        <f t="shared" si="6"/>
        <v>5.599105168691779E-6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s="4" customFormat="1" x14ac:dyDescent="0.25">
      <c r="A37" s="1" t="s">
        <v>4</v>
      </c>
      <c r="B37" s="3">
        <v>41167</v>
      </c>
      <c r="C37" s="1" t="s">
        <v>11</v>
      </c>
      <c r="D37" s="1" t="s">
        <v>22</v>
      </c>
      <c r="E37" s="1">
        <v>0</v>
      </c>
      <c r="F37" s="1">
        <v>0</v>
      </c>
      <c r="G37" s="1">
        <f t="shared" si="2"/>
        <v>0</v>
      </c>
      <c r="H37" s="1">
        <f t="shared" si="0"/>
        <v>0.3158639851256822</v>
      </c>
      <c r="I37" s="1">
        <f t="shared" si="7"/>
        <v>1.4356815978051973</v>
      </c>
      <c r="J37" s="1">
        <f t="shared" si="4"/>
        <v>0.26156942480833323</v>
      </c>
      <c r="K37" s="1">
        <f t="shared" si="3"/>
        <v>-1.3410555438738037</v>
      </c>
      <c r="L37" s="1"/>
      <c r="M37" s="1"/>
      <c r="N37" s="1">
        <v>-4</v>
      </c>
      <c r="O37" s="1">
        <f t="shared" si="5"/>
        <v>3.8448471545628471E-2</v>
      </c>
      <c r="P37" s="1"/>
      <c r="Q37" s="1"/>
      <c r="R37" s="1">
        <v>4</v>
      </c>
      <c r="S37" s="1">
        <f t="shared" si="6"/>
        <v>8.6194561668413055E-5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s="4" customFormat="1" x14ac:dyDescent="0.25">
      <c r="A38" s="1" t="s">
        <v>4</v>
      </c>
      <c r="B38" s="3">
        <v>41167</v>
      </c>
      <c r="C38" s="1" t="s">
        <v>14</v>
      </c>
      <c r="D38" s="1" t="s">
        <v>19</v>
      </c>
      <c r="E38" s="1">
        <v>1</v>
      </c>
      <c r="F38" s="1">
        <v>1</v>
      </c>
      <c r="G38" s="1">
        <f t="shared" si="2"/>
        <v>0</v>
      </c>
      <c r="H38" s="1">
        <f t="shared" si="0"/>
        <v>0.38572973745205502</v>
      </c>
      <c r="I38" s="1">
        <f t="shared" si="7"/>
        <v>0.9650695010721877</v>
      </c>
      <c r="J38" s="1">
        <f t="shared" si="4"/>
        <v>0.36481358060365388</v>
      </c>
      <c r="K38" s="1">
        <f t="shared" si="3"/>
        <v>-1.0083687939429422</v>
      </c>
      <c r="L38" s="1"/>
      <c r="M38" s="1"/>
      <c r="N38" s="1">
        <v>-3</v>
      </c>
      <c r="O38" s="1">
        <f t="shared" si="5"/>
        <v>0.10385880756569159</v>
      </c>
      <c r="P38" s="1"/>
      <c r="Q38" s="1"/>
      <c r="R38" s="1">
        <v>3</v>
      </c>
      <c r="S38" s="1">
        <f t="shared" si="6"/>
        <v>1.0700249916318599E-3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s="4" customFormat="1" x14ac:dyDescent="0.25">
      <c r="A39" s="1" t="s">
        <v>4</v>
      </c>
      <c r="B39" s="3">
        <v>41167</v>
      </c>
      <c r="C39" s="1" t="s">
        <v>6</v>
      </c>
      <c r="D39" s="1" t="s">
        <v>16</v>
      </c>
      <c r="E39" s="1">
        <v>1</v>
      </c>
      <c r="F39" s="1">
        <v>1</v>
      </c>
      <c r="G39" s="1">
        <f t="shared" si="2"/>
        <v>0</v>
      </c>
      <c r="H39" s="1">
        <f t="shared" si="0"/>
        <v>1.1740048499472346</v>
      </c>
      <c r="I39" s="1">
        <f t="shared" si="7"/>
        <v>1.8627712360288391</v>
      </c>
      <c r="J39" s="1">
        <f t="shared" si="4"/>
        <v>0.22634027708839063</v>
      </c>
      <c r="K39" s="1">
        <f t="shared" si="3"/>
        <v>-1.4857157612320016</v>
      </c>
      <c r="L39" s="1"/>
      <c r="M39" s="1"/>
      <c r="N39" s="1">
        <v>-2</v>
      </c>
      <c r="O39" s="1">
        <f t="shared" si="5"/>
        <v>0.21371750064308598</v>
      </c>
      <c r="P39" s="1"/>
      <c r="Q39" s="1"/>
      <c r="R39" s="1">
        <v>2</v>
      </c>
      <c r="S39" s="1">
        <f t="shared" si="6"/>
        <v>1.0119067185577049E-2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s="4" customFormat="1" x14ac:dyDescent="0.25">
      <c r="A40" s="1" t="s">
        <v>4</v>
      </c>
      <c r="B40" s="3">
        <v>41168</v>
      </c>
      <c r="C40" s="1" t="s">
        <v>13</v>
      </c>
      <c r="D40" s="1" t="s">
        <v>10</v>
      </c>
      <c r="E40" s="1">
        <v>1</v>
      </c>
      <c r="F40" s="1">
        <v>3</v>
      </c>
      <c r="G40" s="1">
        <f t="shared" si="2"/>
        <v>-2</v>
      </c>
      <c r="H40" s="1">
        <f t="shared" si="0"/>
        <v>0.26687216507689787</v>
      </c>
      <c r="I40" s="1">
        <f t="shared" si="7"/>
        <v>1.0088682462548808</v>
      </c>
      <c r="J40" s="1">
        <f t="shared" si="4"/>
        <v>0.15528915069093549</v>
      </c>
      <c r="K40" s="1">
        <f t="shared" si="3"/>
        <v>-1.862466411596654</v>
      </c>
      <c r="L40" s="1"/>
      <c r="M40" s="1"/>
      <c r="N40" s="1">
        <v>-1</v>
      </c>
      <c r="O40" s="1">
        <f t="shared" si="5"/>
        <v>0.30430964222718376</v>
      </c>
      <c r="P40" s="1">
        <v>0</v>
      </c>
      <c r="Q40" s="1">
        <f>EXP(-($U$26+$U$27))*($U$26/$U$27)^(P40/2)*BESSELI(2*SQRT($U$26*$U$27),ABS(P40))</f>
        <v>0.24706594797732315</v>
      </c>
      <c r="R40" s="1">
        <v>1</v>
      </c>
      <c r="S40" s="1">
        <f t="shared" si="6"/>
        <v>6.6216452475079193E-2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s="4" customFormat="1" x14ac:dyDescent="0.25">
      <c r="A41" s="1" t="s">
        <v>4</v>
      </c>
      <c r="B41" s="3">
        <v>41169</v>
      </c>
      <c r="C41" s="1" t="s">
        <v>23</v>
      </c>
      <c r="D41" s="1" t="s">
        <v>9</v>
      </c>
      <c r="E41" s="1">
        <v>2</v>
      </c>
      <c r="F41" s="1">
        <v>2</v>
      </c>
      <c r="G41" s="1">
        <f t="shared" si="2"/>
        <v>0</v>
      </c>
      <c r="H41" s="1">
        <f t="shared" si="0"/>
        <v>1.2894147590739538</v>
      </c>
      <c r="I41" s="1">
        <f t="shared" si="7"/>
        <v>0.31121292114431853</v>
      </c>
      <c r="J41" s="1">
        <f t="shared" si="4"/>
        <v>0.29123056476989129</v>
      </c>
      <c r="K41" s="1">
        <f t="shared" si="3"/>
        <v>-1.2336400067326059</v>
      </c>
      <c r="L41" s="1"/>
      <c r="N41" s="14" t="s">
        <v>90</v>
      </c>
      <c r="O41" s="14">
        <f>SUM(O31:O40)</f>
        <v>0.67543593505069444</v>
      </c>
      <c r="P41" s="15" t="s">
        <v>89</v>
      </c>
      <c r="Q41" s="15">
        <f>Q40</f>
        <v>0.24706594797732315</v>
      </c>
      <c r="R41" s="16" t="s">
        <v>91</v>
      </c>
      <c r="S41" s="16">
        <f>1-O41-Q41</f>
        <v>7.7498116971982417E-2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s="4" customFormat="1" x14ac:dyDescent="0.25">
      <c r="A42" s="1" t="s">
        <v>4</v>
      </c>
      <c r="B42" s="3">
        <v>41174</v>
      </c>
      <c r="C42" s="1" t="s">
        <v>22</v>
      </c>
      <c r="D42" s="1" t="s">
        <v>14</v>
      </c>
      <c r="E42" s="1">
        <v>1</v>
      </c>
      <c r="F42" s="1">
        <v>0</v>
      </c>
      <c r="G42" s="1">
        <f t="shared" si="2"/>
        <v>1</v>
      </c>
      <c r="H42" s="1">
        <f t="shared" si="0"/>
        <v>1.4596711887960971</v>
      </c>
      <c r="I42" s="1">
        <f t="shared" si="7"/>
        <v>0.3151375085714766</v>
      </c>
      <c r="J42" s="1">
        <f t="shared" si="4"/>
        <v>0.30888194531396035</v>
      </c>
      <c r="K42" s="1">
        <f t="shared" si="3"/>
        <v>-1.1747961290857436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s="4" customFormat="1" x14ac:dyDescent="0.25">
      <c r="A43" s="1" t="s">
        <v>4</v>
      </c>
      <c r="B43" s="3">
        <v>41174</v>
      </c>
      <c r="C43" s="1" t="s">
        <v>20</v>
      </c>
      <c r="D43" s="1" t="s">
        <v>18</v>
      </c>
      <c r="E43" s="1">
        <v>4</v>
      </c>
      <c r="F43" s="1">
        <v>1</v>
      </c>
      <c r="G43" s="1">
        <f t="shared" si="2"/>
        <v>3</v>
      </c>
      <c r="H43" s="1">
        <f t="shared" si="0"/>
        <v>1.7053046143333985</v>
      </c>
      <c r="I43" s="1">
        <f t="shared" si="7"/>
        <v>1.1650799479888452</v>
      </c>
      <c r="J43" s="1">
        <f t="shared" si="4"/>
        <v>7.5284261693605553E-2</v>
      </c>
      <c r="K43" s="1">
        <f t="shared" si="3"/>
        <v>-2.5864841740745632</v>
      </c>
      <c r="L43" s="1"/>
      <c r="M43" s="1"/>
      <c r="N43" s="13" t="s">
        <v>81</v>
      </c>
      <c r="O43" s="13"/>
      <c r="P43" s="13">
        <f>CORREL(E3:E382,F3:F382)</f>
        <v>3.1835958550361705E-2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s="4" customFormat="1" x14ac:dyDescent="0.25">
      <c r="A44" s="1" t="s">
        <v>4</v>
      </c>
      <c r="B44" s="3">
        <v>41174</v>
      </c>
      <c r="C44" s="1" t="s">
        <v>12</v>
      </c>
      <c r="D44" s="1" t="s">
        <v>23</v>
      </c>
      <c r="E44" s="1">
        <v>0</v>
      </c>
      <c r="F44" s="1">
        <v>3</v>
      </c>
      <c r="G44" s="1">
        <f t="shared" si="2"/>
        <v>-3</v>
      </c>
      <c r="H44" s="1">
        <f t="shared" si="0"/>
        <v>0.56736548966994482</v>
      </c>
      <c r="I44" s="1">
        <f t="shared" si="7"/>
        <v>0.84203752146105904</v>
      </c>
      <c r="J44" s="1">
        <f t="shared" si="4"/>
        <v>2.7353557808957551E-2</v>
      </c>
      <c r="K44" s="1">
        <f t="shared" si="3"/>
        <v>-3.5989086741518119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s="4" customFormat="1" x14ac:dyDescent="0.25">
      <c r="A45" s="1" t="s">
        <v>4</v>
      </c>
      <c r="B45" s="3">
        <v>41174</v>
      </c>
      <c r="C45" s="1" t="s">
        <v>15</v>
      </c>
      <c r="D45" s="1" t="s">
        <v>13</v>
      </c>
      <c r="E45" s="1">
        <v>1</v>
      </c>
      <c r="F45" s="1">
        <v>0</v>
      </c>
      <c r="G45" s="1">
        <f t="shared" si="2"/>
        <v>1</v>
      </c>
      <c r="H45" s="1">
        <f t="shared" si="0"/>
        <v>1.365951883750963</v>
      </c>
      <c r="I45" s="1">
        <f t="shared" si="7"/>
        <v>0.4099480732766479</v>
      </c>
      <c r="J45" s="1">
        <f t="shared" si="4"/>
        <v>0.30239188137542916</v>
      </c>
      <c r="K45" s="1">
        <f t="shared" si="3"/>
        <v>-1.1960314823406295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s="4" customFormat="1" x14ac:dyDescent="0.25">
      <c r="A46" s="1" t="s">
        <v>4</v>
      </c>
      <c r="B46" s="3">
        <v>41174</v>
      </c>
      <c r="C46" s="1" t="s">
        <v>17</v>
      </c>
      <c r="D46" s="1" t="s">
        <v>6</v>
      </c>
      <c r="E46" s="1">
        <v>1</v>
      </c>
      <c r="F46" s="1">
        <v>1</v>
      </c>
      <c r="G46" s="1">
        <f t="shared" si="2"/>
        <v>0</v>
      </c>
      <c r="H46" s="1">
        <f t="shared" si="0"/>
        <v>1.3600344420024968</v>
      </c>
      <c r="I46" s="1">
        <f t="shared" si="7"/>
        <v>0.87357736540843423</v>
      </c>
      <c r="J46" s="1">
        <f t="shared" si="4"/>
        <v>0.27762342265151324</v>
      </c>
      <c r="K46" s="1">
        <f t="shared" si="3"/>
        <v>-1.2814896783631067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s="4" customFormat="1" x14ac:dyDescent="0.25">
      <c r="A47" s="1" t="s">
        <v>4</v>
      </c>
      <c r="B47" s="3">
        <v>41174</v>
      </c>
      <c r="C47" s="1" t="s">
        <v>21</v>
      </c>
      <c r="D47" s="1" t="s">
        <v>7</v>
      </c>
      <c r="E47" s="1">
        <v>1</v>
      </c>
      <c r="F47" s="1">
        <v>2</v>
      </c>
      <c r="G47" s="1">
        <f t="shared" si="2"/>
        <v>-1</v>
      </c>
      <c r="H47" s="1">
        <f t="shared" si="0"/>
        <v>1.2808746212671256</v>
      </c>
      <c r="I47" s="1">
        <f t="shared" si="7"/>
        <v>1.3395866830789407</v>
      </c>
      <c r="J47" s="1">
        <f t="shared" si="4"/>
        <v>0.20875839109698752</v>
      </c>
      <c r="K47" s="1">
        <f t="shared" si="3"/>
        <v>-1.5665777191872483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s="4" customFormat="1" x14ac:dyDescent="0.25">
      <c r="A48" s="1" t="s">
        <v>4</v>
      </c>
      <c r="B48" s="3">
        <v>41175</v>
      </c>
      <c r="C48" s="1" t="s">
        <v>16</v>
      </c>
      <c r="D48" s="1" t="s">
        <v>24</v>
      </c>
      <c r="E48" s="1">
        <v>1</v>
      </c>
      <c r="F48" s="1">
        <v>2</v>
      </c>
      <c r="G48" s="1">
        <f t="shared" si="2"/>
        <v>-1</v>
      </c>
      <c r="H48" s="1">
        <f t="shared" si="0"/>
        <v>0.88738304917641087</v>
      </c>
      <c r="I48" s="1">
        <f t="shared" si="7"/>
        <v>1.4648290425567667</v>
      </c>
      <c r="J48" s="1">
        <f t="shared" si="4"/>
        <v>0.25188257468289293</v>
      </c>
      <c r="K48" s="1">
        <f t="shared" si="3"/>
        <v>-1.3787922735506772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s="4" customFormat="1" x14ac:dyDescent="0.25">
      <c r="A49" s="1" t="s">
        <v>4</v>
      </c>
      <c r="B49" s="3">
        <v>41175</v>
      </c>
      <c r="C49" s="1" t="s">
        <v>19</v>
      </c>
      <c r="D49" s="1" t="s">
        <v>5</v>
      </c>
      <c r="E49" s="1">
        <v>1</v>
      </c>
      <c r="F49" s="1">
        <v>1</v>
      </c>
      <c r="G49" s="1">
        <f t="shared" si="2"/>
        <v>0</v>
      </c>
      <c r="H49" s="1">
        <f t="shared" si="0"/>
        <v>1.0419310764895959</v>
      </c>
      <c r="I49" s="1">
        <f t="shared" si="7"/>
        <v>0.77164857726898495</v>
      </c>
      <c r="J49" s="1">
        <f t="shared" si="4"/>
        <v>0.32300724799132441</v>
      </c>
      <c r="K49" s="1">
        <f t="shared" si="3"/>
        <v>-1.130080516409621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s="4" customFormat="1" x14ac:dyDescent="0.25">
      <c r="A50" s="1" t="s">
        <v>4</v>
      </c>
      <c r="B50" s="3">
        <v>41175</v>
      </c>
      <c r="C50" s="1" t="s">
        <v>9</v>
      </c>
      <c r="D50" s="1" t="s">
        <v>8</v>
      </c>
      <c r="E50" s="1">
        <v>1</v>
      </c>
      <c r="F50" s="1">
        <v>0</v>
      </c>
      <c r="G50" s="1">
        <f t="shared" si="2"/>
        <v>1</v>
      </c>
      <c r="H50" s="1">
        <f t="shared" si="0"/>
        <v>1.1165559700295464</v>
      </c>
      <c r="I50" s="1">
        <f t="shared" si="7"/>
        <v>0.86347199408703335</v>
      </c>
      <c r="J50" s="1">
        <f t="shared" si="4"/>
        <v>0.24141875935911652</v>
      </c>
      <c r="K50" s="1">
        <f t="shared" si="3"/>
        <v>-1.4212222626540292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s="4" customFormat="1" x14ac:dyDescent="0.25">
      <c r="A51" s="1" t="s">
        <v>4</v>
      </c>
      <c r="B51" s="3">
        <v>41175</v>
      </c>
      <c r="C51" s="1" t="s">
        <v>10</v>
      </c>
      <c r="D51" s="1" t="s">
        <v>11</v>
      </c>
      <c r="E51" s="1">
        <v>2</v>
      </c>
      <c r="F51" s="1">
        <v>1</v>
      </c>
      <c r="G51" s="1">
        <f t="shared" si="2"/>
        <v>1</v>
      </c>
      <c r="H51" s="1">
        <f t="shared" si="0"/>
        <v>1.2927228530824586</v>
      </c>
      <c r="I51" s="1">
        <f t="shared" si="7"/>
        <v>0.18854108906674136</v>
      </c>
      <c r="J51" s="1">
        <f t="shared" si="4"/>
        <v>0.33120198945790014</v>
      </c>
      <c r="K51" s="1">
        <f t="shared" si="3"/>
        <v>-1.1050268496717419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s="4" customFormat="1" x14ac:dyDescent="0.25">
      <c r="A52" s="1" t="s">
        <v>4</v>
      </c>
      <c r="B52" s="3">
        <v>41181</v>
      </c>
      <c r="C52" s="1" t="s">
        <v>5</v>
      </c>
      <c r="D52" s="1" t="s">
        <v>22</v>
      </c>
      <c r="E52" s="1">
        <v>1</v>
      </c>
      <c r="F52" s="1">
        <v>2</v>
      </c>
      <c r="G52" s="1">
        <f t="shared" si="2"/>
        <v>-1</v>
      </c>
      <c r="H52" s="1">
        <f t="shared" si="0"/>
        <v>1.1561030759022617</v>
      </c>
      <c r="I52" s="1">
        <f t="shared" si="7"/>
        <v>0.8593605543065318</v>
      </c>
      <c r="J52" s="1">
        <f t="shared" si="4"/>
        <v>0.18164368899885552</v>
      </c>
      <c r="K52" s="1">
        <f t="shared" si="3"/>
        <v>-1.7057082635617054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s="4" customFormat="1" x14ac:dyDescent="0.25">
      <c r="A53" s="1" t="s">
        <v>4</v>
      </c>
      <c r="B53" s="3">
        <v>41181</v>
      </c>
      <c r="C53" s="1" t="s">
        <v>23</v>
      </c>
      <c r="D53" s="1" t="s">
        <v>20</v>
      </c>
      <c r="E53" s="1">
        <v>3</v>
      </c>
      <c r="F53" s="1">
        <v>1</v>
      </c>
      <c r="G53" s="1">
        <f t="shared" si="2"/>
        <v>2</v>
      </c>
      <c r="H53" s="1">
        <f t="shared" si="0"/>
        <v>0.99955184268205788</v>
      </c>
      <c r="I53" s="1">
        <f t="shared" si="7"/>
        <v>0.30132384332780415</v>
      </c>
      <c r="J53" s="1">
        <f t="shared" si="4"/>
        <v>0.15020557866959891</v>
      </c>
      <c r="K53" s="1">
        <f t="shared" si="3"/>
        <v>-1.8957503987333204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s="4" customFormat="1" x14ac:dyDescent="0.25">
      <c r="A54" s="1" t="s">
        <v>4</v>
      </c>
      <c r="B54" s="3">
        <v>41181</v>
      </c>
      <c r="C54" s="1" t="s">
        <v>7</v>
      </c>
      <c r="D54" s="1" t="s">
        <v>19</v>
      </c>
      <c r="E54" s="1">
        <v>1</v>
      </c>
      <c r="F54" s="1">
        <v>2</v>
      </c>
      <c r="G54" s="1">
        <f t="shared" si="2"/>
        <v>-1</v>
      </c>
      <c r="H54" s="1">
        <f t="shared" si="0"/>
        <v>0.73697179112845557</v>
      </c>
      <c r="I54" s="1">
        <f t="shared" si="7"/>
        <v>1.5302117299062961</v>
      </c>
      <c r="J54" s="1">
        <f t="shared" si="4"/>
        <v>0.2664003838252807</v>
      </c>
      <c r="K54" s="1">
        <f t="shared" si="3"/>
        <v>-1.3227548995313527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s="4" customFormat="1" x14ac:dyDescent="0.25">
      <c r="A55" s="1" t="s">
        <v>4</v>
      </c>
      <c r="B55" s="3">
        <v>41181</v>
      </c>
      <c r="C55" s="1" t="s">
        <v>24</v>
      </c>
      <c r="D55" s="1" t="s">
        <v>10</v>
      </c>
      <c r="E55" s="1">
        <v>2</v>
      </c>
      <c r="F55" s="1">
        <v>3</v>
      </c>
      <c r="G55" s="1">
        <f t="shared" si="2"/>
        <v>-1</v>
      </c>
      <c r="H55" s="1">
        <f t="shared" si="0"/>
        <v>0.89367499697309782</v>
      </c>
      <c r="I55" s="1">
        <f t="shared" si="7"/>
        <v>0.35780858831461648</v>
      </c>
      <c r="J55" s="1">
        <f t="shared" si="4"/>
        <v>0.11962357697808955</v>
      </c>
      <c r="K55" s="1">
        <f t="shared" si="3"/>
        <v>-2.1234053249697245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s="4" customFormat="1" x14ac:dyDescent="0.25">
      <c r="A56" s="1" t="s">
        <v>4</v>
      </c>
      <c r="B56" s="3">
        <v>41181</v>
      </c>
      <c r="C56" s="1" t="s">
        <v>8</v>
      </c>
      <c r="D56" s="1" t="s">
        <v>16</v>
      </c>
      <c r="E56" s="1">
        <v>2</v>
      </c>
      <c r="F56" s="1">
        <v>5</v>
      </c>
      <c r="G56" s="1">
        <f t="shared" si="2"/>
        <v>-3</v>
      </c>
      <c r="H56" s="1">
        <f t="shared" si="0"/>
        <v>0.98753295890556603</v>
      </c>
      <c r="I56" s="1">
        <f t="shared" si="7"/>
        <v>1.8018048786792931</v>
      </c>
      <c r="J56" s="1">
        <f t="shared" si="4"/>
        <v>9.1818597043295966E-2</v>
      </c>
      <c r="K56" s="1">
        <f t="shared" si="3"/>
        <v>-2.3879404197017093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s="4" customFormat="1" x14ac:dyDescent="0.25">
      <c r="A57" s="1" t="s">
        <v>4</v>
      </c>
      <c r="B57" s="3">
        <v>41181</v>
      </c>
      <c r="C57" s="1" t="s">
        <v>13</v>
      </c>
      <c r="D57" s="1" t="s">
        <v>9</v>
      </c>
      <c r="E57" s="1">
        <v>2</v>
      </c>
      <c r="F57" s="1">
        <v>2</v>
      </c>
      <c r="G57" s="1">
        <f t="shared" si="2"/>
        <v>0</v>
      </c>
      <c r="H57" s="1">
        <f t="shared" si="0"/>
        <v>0.70140247141790779</v>
      </c>
      <c r="I57" s="1">
        <f t="shared" si="7"/>
        <v>0.84548817748226612</v>
      </c>
      <c r="J57" s="1">
        <f t="shared" si="4"/>
        <v>0.35916911561959775</v>
      </c>
      <c r="K57" s="1">
        <f t="shared" si="3"/>
        <v>-1.0239619272651548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s="4" customFormat="1" x14ac:dyDescent="0.25">
      <c r="A58" s="1" t="s">
        <v>4</v>
      </c>
      <c r="B58" s="3">
        <v>41181</v>
      </c>
      <c r="C58" s="1" t="s">
        <v>14</v>
      </c>
      <c r="D58" s="1" t="s">
        <v>12</v>
      </c>
      <c r="E58" s="1">
        <v>2</v>
      </c>
      <c r="F58" s="1">
        <v>0</v>
      </c>
      <c r="G58" s="1">
        <f t="shared" si="2"/>
        <v>2</v>
      </c>
      <c r="H58" s="1">
        <f t="shared" si="0"/>
        <v>0.80176824265480051</v>
      </c>
      <c r="I58" s="1">
        <f t="shared" si="7"/>
        <v>0.80861292508060878</v>
      </c>
      <c r="J58" s="1">
        <f t="shared" si="4"/>
        <v>7.9276266827403075E-2</v>
      </c>
      <c r="K58" s="1">
        <f t="shared" si="3"/>
        <v>-2.5348164785226439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s="4" customFormat="1" x14ac:dyDescent="0.25">
      <c r="A59" s="1" t="s">
        <v>4</v>
      </c>
      <c r="B59" s="3">
        <v>41181</v>
      </c>
      <c r="C59" s="1" t="s">
        <v>6</v>
      </c>
      <c r="D59" s="1" t="s">
        <v>21</v>
      </c>
      <c r="E59" s="1">
        <v>1</v>
      </c>
      <c r="F59" s="1">
        <v>0</v>
      </c>
      <c r="G59" s="1">
        <f t="shared" si="2"/>
        <v>1</v>
      </c>
      <c r="H59" s="1">
        <f t="shared" si="0"/>
        <v>1.4557929620755345</v>
      </c>
      <c r="I59" s="1">
        <f t="shared" si="7"/>
        <v>0.846584928826001</v>
      </c>
      <c r="J59" s="1">
        <f t="shared" si="4"/>
        <v>0.25578334527009844</v>
      </c>
      <c r="K59" s="1">
        <f t="shared" si="3"/>
        <v>-1.3634245003616581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s="4" customFormat="1" x14ac:dyDescent="0.25">
      <c r="A60" s="1" t="s">
        <v>4</v>
      </c>
      <c r="B60" s="3">
        <v>41182</v>
      </c>
      <c r="C60" s="1" t="s">
        <v>18</v>
      </c>
      <c r="D60" s="1" t="s">
        <v>15</v>
      </c>
      <c r="E60" s="1">
        <v>1</v>
      </c>
      <c r="F60" s="1">
        <v>1</v>
      </c>
      <c r="G60" s="1">
        <f t="shared" si="2"/>
        <v>0</v>
      </c>
      <c r="H60" s="1">
        <f t="shared" si="0"/>
        <v>1.610885304822967</v>
      </c>
      <c r="I60" s="1">
        <f t="shared" si="7"/>
        <v>1.5516505867247685</v>
      </c>
      <c r="J60" s="1">
        <f t="shared" si="4"/>
        <v>0.2357241050989331</v>
      </c>
      <c r="K60" s="1">
        <f t="shared" si="3"/>
        <v>-1.4450932040150204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s="4" customFormat="1" x14ac:dyDescent="0.25">
      <c r="A61" s="1" t="s">
        <v>4</v>
      </c>
      <c r="B61" s="3">
        <v>41183</v>
      </c>
      <c r="C61" s="1" t="s">
        <v>11</v>
      </c>
      <c r="D61" s="1" t="s">
        <v>17</v>
      </c>
      <c r="E61" s="1">
        <v>1</v>
      </c>
      <c r="F61" s="1">
        <v>2</v>
      </c>
      <c r="G61" s="1">
        <f t="shared" si="2"/>
        <v>-1</v>
      </c>
      <c r="H61" s="1">
        <f t="shared" si="0"/>
        <v>0.57106410065475022</v>
      </c>
      <c r="I61" s="1">
        <f t="shared" si="7"/>
        <v>0.94257549776962868</v>
      </c>
      <c r="J61" s="1">
        <f t="shared" si="4"/>
        <v>0.2685449133903649</v>
      </c>
      <c r="K61" s="1">
        <f t="shared" si="3"/>
        <v>-1.3147371038252638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s="4" customFormat="1" x14ac:dyDescent="0.25">
      <c r="A62" s="1" t="s">
        <v>4</v>
      </c>
      <c r="B62" s="3">
        <v>41188</v>
      </c>
      <c r="C62" s="1" t="s">
        <v>22</v>
      </c>
      <c r="D62" s="1" t="s">
        <v>8</v>
      </c>
      <c r="E62" s="1">
        <v>4</v>
      </c>
      <c r="F62" s="1">
        <v>1</v>
      </c>
      <c r="G62" s="1">
        <f t="shared" si="2"/>
        <v>3</v>
      </c>
      <c r="H62" s="1">
        <f t="shared" si="0"/>
        <v>2.003734287183232</v>
      </c>
      <c r="I62" s="1">
        <f t="shared" si="7"/>
        <v>0.40644176789811415</v>
      </c>
      <c r="J62" s="1">
        <f t="shared" si="4"/>
        <v>0.14700845001080712</v>
      </c>
      <c r="K62" s="1">
        <f t="shared" si="3"/>
        <v>-1.9172652107887738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s="4" customFormat="1" x14ac:dyDescent="0.25">
      <c r="A63" s="1" t="s">
        <v>4</v>
      </c>
      <c r="B63" s="3">
        <v>41188</v>
      </c>
      <c r="C63" s="1" t="s">
        <v>19</v>
      </c>
      <c r="D63" s="1" t="s">
        <v>6</v>
      </c>
      <c r="E63" s="1">
        <v>3</v>
      </c>
      <c r="F63" s="1">
        <v>0</v>
      </c>
      <c r="G63" s="1">
        <f t="shared" si="2"/>
        <v>3</v>
      </c>
      <c r="H63" s="1">
        <f t="shared" si="0"/>
        <v>1.8547076360242203</v>
      </c>
      <c r="I63" s="1">
        <f t="shared" si="7"/>
        <v>0.43673664893005026</v>
      </c>
      <c r="J63" s="1">
        <f t="shared" si="4"/>
        <v>0.13114602275248019</v>
      </c>
      <c r="K63" s="1">
        <f t="shared" si="3"/>
        <v>-2.0314438990728223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s="4" customFormat="1" x14ac:dyDescent="0.25">
      <c r="A64" s="1" t="s">
        <v>4</v>
      </c>
      <c r="B64" s="3">
        <v>41188</v>
      </c>
      <c r="C64" s="1" t="s">
        <v>12</v>
      </c>
      <c r="D64" s="1" t="s">
        <v>13</v>
      </c>
      <c r="E64" s="1">
        <v>2</v>
      </c>
      <c r="F64" s="1">
        <v>2</v>
      </c>
      <c r="G64" s="1">
        <f t="shared" si="2"/>
        <v>0</v>
      </c>
      <c r="H64" s="1">
        <f t="shared" si="0"/>
        <v>1.541391058133232</v>
      </c>
      <c r="I64" s="1">
        <f t="shared" si="7"/>
        <v>0.45804284030653192</v>
      </c>
      <c r="J64" s="1">
        <f t="shared" si="4"/>
        <v>0.249274379455934</v>
      </c>
      <c r="K64" s="1">
        <f t="shared" si="3"/>
        <v>-1.38920106366589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s="4" customFormat="1" x14ac:dyDescent="0.25">
      <c r="A65" s="1" t="s">
        <v>4</v>
      </c>
      <c r="B65" s="3">
        <v>41188</v>
      </c>
      <c r="C65" s="1" t="s">
        <v>15</v>
      </c>
      <c r="D65" s="1" t="s">
        <v>11</v>
      </c>
      <c r="E65" s="1">
        <v>3</v>
      </c>
      <c r="F65" s="1">
        <v>2</v>
      </c>
      <c r="G65" s="1">
        <f t="shared" si="2"/>
        <v>1</v>
      </c>
      <c r="H65" s="1">
        <f t="shared" si="0"/>
        <v>1.2924875374798617</v>
      </c>
      <c r="I65" s="1">
        <f t="shared" si="7"/>
        <v>0.39220361529563019</v>
      </c>
      <c r="J65" s="1">
        <f t="shared" si="4"/>
        <v>0.30588430603110145</v>
      </c>
      <c r="K65" s="1">
        <f t="shared" si="3"/>
        <v>-1.1845483333875413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s="4" customFormat="1" x14ac:dyDescent="0.25">
      <c r="A66" s="1" t="s">
        <v>4</v>
      </c>
      <c r="B66" s="3">
        <v>41188</v>
      </c>
      <c r="C66" s="1" t="s">
        <v>17</v>
      </c>
      <c r="D66" s="1" t="s">
        <v>5</v>
      </c>
      <c r="E66" s="1">
        <v>1</v>
      </c>
      <c r="F66" s="1">
        <v>3</v>
      </c>
      <c r="G66" s="1">
        <f t="shared" si="2"/>
        <v>-2</v>
      </c>
      <c r="H66" s="1">
        <f t="shared" si="0"/>
        <v>0.76403532432541477</v>
      </c>
      <c r="I66" s="1">
        <f t="shared" si="7"/>
        <v>1.5434810263879926</v>
      </c>
      <c r="J66" s="1">
        <f t="shared" si="4"/>
        <v>0.172559862289587</v>
      </c>
      <c r="K66" s="1">
        <f t="shared" si="3"/>
        <v>-1.757011074945209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s="4" customFormat="1" x14ac:dyDescent="0.25">
      <c r="A67" s="1" t="s">
        <v>4</v>
      </c>
      <c r="B67" s="3">
        <v>41188</v>
      </c>
      <c r="C67" s="1" t="s">
        <v>21</v>
      </c>
      <c r="D67" s="1" t="s">
        <v>23</v>
      </c>
      <c r="E67" s="1">
        <v>2</v>
      </c>
      <c r="F67" s="1">
        <v>2</v>
      </c>
      <c r="G67" s="1">
        <f t="shared" si="2"/>
        <v>0</v>
      </c>
      <c r="H67" s="1">
        <f t="shared" ref="H67:H130" si="8">mean*home*VLOOKUP(C67,lookup,2,FALSE)*VLOOKUP(D67,lookup,3,FALSE)</f>
        <v>0.41855825473516473</v>
      </c>
      <c r="I67" s="1">
        <f t="shared" ref="I67:I130" si="9">mean*VLOOKUP(C67,lookup,3,FALSE)*VLOOKUP(D67,lookup,2,FALSE)/home</f>
        <v>0.99716191519261543</v>
      </c>
      <c r="J67" s="1">
        <f t="shared" si="4"/>
        <v>0.35514261875594616</v>
      </c>
      <c r="K67" s="1">
        <f t="shared" si="3"/>
        <v>-1.0352358272093269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s="4" customFormat="1" x14ac:dyDescent="0.25">
      <c r="A68" s="1" t="s">
        <v>4</v>
      </c>
      <c r="B68" s="3">
        <v>41189</v>
      </c>
      <c r="C68" s="1" t="s">
        <v>16</v>
      </c>
      <c r="D68" s="1" t="s">
        <v>14</v>
      </c>
      <c r="E68" s="1">
        <v>0</v>
      </c>
      <c r="F68" s="1">
        <v>0</v>
      </c>
      <c r="G68" s="1">
        <f t="shared" ref="G68:G131" si="10">E68-F68</f>
        <v>0</v>
      </c>
      <c r="H68" s="1">
        <f t="shared" si="8"/>
        <v>1.7774716202627223</v>
      </c>
      <c r="I68" s="1">
        <f t="shared" si="9"/>
        <v>0.56542284821307154</v>
      </c>
      <c r="J68" s="1">
        <f t="shared" si="4"/>
        <v>0.21972065634424731</v>
      </c>
      <c r="K68" s="1">
        <f t="shared" ref="K68:K131" si="11">LN(J68)</f>
        <v>-1.5153982833273651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s="4" customFormat="1" x14ac:dyDescent="0.25">
      <c r="A69" s="1" t="s">
        <v>4</v>
      </c>
      <c r="B69" s="3">
        <v>41189</v>
      </c>
      <c r="C69" s="1" t="s">
        <v>9</v>
      </c>
      <c r="D69" s="1" t="s">
        <v>24</v>
      </c>
      <c r="E69" s="1">
        <v>0</v>
      </c>
      <c r="F69" s="1">
        <v>3</v>
      </c>
      <c r="G69" s="1">
        <f t="shared" si="10"/>
        <v>-3</v>
      </c>
      <c r="H69" s="1">
        <f t="shared" si="8"/>
        <v>0.40607276007589199</v>
      </c>
      <c r="I69" s="1">
        <f t="shared" si="9"/>
        <v>1.7344572884973595</v>
      </c>
      <c r="J69" s="1">
        <f t="shared" ref="J69:J132" si="12">EXP(-(H69+I69))*(H69/I69)^(G69/2)*BESSELI(2*SQRT(H69*I69),ABS(G69))</f>
        <v>0.12158866014418661</v>
      </c>
      <c r="K69" s="1">
        <f t="shared" si="11"/>
        <v>-2.1071115691918272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s="4" customFormat="1" x14ac:dyDescent="0.25">
      <c r="A70" s="1" t="s">
        <v>4</v>
      </c>
      <c r="B70" s="3">
        <v>41189</v>
      </c>
      <c r="C70" s="1" t="s">
        <v>20</v>
      </c>
      <c r="D70" s="1" t="s">
        <v>7</v>
      </c>
      <c r="E70" s="1">
        <v>2</v>
      </c>
      <c r="F70" s="1">
        <v>2</v>
      </c>
      <c r="G70" s="1">
        <f t="shared" si="10"/>
        <v>0</v>
      </c>
      <c r="H70" s="1">
        <f t="shared" si="8"/>
        <v>1.2487175575995781</v>
      </c>
      <c r="I70" s="1">
        <f t="shared" si="9"/>
        <v>0.99158614963072778</v>
      </c>
      <c r="J70" s="1">
        <f t="shared" si="12"/>
        <v>0.28506525233918811</v>
      </c>
      <c r="K70" s="1">
        <f t="shared" si="11"/>
        <v>-1.2550371693437159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s="4" customFormat="1" x14ac:dyDescent="0.25">
      <c r="A71" s="1" t="s">
        <v>4</v>
      </c>
      <c r="B71" s="3">
        <v>41189</v>
      </c>
      <c r="C71" s="1" t="s">
        <v>10</v>
      </c>
      <c r="D71" s="1" t="s">
        <v>18</v>
      </c>
      <c r="E71" s="1">
        <v>2</v>
      </c>
      <c r="F71" s="1">
        <v>0</v>
      </c>
      <c r="G71" s="1">
        <f t="shared" si="10"/>
        <v>2</v>
      </c>
      <c r="H71" s="1">
        <f t="shared" si="8"/>
        <v>2.1016142420100019</v>
      </c>
      <c r="I71" s="1">
        <f t="shared" si="9"/>
        <v>0.57184592122636546</v>
      </c>
      <c r="J71" s="1">
        <f t="shared" si="12"/>
        <v>0.22340711030783125</v>
      </c>
      <c r="K71" s="1">
        <f t="shared" si="11"/>
        <v>-1.4987595651550882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s="4" customFormat="1" x14ac:dyDescent="0.25">
      <c r="A72" s="1" t="s">
        <v>4</v>
      </c>
      <c r="B72" s="3">
        <v>41202</v>
      </c>
      <c r="C72" s="1" t="s">
        <v>7</v>
      </c>
      <c r="D72" s="1" t="s">
        <v>18</v>
      </c>
      <c r="E72" s="1">
        <v>1</v>
      </c>
      <c r="F72" s="1">
        <v>0</v>
      </c>
      <c r="G72" s="1">
        <f t="shared" si="10"/>
        <v>1</v>
      </c>
      <c r="H72" s="1">
        <f t="shared" si="8"/>
        <v>2.1780682469510819</v>
      </c>
      <c r="I72" s="1">
        <f t="shared" si="9"/>
        <v>1.3838180777321165</v>
      </c>
      <c r="J72" s="1">
        <f t="shared" si="12"/>
        <v>0.21551975392988312</v>
      </c>
      <c r="K72" s="1">
        <f t="shared" si="11"/>
        <v>-1.5347027080714628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s="4" customFormat="1" x14ac:dyDescent="0.25">
      <c r="A73" s="1" t="s">
        <v>4</v>
      </c>
      <c r="B73" s="3">
        <v>41202</v>
      </c>
      <c r="C73" s="1" t="s">
        <v>16</v>
      </c>
      <c r="D73" s="1" t="s">
        <v>13</v>
      </c>
      <c r="E73" s="1">
        <v>1</v>
      </c>
      <c r="F73" s="1">
        <v>0</v>
      </c>
      <c r="G73" s="1">
        <f t="shared" si="10"/>
        <v>1</v>
      </c>
      <c r="H73" s="1">
        <f t="shared" si="8"/>
        <v>2.5020432986134207</v>
      </c>
      <c r="I73" s="1">
        <f t="shared" si="9"/>
        <v>0.43743206353395564</v>
      </c>
      <c r="J73" s="1">
        <f t="shared" si="12"/>
        <v>0.21924808460298928</v>
      </c>
      <c r="K73" s="1">
        <f t="shared" si="11"/>
        <v>-1.517551383900323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s="4" customFormat="1" x14ac:dyDescent="0.25">
      <c r="A74" s="1" t="s">
        <v>4</v>
      </c>
      <c r="B74" s="3">
        <v>41202</v>
      </c>
      <c r="C74" s="1" t="s">
        <v>24</v>
      </c>
      <c r="D74" s="1" t="s">
        <v>14</v>
      </c>
      <c r="E74" s="1">
        <v>4</v>
      </c>
      <c r="F74" s="1">
        <v>2</v>
      </c>
      <c r="G74" s="1">
        <f t="shared" si="10"/>
        <v>2</v>
      </c>
      <c r="H74" s="1">
        <f t="shared" si="8"/>
        <v>1.3639129209647332</v>
      </c>
      <c r="I74" s="1">
        <f t="shared" si="9"/>
        <v>0.19408925731413143</v>
      </c>
      <c r="J74" s="1">
        <f t="shared" si="12"/>
        <v>0.21370799622351777</v>
      </c>
      <c r="K74" s="1">
        <f t="shared" si="11"/>
        <v>-1.5431446993714937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s="4" customFormat="1" x14ac:dyDescent="0.25">
      <c r="A75" s="1" t="s">
        <v>4</v>
      </c>
      <c r="B75" s="3">
        <v>41202</v>
      </c>
      <c r="C75" s="1" t="s">
        <v>8</v>
      </c>
      <c r="D75" s="1" t="s">
        <v>5</v>
      </c>
      <c r="E75" s="1">
        <v>1</v>
      </c>
      <c r="F75" s="1">
        <v>0</v>
      </c>
      <c r="G75" s="1">
        <f t="shared" si="10"/>
        <v>1</v>
      </c>
      <c r="H75" s="1">
        <f t="shared" si="8"/>
        <v>0.54134194631595378</v>
      </c>
      <c r="I75" s="1">
        <f t="shared" si="9"/>
        <v>1.4457546159988508</v>
      </c>
      <c r="J75" s="1">
        <f t="shared" si="12"/>
        <v>0.10730112881782575</v>
      </c>
      <c r="K75" s="1">
        <f t="shared" si="11"/>
        <v>-2.2321161091974124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s="4" customFormat="1" x14ac:dyDescent="0.25">
      <c r="A76" s="1" t="s">
        <v>4</v>
      </c>
      <c r="B76" s="3">
        <v>41202</v>
      </c>
      <c r="C76" s="1" t="s">
        <v>12</v>
      </c>
      <c r="D76" s="1" t="s">
        <v>21</v>
      </c>
      <c r="E76" s="1">
        <v>2</v>
      </c>
      <c r="F76" s="1">
        <v>1</v>
      </c>
      <c r="G76" s="1">
        <f t="shared" si="10"/>
        <v>1</v>
      </c>
      <c r="H76" s="1">
        <f t="shared" si="8"/>
        <v>1.9748345787084838</v>
      </c>
      <c r="I76" s="1">
        <f t="shared" si="9"/>
        <v>0.90846765403267449</v>
      </c>
      <c r="J76" s="1">
        <f t="shared" si="12"/>
        <v>0.24409590948276591</v>
      </c>
      <c r="K76" s="1">
        <f t="shared" si="11"/>
        <v>-1.4101940592706785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s="4" customFormat="1" x14ac:dyDescent="0.25">
      <c r="A77" s="1" t="s">
        <v>4</v>
      </c>
      <c r="B77" s="3">
        <v>41202</v>
      </c>
      <c r="C77" s="1" t="s">
        <v>10</v>
      </c>
      <c r="D77" s="1" t="s">
        <v>22</v>
      </c>
      <c r="E77" s="1">
        <v>2</v>
      </c>
      <c r="F77" s="1">
        <v>4</v>
      </c>
      <c r="G77" s="1">
        <f t="shared" si="10"/>
        <v>-2</v>
      </c>
      <c r="H77" s="1">
        <f t="shared" si="8"/>
        <v>0.78673662831123758</v>
      </c>
      <c r="I77" s="1">
        <f t="shared" si="9"/>
        <v>0.70626549510919301</v>
      </c>
      <c r="J77" s="1">
        <f t="shared" si="12"/>
        <v>6.7168507093106913E-2</v>
      </c>
      <c r="K77" s="1">
        <f t="shared" si="11"/>
        <v>-2.7005507857489772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s="4" customFormat="1" x14ac:dyDescent="0.25">
      <c r="A78" s="1" t="s">
        <v>4</v>
      </c>
      <c r="B78" s="3">
        <v>41202</v>
      </c>
      <c r="C78" s="1" t="s">
        <v>15</v>
      </c>
      <c r="D78" s="1" t="s">
        <v>19</v>
      </c>
      <c r="E78" s="1">
        <v>1</v>
      </c>
      <c r="F78" s="1">
        <v>2</v>
      </c>
      <c r="G78" s="1">
        <f t="shared" si="10"/>
        <v>-1</v>
      </c>
      <c r="H78" s="1">
        <f t="shared" si="8"/>
        <v>0.7109733495501569</v>
      </c>
      <c r="I78" s="1">
        <f t="shared" si="9"/>
        <v>1.3153978752913398</v>
      </c>
      <c r="J78" s="1">
        <f t="shared" si="12"/>
        <v>0.26813287253532886</v>
      </c>
      <c r="K78" s="1">
        <f t="shared" si="11"/>
        <v>-1.3162726282937702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s="4" customFormat="1" x14ac:dyDescent="0.25">
      <c r="A79" s="1" t="s">
        <v>4</v>
      </c>
      <c r="B79" s="3">
        <v>41202</v>
      </c>
      <c r="C79" s="1" t="s">
        <v>17</v>
      </c>
      <c r="D79" s="1" t="s">
        <v>20</v>
      </c>
      <c r="E79" s="1">
        <v>4</v>
      </c>
      <c r="F79" s="1">
        <v>1</v>
      </c>
      <c r="G79" s="1">
        <f t="shared" si="10"/>
        <v>3</v>
      </c>
      <c r="H79" s="1">
        <f t="shared" si="8"/>
        <v>1.2793303770078035</v>
      </c>
      <c r="I79" s="1">
        <f t="shared" si="9"/>
        <v>0.85228152257115364</v>
      </c>
      <c r="J79" s="1">
        <f t="shared" si="12"/>
        <v>5.3999234912319762E-2</v>
      </c>
      <c r="K79" s="1">
        <f t="shared" si="11"/>
        <v>-2.9187854008086087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s="4" customFormat="1" x14ac:dyDescent="0.25">
      <c r="A80" s="1" t="s">
        <v>4</v>
      </c>
      <c r="B80" s="3">
        <v>41203</v>
      </c>
      <c r="C80" s="1" t="s">
        <v>11</v>
      </c>
      <c r="D80" s="1" t="s">
        <v>23</v>
      </c>
      <c r="E80" s="1">
        <v>1</v>
      </c>
      <c r="F80" s="1">
        <v>1</v>
      </c>
      <c r="G80" s="1">
        <f t="shared" si="10"/>
        <v>0</v>
      </c>
      <c r="H80" s="1">
        <f t="shared" si="8"/>
        <v>0.20189951915971455</v>
      </c>
      <c r="I80" s="1">
        <f t="shared" si="9"/>
        <v>0.7364423549968151</v>
      </c>
      <c r="J80" s="1">
        <f t="shared" si="12"/>
        <v>0.45165251233015458</v>
      </c>
      <c r="K80" s="1">
        <f t="shared" si="11"/>
        <v>-0.79484217284190917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s="4" customFormat="1" x14ac:dyDescent="0.25">
      <c r="A81" s="1" t="s">
        <v>4</v>
      </c>
      <c r="B81" s="3">
        <v>41203</v>
      </c>
      <c r="C81" s="1" t="s">
        <v>6</v>
      </c>
      <c r="D81" s="1" t="s">
        <v>9</v>
      </c>
      <c r="E81" s="1">
        <v>1</v>
      </c>
      <c r="F81" s="1">
        <v>1</v>
      </c>
      <c r="G81" s="1">
        <f t="shared" si="10"/>
        <v>0</v>
      </c>
      <c r="H81" s="1">
        <f t="shared" si="8"/>
        <v>1.3901016497925685</v>
      </c>
      <c r="I81" s="1">
        <f t="shared" si="9"/>
        <v>0.85241729364365604</v>
      </c>
      <c r="J81" s="1">
        <f t="shared" si="12"/>
        <v>0.27458551619172494</v>
      </c>
      <c r="K81" s="1">
        <f t="shared" si="11"/>
        <v>-1.2924925321532319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s="4" customFormat="1" x14ac:dyDescent="0.25">
      <c r="A82" s="1" t="s">
        <v>4</v>
      </c>
      <c r="B82" s="3">
        <v>41209</v>
      </c>
      <c r="C82" s="1" t="s">
        <v>5</v>
      </c>
      <c r="D82" s="1" t="s">
        <v>11</v>
      </c>
      <c r="E82" s="1">
        <v>1</v>
      </c>
      <c r="F82" s="1">
        <v>0</v>
      </c>
      <c r="G82" s="1">
        <f t="shared" si="10"/>
        <v>1</v>
      </c>
      <c r="H82" s="1">
        <f t="shared" si="8"/>
        <v>1.899645717456715</v>
      </c>
      <c r="I82" s="1">
        <f t="shared" si="9"/>
        <v>0.22941057708744783</v>
      </c>
      <c r="J82" s="1">
        <f t="shared" si="12"/>
        <v>0.27890784344420144</v>
      </c>
      <c r="K82" s="1">
        <f t="shared" si="11"/>
        <v>-1.2768738619610502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s="4" customFormat="1" x14ac:dyDescent="0.25">
      <c r="A83" s="1" t="s">
        <v>4</v>
      </c>
      <c r="B83" s="3">
        <v>41209</v>
      </c>
      <c r="C83" s="1" t="s">
        <v>18</v>
      </c>
      <c r="D83" s="1" t="s">
        <v>8</v>
      </c>
      <c r="E83" s="1">
        <v>1</v>
      </c>
      <c r="F83" s="1">
        <v>1</v>
      </c>
      <c r="G83" s="1">
        <f t="shared" si="10"/>
        <v>0</v>
      </c>
      <c r="H83" s="1">
        <f t="shared" si="8"/>
        <v>1.6223747121753389</v>
      </c>
      <c r="I83" s="1">
        <f t="shared" si="9"/>
        <v>1.0857303158694174</v>
      </c>
      <c r="J83" s="1">
        <f t="shared" si="12"/>
        <v>0.24711410188634469</v>
      </c>
      <c r="K83" s="1">
        <f t="shared" si="11"/>
        <v>-1.3979050980637935</v>
      </c>
      <c r="L83" s="1"/>
      <c r="M83" s="1"/>
      <c r="N83" s="1"/>
      <c r="O83" s="1"/>
      <c r="P83" s="1"/>
      <c r="Q83" s="1"/>
      <c r="R83" s="1"/>
      <c r="S83" s="1"/>
      <c r="T83" s="1"/>
      <c r="U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s="4" customFormat="1" x14ac:dyDescent="0.25">
      <c r="A84" s="1" t="s">
        <v>4</v>
      </c>
      <c r="B84" s="3">
        <v>41209</v>
      </c>
      <c r="C84" s="1" t="s">
        <v>19</v>
      </c>
      <c r="D84" s="1" t="s">
        <v>12</v>
      </c>
      <c r="E84" s="1">
        <v>1</v>
      </c>
      <c r="F84" s="1">
        <v>0</v>
      </c>
      <c r="G84" s="1">
        <f t="shared" si="10"/>
        <v>1</v>
      </c>
      <c r="H84" s="1">
        <f t="shared" si="8"/>
        <v>1.9902809956137524</v>
      </c>
      <c r="I84" s="1">
        <f t="shared" si="9"/>
        <v>0.59244869192572769</v>
      </c>
      <c r="J84" s="1">
        <f t="shared" si="12"/>
        <v>0.25831536287246576</v>
      </c>
      <c r="K84" s="1">
        <f t="shared" si="11"/>
        <v>-1.3535741037908486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s="4" customFormat="1" x14ac:dyDescent="0.25">
      <c r="A85" s="1" t="s">
        <v>4</v>
      </c>
      <c r="B85" s="3">
        <v>41209</v>
      </c>
      <c r="C85" s="1" t="s">
        <v>13</v>
      </c>
      <c r="D85" s="1" t="s">
        <v>7</v>
      </c>
      <c r="E85" s="1">
        <v>3</v>
      </c>
      <c r="F85" s="1">
        <v>3</v>
      </c>
      <c r="G85" s="1">
        <f t="shared" si="10"/>
        <v>0</v>
      </c>
      <c r="H85" s="1">
        <f t="shared" si="8"/>
        <v>0.6458077478019334</v>
      </c>
      <c r="I85" s="1">
        <f t="shared" si="9"/>
        <v>1.0455695667647287</v>
      </c>
      <c r="J85" s="1">
        <f t="shared" si="12"/>
        <v>0.3313363722064715</v>
      </c>
      <c r="K85" s="1">
        <f t="shared" si="11"/>
        <v>-1.1046211893864217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s="4" customFormat="1" x14ac:dyDescent="0.25">
      <c r="A86" s="1" t="s">
        <v>4</v>
      </c>
      <c r="B86" s="3">
        <v>41209</v>
      </c>
      <c r="C86" s="1" t="s">
        <v>14</v>
      </c>
      <c r="D86" s="1" t="s">
        <v>6</v>
      </c>
      <c r="E86" s="1">
        <v>0</v>
      </c>
      <c r="F86" s="1">
        <v>0</v>
      </c>
      <c r="G86" s="1">
        <f t="shared" si="10"/>
        <v>0</v>
      </c>
      <c r="H86" s="1">
        <f t="shared" si="8"/>
        <v>0.74715363571816207</v>
      </c>
      <c r="I86" s="1">
        <f t="shared" si="9"/>
        <v>0.59608689156411143</v>
      </c>
      <c r="J86" s="1">
        <f t="shared" si="12"/>
        <v>0.39084012016590358</v>
      </c>
      <c r="K86" s="1">
        <f t="shared" si="11"/>
        <v>-0.93945670245055224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s="4" customFormat="1" x14ac:dyDescent="0.25">
      <c r="A87" s="1" t="s">
        <v>4</v>
      </c>
      <c r="B87" s="3">
        <v>41209</v>
      </c>
      <c r="C87" s="1" t="s">
        <v>21</v>
      </c>
      <c r="D87" s="1" t="s">
        <v>17</v>
      </c>
      <c r="E87" s="1">
        <v>2</v>
      </c>
      <c r="F87" s="1">
        <v>1</v>
      </c>
      <c r="G87" s="1">
        <f t="shared" si="10"/>
        <v>1</v>
      </c>
      <c r="H87" s="1">
        <f t="shared" si="8"/>
        <v>1.1838740097388583</v>
      </c>
      <c r="I87" s="1">
        <f t="shared" si="9"/>
        <v>1.2762714993132902</v>
      </c>
      <c r="J87" s="1">
        <f t="shared" si="12"/>
        <v>0.19938459430654687</v>
      </c>
      <c r="K87" s="1">
        <f t="shared" si="11"/>
        <v>-1.6125196846871355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s="4" customFormat="1" x14ac:dyDescent="0.25">
      <c r="A88" s="1" t="s">
        <v>4</v>
      </c>
      <c r="B88" s="3">
        <v>41210</v>
      </c>
      <c r="C88" s="1" t="s">
        <v>22</v>
      </c>
      <c r="D88" s="1" t="s">
        <v>24</v>
      </c>
      <c r="E88" s="1">
        <v>2</v>
      </c>
      <c r="F88" s="1">
        <v>3</v>
      </c>
      <c r="G88" s="1">
        <f t="shared" si="10"/>
        <v>-1</v>
      </c>
      <c r="H88" s="1">
        <f t="shared" si="8"/>
        <v>0.72872469835405018</v>
      </c>
      <c r="I88" s="1">
        <f t="shared" si="9"/>
        <v>0.81642009411781857</v>
      </c>
      <c r="J88" s="1">
        <f t="shared" si="12"/>
        <v>0.23132342266284073</v>
      </c>
      <c r="K88" s="1">
        <f t="shared" si="11"/>
        <v>-1.463938449576264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s="4" customFormat="1" x14ac:dyDescent="0.25">
      <c r="A89" s="1" t="s">
        <v>4</v>
      </c>
      <c r="B89" s="3">
        <v>41210</v>
      </c>
      <c r="C89" s="1" t="s">
        <v>23</v>
      </c>
      <c r="D89" s="1" t="s">
        <v>16</v>
      </c>
      <c r="E89" s="1">
        <v>2</v>
      </c>
      <c r="F89" s="1">
        <v>2</v>
      </c>
      <c r="G89" s="1">
        <f t="shared" si="10"/>
        <v>0</v>
      </c>
      <c r="H89" s="1">
        <f t="shared" si="8"/>
        <v>1.0889701346460914</v>
      </c>
      <c r="I89" s="1">
        <f t="shared" si="9"/>
        <v>0.68008765438127416</v>
      </c>
      <c r="J89" s="1">
        <f t="shared" si="12"/>
        <v>0.32215386613756081</v>
      </c>
      <c r="K89" s="1">
        <f t="shared" si="11"/>
        <v>-1.1327260024216603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s="4" customFormat="1" x14ac:dyDescent="0.25">
      <c r="A90" s="1" t="s">
        <v>4</v>
      </c>
      <c r="B90" s="3">
        <v>41210</v>
      </c>
      <c r="C90" s="1" t="s">
        <v>9</v>
      </c>
      <c r="D90" s="1" t="s">
        <v>15</v>
      </c>
      <c r="E90" s="1">
        <v>2</v>
      </c>
      <c r="F90" s="1">
        <v>1</v>
      </c>
      <c r="G90" s="1">
        <f t="shared" si="10"/>
        <v>1</v>
      </c>
      <c r="H90" s="1">
        <f t="shared" si="8"/>
        <v>1.1086486929528523</v>
      </c>
      <c r="I90" s="1">
        <f t="shared" si="9"/>
        <v>1.2340143833716917</v>
      </c>
      <c r="J90" s="1">
        <f t="shared" si="12"/>
        <v>0.19800881370809623</v>
      </c>
      <c r="K90" s="1">
        <f t="shared" si="11"/>
        <v>-1.6194437356010525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s="4" customFormat="1" x14ac:dyDescent="0.25">
      <c r="A91" s="1" t="s">
        <v>4</v>
      </c>
      <c r="B91" s="3">
        <v>41210</v>
      </c>
      <c r="C91" s="1" t="s">
        <v>20</v>
      </c>
      <c r="D91" s="1" t="s">
        <v>10</v>
      </c>
      <c r="E91" s="1">
        <v>1</v>
      </c>
      <c r="F91" s="1">
        <v>2</v>
      </c>
      <c r="G91" s="1">
        <f t="shared" si="10"/>
        <v>-1</v>
      </c>
      <c r="H91" s="1">
        <f t="shared" si="8"/>
        <v>0.51601728114965439</v>
      </c>
      <c r="I91" s="1">
        <f t="shared" si="9"/>
        <v>0.95677974148006673</v>
      </c>
      <c r="J91" s="1">
        <f t="shared" si="12"/>
        <v>0.27817164249531406</v>
      </c>
      <c r="K91" s="1">
        <f t="shared" si="11"/>
        <v>-1.2795169367683297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s="4" customFormat="1" x14ac:dyDescent="0.25">
      <c r="A92" s="1" t="s">
        <v>4</v>
      </c>
      <c r="B92" s="3">
        <v>41216</v>
      </c>
      <c r="C92" s="1" t="s">
        <v>7</v>
      </c>
      <c r="D92" s="1" t="s">
        <v>23</v>
      </c>
      <c r="E92" s="1">
        <v>2</v>
      </c>
      <c r="F92" s="1">
        <v>2</v>
      </c>
      <c r="G92" s="1">
        <f t="shared" si="10"/>
        <v>0</v>
      </c>
      <c r="H92" s="1">
        <f t="shared" si="8"/>
        <v>0.52117434021811804</v>
      </c>
      <c r="I92" s="1">
        <f t="shared" si="9"/>
        <v>0.87669511269908873</v>
      </c>
      <c r="J92" s="1">
        <f t="shared" si="12"/>
        <v>0.37360774432707988</v>
      </c>
      <c r="K92" s="1">
        <f t="shared" si="11"/>
        <v>-0.98454884391541742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s="4" customFormat="1" x14ac:dyDescent="0.25">
      <c r="A93" s="1" t="s">
        <v>4</v>
      </c>
      <c r="B93" s="3">
        <v>41216</v>
      </c>
      <c r="C93" s="1" t="s">
        <v>24</v>
      </c>
      <c r="D93" s="1" t="s">
        <v>5</v>
      </c>
      <c r="E93" s="1">
        <v>2</v>
      </c>
      <c r="F93" s="1">
        <v>1</v>
      </c>
      <c r="G93" s="1">
        <f t="shared" si="10"/>
        <v>1</v>
      </c>
      <c r="H93" s="1">
        <f t="shared" si="8"/>
        <v>1.0873942534173411</v>
      </c>
      <c r="I93" s="1">
        <f t="shared" si="9"/>
        <v>0.52579681007444656</v>
      </c>
      <c r="J93" s="1">
        <f t="shared" si="12"/>
        <v>0.28479447852968337</v>
      </c>
      <c r="K93" s="1">
        <f t="shared" si="11"/>
        <v>-1.2559874868173508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s="4" customFormat="1" x14ac:dyDescent="0.25">
      <c r="A94" s="1" t="s">
        <v>4</v>
      </c>
      <c r="B94" s="3">
        <v>41216</v>
      </c>
      <c r="C94" s="1" t="s">
        <v>8</v>
      </c>
      <c r="D94" s="1" t="s">
        <v>14</v>
      </c>
      <c r="E94" s="1">
        <v>1</v>
      </c>
      <c r="F94" s="1">
        <v>0</v>
      </c>
      <c r="G94" s="1">
        <f t="shared" si="10"/>
        <v>1</v>
      </c>
      <c r="H94" s="1">
        <f t="shared" si="8"/>
        <v>0.67900237004209252</v>
      </c>
      <c r="I94" s="1">
        <f t="shared" si="9"/>
        <v>0.53367657296734816</v>
      </c>
      <c r="J94" s="1">
        <f t="shared" si="12"/>
        <v>0.24079993856187998</v>
      </c>
      <c r="K94" s="1">
        <f t="shared" si="11"/>
        <v>-1.423788820689198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s="4" customFormat="1" x14ac:dyDescent="0.25">
      <c r="A95" s="1" t="s">
        <v>4</v>
      </c>
      <c r="B95" s="3">
        <v>41216</v>
      </c>
      <c r="C95" s="1" t="s">
        <v>6</v>
      </c>
      <c r="D95" s="1" t="s">
        <v>18</v>
      </c>
      <c r="E95" s="1">
        <v>0</v>
      </c>
      <c r="F95" s="1">
        <v>1</v>
      </c>
      <c r="G95" s="1">
        <f t="shared" si="10"/>
        <v>-1</v>
      </c>
      <c r="H95" s="1">
        <f t="shared" si="8"/>
        <v>1.7479148294967823</v>
      </c>
      <c r="I95" s="1">
        <f t="shared" si="9"/>
        <v>1.2385767472022133</v>
      </c>
      <c r="J95" s="1">
        <f t="shared" si="12"/>
        <v>0.15949147704194591</v>
      </c>
      <c r="K95" s="1">
        <f t="shared" si="11"/>
        <v>-1.835764793658657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s="4" customFormat="1" x14ac:dyDescent="0.25">
      <c r="A96" s="1" t="s">
        <v>4</v>
      </c>
      <c r="B96" s="3">
        <v>41216</v>
      </c>
      <c r="C96" s="1" t="s">
        <v>12</v>
      </c>
      <c r="D96" s="1" t="s">
        <v>22</v>
      </c>
      <c r="E96" s="1">
        <v>1</v>
      </c>
      <c r="F96" s="1">
        <v>1</v>
      </c>
      <c r="G96" s="1">
        <f t="shared" si="10"/>
        <v>0</v>
      </c>
      <c r="H96" s="1">
        <f t="shared" si="8"/>
        <v>0.88762135410618193</v>
      </c>
      <c r="I96" s="1">
        <f t="shared" si="9"/>
        <v>1.6415375433266184</v>
      </c>
      <c r="J96" s="1">
        <f t="shared" si="12"/>
        <v>0.2457197064113954</v>
      </c>
      <c r="K96" s="1">
        <f t="shared" si="11"/>
        <v>-1.4035637974966821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s="4" customFormat="1" x14ac:dyDescent="0.25">
      <c r="A97" s="1" t="s">
        <v>4</v>
      </c>
      <c r="B97" s="3">
        <v>41216</v>
      </c>
      <c r="C97" s="1" t="s">
        <v>10</v>
      </c>
      <c r="D97" s="1" t="s">
        <v>21</v>
      </c>
      <c r="E97" s="1">
        <v>0</v>
      </c>
      <c r="F97" s="1">
        <v>1</v>
      </c>
      <c r="G97" s="1">
        <f t="shared" si="10"/>
        <v>-1</v>
      </c>
      <c r="H97" s="1">
        <f t="shared" si="8"/>
        <v>1.7503800361924338</v>
      </c>
      <c r="I97" s="1">
        <f t="shared" si="9"/>
        <v>0.39086486938691373</v>
      </c>
      <c r="J97" s="1">
        <f t="shared" si="12"/>
        <v>6.3538972426559967E-2</v>
      </c>
      <c r="K97" s="1">
        <f t="shared" si="11"/>
        <v>-2.7561018223433025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s="4" customFormat="1" x14ac:dyDescent="0.25">
      <c r="A98" s="1" t="s">
        <v>4</v>
      </c>
      <c r="B98" s="3">
        <v>41216</v>
      </c>
      <c r="C98" s="1" t="s">
        <v>17</v>
      </c>
      <c r="D98" s="1" t="s">
        <v>19</v>
      </c>
      <c r="E98" s="1">
        <v>0</v>
      </c>
      <c r="F98" s="1">
        <v>0</v>
      </c>
      <c r="G98" s="1">
        <f t="shared" si="10"/>
        <v>0</v>
      </c>
      <c r="H98" s="1">
        <f t="shared" si="8"/>
        <v>0.70213902892291435</v>
      </c>
      <c r="I98" s="1">
        <f t="shared" si="9"/>
        <v>1.4143288237231755</v>
      </c>
      <c r="J98" s="1">
        <f t="shared" si="12"/>
        <v>0.27326193120993797</v>
      </c>
      <c r="K98" s="1">
        <f t="shared" si="11"/>
        <v>-1.2973244887984521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s="4" customFormat="1" x14ac:dyDescent="0.25">
      <c r="A99" s="1" t="s">
        <v>4</v>
      </c>
      <c r="B99" s="3">
        <v>41217</v>
      </c>
      <c r="C99" s="1" t="s">
        <v>16</v>
      </c>
      <c r="D99" s="1" t="s">
        <v>9</v>
      </c>
      <c r="E99" s="1">
        <v>1</v>
      </c>
      <c r="F99" s="1">
        <v>1</v>
      </c>
      <c r="G99" s="1">
        <f t="shared" si="10"/>
        <v>0</v>
      </c>
      <c r="H99" s="1">
        <f t="shared" si="8"/>
        <v>3.0609740798040956</v>
      </c>
      <c r="I99" s="1">
        <f t="shared" si="9"/>
        <v>0.87356595964885142</v>
      </c>
      <c r="J99" s="1">
        <f t="shared" si="12"/>
        <v>0.11911859801857513</v>
      </c>
      <c r="K99" s="1">
        <f t="shared" si="11"/>
        <v>-2.1276356601637647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s="4" customFormat="1" x14ac:dyDescent="0.25">
      <c r="A100" s="1" t="s">
        <v>4</v>
      </c>
      <c r="B100" s="3">
        <v>41217</v>
      </c>
      <c r="C100" s="1" t="s">
        <v>11</v>
      </c>
      <c r="D100" s="1" t="s">
        <v>13</v>
      </c>
      <c r="E100" s="1">
        <v>1</v>
      </c>
      <c r="F100" s="1">
        <v>1</v>
      </c>
      <c r="G100" s="1">
        <f t="shared" si="10"/>
        <v>0</v>
      </c>
      <c r="H100" s="1">
        <f t="shared" si="8"/>
        <v>0.54851082616114344</v>
      </c>
      <c r="I100" s="1">
        <f t="shared" si="9"/>
        <v>0.4006022765107532</v>
      </c>
      <c r="J100" s="1">
        <f t="shared" si="12"/>
        <v>0.47692806789979308</v>
      </c>
      <c r="K100" s="1">
        <f t="shared" si="11"/>
        <v>-0.74038960051406899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s="4" customFormat="1" x14ac:dyDescent="0.25">
      <c r="A101" s="1" t="s">
        <v>4</v>
      </c>
      <c r="B101" s="3">
        <v>41218</v>
      </c>
      <c r="C101" s="1" t="s">
        <v>15</v>
      </c>
      <c r="D101" s="1" t="s">
        <v>20</v>
      </c>
      <c r="E101" s="1">
        <v>2</v>
      </c>
      <c r="F101" s="1">
        <v>0</v>
      </c>
      <c r="G101" s="1">
        <f t="shared" si="10"/>
        <v>2</v>
      </c>
      <c r="H101" s="1">
        <f t="shared" si="8"/>
        <v>1.295426925231302</v>
      </c>
      <c r="I101" s="1">
        <f t="shared" si="9"/>
        <v>0.79266524526377946</v>
      </c>
      <c r="J101" s="1">
        <f t="shared" si="12"/>
        <v>0.14446466899702617</v>
      </c>
      <c r="K101" s="1">
        <f t="shared" si="11"/>
        <v>-1.9347203065368141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s="4" customFormat="1" x14ac:dyDescent="0.25">
      <c r="A102" s="1" t="s">
        <v>4</v>
      </c>
      <c r="B102" s="3">
        <v>41223</v>
      </c>
      <c r="C102" s="1" t="s">
        <v>5</v>
      </c>
      <c r="D102" s="1" t="s">
        <v>7</v>
      </c>
      <c r="E102" s="1">
        <v>3</v>
      </c>
      <c r="F102" s="1">
        <v>3</v>
      </c>
      <c r="G102" s="1">
        <f t="shared" si="10"/>
        <v>0</v>
      </c>
      <c r="H102" s="1">
        <f t="shared" si="8"/>
        <v>2.2614263085958144</v>
      </c>
      <c r="I102" s="1">
        <f t="shared" si="9"/>
        <v>0.59219014810048631</v>
      </c>
      <c r="J102" s="1">
        <f t="shared" si="12"/>
        <v>0.16484707112023109</v>
      </c>
      <c r="K102" s="1">
        <f t="shared" si="11"/>
        <v>-1.8027370765604711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s="4" customFormat="1" x14ac:dyDescent="0.25">
      <c r="A103" s="1" t="s">
        <v>4</v>
      </c>
      <c r="B103" s="3">
        <v>41223</v>
      </c>
      <c r="C103" s="1" t="s">
        <v>18</v>
      </c>
      <c r="D103" s="1" t="s">
        <v>24</v>
      </c>
      <c r="E103" s="1">
        <v>2</v>
      </c>
      <c r="F103" s="1">
        <v>3</v>
      </c>
      <c r="G103" s="1">
        <f t="shared" si="10"/>
        <v>-1</v>
      </c>
      <c r="H103" s="1">
        <f t="shared" si="8"/>
        <v>0.59003058953949028</v>
      </c>
      <c r="I103" s="1">
        <f t="shared" si="9"/>
        <v>2.18090786105153</v>
      </c>
      <c r="J103" s="1">
        <f t="shared" si="12"/>
        <v>0.24537243739570547</v>
      </c>
      <c r="K103" s="1">
        <f t="shared" si="11"/>
        <v>-1.4049780700642733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4" customFormat="1" x14ac:dyDescent="0.25">
      <c r="A104" s="1" t="s">
        <v>4</v>
      </c>
      <c r="B104" s="3">
        <v>41223</v>
      </c>
      <c r="C104" s="1" t="s">
        <v>23</v>
      </c>
      <c r="D104" s="1" t="s">
        <v>6</v>
      </c>
      <c r="E104" s="1">
        <v>2</v>
      </c>
      <c r="F104" s="1">
        <v>1</v>
      </c>
      <c r="G104" s="1">
        <f t="shared" si="10"/>
        <v>1</v>
      </c>
      <c r="H104" s="1">
        <f t="shared" si="8"/>
        <v>1.0626066237825038</v>
      </c>
      <c r="I104" s="1">
        <f t="shared" si="9"/>
        <v>0.30885298134228983</v>
      </c>
      <c r="J104" s="1">
        <f t="shared" si="12"/>
        <v>0.31635273347611126</v>
      </c>
      <c r="K104" s="1">
        <f t="shared" si="11"/>
        <v>-1.1508974427560785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s="4" customFormat="1" x14ac:dyDescent="0.25">
      <c r="A105" s="1" t="s">
        <v>4</v>
      </c>
      <c r="B105" s="3">
        <v>41223</v>
      </c>
      <c r="C105" s="1" t="s">
        <v>13</v>
      </c>
      <c r="D105" s="1" t="s">
        <v>8</v>
      </c>
      <c r="E105" s="1">
        <v>0</v>
      </c>
      <c r="F105" s="1">
        <v>0</v>
      </c>
      <c r="G105" s="1">
        <f t="shared" si="10"/>
        <v>0</v>
      </c>
      <c r="H105" s="1">
        <f t="shared" si="8"/>
        <v>0.5591076170338779</v>
      </c>
      <c r="I105" s="1">
        <f t="shared" si="9"/>
        <v>0.70580287843668987</v>
      </c>
      <c r="J105" s="1">
        <f t="shared" si="12"/>
        <v>0.40513452570622444</v>
      </c>
      <c r="K105" s="1">
        <f t="shared" si="11"/>
        <v>-0.90353610479166979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4" customFormat="1" x14ac:dyDescent="0.25">
      <c r="A106" s="1" t="s">
        <v>4</v>
      </c>
      <c r="B106" s="3">
        <v>41223</v>
      </c>
      <c r="C106" s="1" t="s">
        <v>20</v>
      </c>
      <c r="D106" s="1" t="s">
        <v>12</v>
      </c>
      <c r="E106" s="1">
        <v>1</v>
      </c>
      <c r="F106" s="1">
        <v>1</v>
      </c>
      <c r="G106" s="1">
        <f t="shared" si="10"/>
        <v>0</v>
      </c>
      <c r="H106" s="1">
        <f t="shared" si="8"/>
        <v>1.1993531411038618</v>
      </c>
      <c r="I106" s="1">
        <f t="shared" si="9"/>
        <v>1.0794694172773764</v>
      </c>
      <c r="J106" s="1">
        <f t="shared" si="12"/>
        <v>0.28459533816737276</v>
      </c>
      <c r="K106" s="1">
        <f t="shared" si="11"/>
        <v>-1.2566869737578987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s="4" customFormat="1" x14ac:dyDescent="0.25">
      <c r="A107" s="1" t="s">
        <v>4</v>
      </c>
      <c r="B107" s="3">
        <v>41223</v>
      </c>
      <c r="C107" s="1" t="s">
        <v>14</v>
      </c>
      <c r="D107" s="1" t="s">
        <v>11</v>
      </c>
      <c r="E107" s="1">
        <v>1</v>
      </c>
      <c r="F107" s="1">
        <v>0</v>
      </c>
      <c r="G107" s="1">
        <f t="shared" si="10"/>
        <v>1</v>
      </c>
      <c r="H107" s="1">
        <f t="shared" si="8"/>
        <v>0.70122301884817551</v>
      </c>
      <c r="I107" s="1">
        <f t="shared" si="9"/>
        <v>0.28774848617436716</v>
      </c>
      <c r="J107" s="1">
        <f t="shared" si="12"/>
        <v>0.28804042673522268</v>
      </c>
      <c r="K107" s="1">
        <f t="shared" si="11"/>
        <v>-1.2446544380888112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s="4" customFormat="1" x14ac:dyDescent="0.25">
      <c r="A108" s="1" t="s">
        <v>4</v>
      </c>
      <c r="B108" s="3">
        <v>41223</v>
      </c>
      <c r="C108" s="1" t="s">
        <v>21</v>
      </c>
      <c r="D108" s="1" t="s">
        <v>15</v>
      </c>
      <c r="E108" s="1">
        <v>1</v>
      </c>
      <c r="F108" s="1">
        <v>2</v>
      </c>
      <c r="G108" s="1">
        <f t="shared" si="10"/>
        <v>-1</v>
      </c>
      <c r="H108" s="1">
        <f t="shared" si="8"/>
        <v>1.101063155118116</v>
      </c>
      <c r="I108" s="1">
        <f t="shared" si="9"/>
        <v>1.2923295607055489</v>
      </c>
      <c r="J108" s="1">
        <f t="shared" si="12"/>
        <v>0.22442829503469403</v>
      </c>
      <c r="K108" s="1">
        <f t="shared" si="11"/>
        <v>-1.4941990213275538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s="4" customFormat="1" x14ac:dyDescent="0.25">
      <c r="A109" s="1" t="s">
        <v>4</v>
      </c>
      <c r="B109" s="3">
        <v>41224</v>
      </c>
      <c r="C109" s="1" t="s">
        <v>22</v>
      </c>
      <c r="D109" s="1" t="s">
        <v>16</v>
      </c>
      <c r="E109" s="1">
        <v>1</v>
      </c>
      <c r="F109" s="1">
        <v>1</v>
      </c>
      <c r="G109" s="1">
        <f t="shared" si="10"/>
        <v>0</v>
      </c>
      <c r="H109" s="1">
        <f t="shared" si="8"/>
        <v>2.1229283897958346</v>
      </c>
      <c r="I109" s="1">
        <f t="shared" si="9"/>
        <v>1.0639708189582919</v>
      </c>
      <c r="J109" s="1">
        <f t="shared" si="12"/>
        <v>0.20252767945494549</v>
      </c>
      <c r="K109" s="1">
        <f t="shared" si="11"/>
        <v>-1.5968787131101903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s="4" customFormat="1" x14ac:dyDescent="0.25">
      <c r="A110" s="1" t="s">
        <v>4</v>
      </c>
      <c r="B110" s="3">
        <v>41224</v>
      </c>
      <c r="C110" s="1" t="s">
        <v>19</v>
      </c>
      <c r="D110" s="1" t="s">
        <v>10</v>
      </c>
      <c r="E110" s="1">
        <v>2</v>
      </c>
      <c r="F110" s="1">
        <v>1</v>
      </c>
      <c r="G110" s="1">
        <f t="shared" si="10"/>
        <v>1</v>
      </c>
      <c r="H110" s="1">
        <f t="shared" si="8"/>
        <v>0.85631108376902798</v>
      </c>
      <c r="I110" s="1">
        <f t="shared" si="9"/>
        <v>0.52511252030704592</v>
      </c>
      <c r="J110" s="1">
        <f t="shared" si="12"/>
        <v>0.26725274724706194</v>
      </c>
      <c r="K110" s="1">
        <f t="shared" si="11"/>
        <v>-1.3195604494401569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s="4" customFormat="1" x14ac:dyDescent="0.25">
      <c r="A111" s="1" t="s">
        <v>4</v>
      </c>
      <c r="B111" s="3">
        <v>41224</v>
      </c>
      <c r="C111" s="1" t="s">
        <v>9</v>
      </c>
      <c r="D111" s="1" t="s">
        <v>17</v>
      </c>
      <c r="E111" s="1">
        <v>0</v>
      </c>
      <c r="F111" s="1">
        <v>1</v>
      </c>
      <c r="G111" s="1">
        <f t="shared" si="10"/>
        <v>-1</v>
      </c>
      <c r="H111" s="1">
        <f t="shared" si="8"/>
        <v>1.1920300551488709</v>
      </c>
      <c r="I111" s="1">
        <f t="shared" si="9"/>
        <v>1.2186809271623524</v>
      </c>
      <c r="J111" s="1">
        <f t="shared" si="12"/>
        <v>0.21056743111272905</v>
      </c>
      <c r="K111" s="1">
        <f t="shared" si="11"/>
        <v>-1.5579493393292168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s="4" customFormat="1" x14ac:dyDescent="0.25">
      <c r="A112" s="1" t="s">
        <v>4</v>
      </c>
      <c r="B112" s="3">
        <v>41230</v>
      </c>
      <c r="C112" s="1" t="s">
        <v>5</v>
      </c>
      <c r="D112" s="1" t="s">
        <v>10</v>
      </c>
      <c r="E112" s="1">
        <v>5</v>
      </c>
      <c r="F112" s="1">
        <v>2</v>
      </c>
      <c r="G112" s="1">
        <f t="shared" si="10"/>
        <v>3</v>
      </c>
      <c r="H112" s="1">
        <f t="shared" si="8"/>
        <v>0.93450680514585061</v>
      </c>
      <c r="I112" s="1">
        <f t="shared" si="9"/>
        <v>0.57140323815296234</v>
      </c>
      <c r="J112" s="1">
        <f t="shared" si="12"/>
        <v>3.4420096754706642E-2</v>
      </c>
      <c r="K112" s="1">
        <f t="shared" si="11"/>
        <v>-3.3691146772001774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s="4" customFormat="1" x14ac:dyDescent="0.25">
      <c r="A113" s="1" t="s">
        <v>4</v>
      </c>
      <c r="B113" s="3">
        <v>41230</v>
      </c>
      <c r="C113" s="1" t="s">
        <v>16</v>
      </c>
      <c r="D113" s="1" t="s">
        <v>21</v>
      </c>
      <c r="E113" s="1">
        <v>3</v>
      </c>
      <c r="F113" s="1">
        <v>0</v>
      </c>
      <c r="G113" s="1">
        <f t="shared" si="10"/>
        <v>3</v>
      </c>
      <c r="H113" s="1">
        <f t="shared" si="8"/>
        <v>3.2056249434272561</v>
      </c>
      <c r="I113" s="1">
        <f t="shared" si="9"/>
        <v>0.86758889253987859</v>
      </c>
      <c r="J113" s="1">
        <f t="shared" si="12"/>
        <v>0.17959904124340659</v>
      </c>
      <c r="K113" s="1">
        <f t="shared" si="11"/>
        <v>-1.7170284614166686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s="4" customFormat="1" x14ac:dyDescent="0.25">
      <c r="A114" s="1" t="s">
        <v>4</v>
      </c>
      <c r="B114" s="3">
        <v>41230</v>
      </c>
      <c r="C114" s="1" t="s">
        <v>19</v>
      </c>
      <c r="D114" s="1" t="s">
        <v>18</v>
      </c>
      <c r="E114" s="1">
        <v>5</v>
      </c>
      <c r="F114" s="1">
        <v>0</v>
      </c>
      <c r="G114" s="1">
        <f t="shared" si="10"/>
        <v>5</v>
      </c>
      <c r="H114" s="1">
        <f t="shared" si="8"/>
        <v>2.8298882533599712</v>
      </c>
      <c r="I114" s="1">
        <f t="shared" si="9"/>
        <v>0.63943459641110145</v>
      </c>
      <c r="J114" s="1">
        <f t="shared" si="12"/>
        <v>6.3277192560285397E-2</v>
      </c>
      <c r="K114" s="1">
        <f t="shared" si="11"/>
        <v>-2.7602303218627036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s="4" customFormat="1" x14ac:dyDescent="0.25">
      <c r="A115" s="1" t="s">
        <v>4</v>
      </c>
      <c r="B115" s="3">
        <v>41230</v>
      </c>
      <c r="C115" s="1" t="s">
        <v>9</v>
      </c>
      <c r="D115" s="1" t="s">
        <v>12</v>
      </c>
      <c r="E115" s="1">
        <v>1</v>
      </c>
      <c r="F115" s="1">
        <v>2</v>
      </c>
      <c r="G115" s="1">
        <f t="shared" si="10"/>
        <v>-1</v>
      </c>
      <c r="H115" s="1">
        <f t="shared" si="8"/>
        <v>1.2387144356196569</v>
      </c>
      <c r="I115" s="1">
        <f t="shared" si="9"/>
        <v>1.3925078611946959</v>
      </c>
      <c r="J115" s="1">
        <f t="shared" si="12"/>
        <v>0.21546175038680465</v>
      </c>
      <c r="K115" s="1">
        <f t="shared" si="11"/>
        <v>-1.5349718775965944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s="4" customFormat="1" x14ac:dyDescent="0.25">
      <c r="A116" s="1" t="s">
        <v>4</v>
      </c>
      <c r="B116" s="3">
        <v>41230</v>
      </c>
      <c r="C116" s="1" t="s">
        <v>8</v>
      </c>
      <c r="D116" s="1" t="s">
        <v>24</v>
      </c>
      <c r="E116" s="1">
        <v>1</v>
      </c>
      <c r="F116" s="1">
        <v>0</v>
      </c>
      <c r="G116" s="1">
        <f t="shared" si="10"/>
        <v>1</v>
      </c>
      <c r="H116" s="1">
        <f t="shared" si="8"/>
        <v>0.33898442408712154</v>
      </c>
      <c r="I116" s="1">
        <f t="shared" si="9"/>
        <v>1.3825846371177197</v>
      </c>
      <c r="J116" s="1">
        <f t="shared" si="12"/>
        <v>7.5961311027960721E-2</v>
      </c>
      <c r="K116" s="1">
        <f t="shared" si="11"/>
        <v>-2.5775311337351683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s="4" customFormat="1" x14ac:dyDescent="0.25">
      <c r="A117" s="1" t="s">
        <v>4</v>
      </c>
      <c r="B117" s="3">
        <v>41230</v>
      </c>
      <c r="C117" s="1" t="s">
        <v>11</v>
      </c>
      <c r="D117" s="1" t="s">
        <v>20</v>
      </c>
      <c r="E117" s="1">
        <v>1</v>
      </c>
      <c r="F117" s="1">
        <v>3</v>
      </c>
      <c r="G117" s="1">
        <f t="shared" si="10"/>
        <v>-2</v>
      </c>
      <c r="H117" s="1">
        <f t="shared" si="8"/>
        <v>0.52019086575640894</v>
      </c>
      <c r="I117" s="1">
        <f t="shared" si="9"/>
        <v>0.77459444857381898</v>
      </c>
      <c r="J117" s="1">
        <f t="shared" si="12"/>
        <v>9.379636818349886E-2</v>
      </c>
      <c r="K117" s="1">
        <f t="shared" si="11"/>
        <v>-2.3666291424455723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s="4" customFormat="1" x14ac:dyDescent="0.25">
      <c r="A118" s="1" t="s">
        <v>4</v>
      </c>
      <c r="B118" s="3">
        <v>41230</v>
      </c>
      <c r="C118" s="1" t="s">
        <v>13</v>
      </c>
      <c r="D118" s="1" t="s">
        <v>23</v>
      </c>
      <c r="E118" s="1">
        <v>2</v>
      </c>
      <c r="F118" s="1">
        <v>1</v>
      </c>
      <c r="G118" s="1">
        <f t="shared" si="10"/>
        <v>1</v>
      </c>
      <c r="H118" s="1">
        <f t="shared" si="8"/>
        <v>0.21103405386158561</v>
      </c>
      <c r="I118" s="1">
        <f t="shared" si="9"/>
        <v>0.77830137073764138</v>
      </c>
      <c r="J118" s="1">
        <f t="shared" si="12"/>
        <v>8.5090369096947907E-2</v>
      </c>
      <c r="K118" s="1">
        <f t="shared" si="11"/>
        <v>-2.4640414214059292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s="4" customFormat="1" x14ac:dyDescent="0.25">
      <c r="A119" s="1" t="s">
        <v>4</v>
      </c>
      <c r="B119" s="3">
        <v>41230</v>
      </c>
      <c r="C119" s="1" t="s">
        <v>15</v>
      </c>
      <c r="D119" s="1" t="s">
        <v>22</v>
      </c>
      <c r="E119" s="1">
        <v>2</v>
      </c>
      <c r="F119" s="1">
        <v>1</v>
      </c>
      <c r="G119" s="1">
        <f t="shared" si="10"/>
        <v>1</v>
      </c>
      <c r="H119" s="1">
        <f t="shared" si="8"/>
        <v>0.78659341787495995</v>
      </c>
      <c r="I119" s="1">
        <f t="shared" si="9"/>
        <v>1.4691751379580131</v>
      </c>
      <c r="J119" s="1">
        <f t="shared" si="12"/>
        <v>0.1401693337437987</v>
      </c>
      <c r="K119" s="1">
        <f t="shared" si="11"/>
        <v>-1.9649040605195893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s="4" customFormat="1" x14ac:dyDescent="0.25">
      <c r="A120" s="1" t="s">
        <v>4</v>
      </c>
      <c r="B120" s="3">
        <v>41231</v>
      </c>
      <c r="C120" s="1" t="s">
        <v>7</v>
      </c>
      <c r="D120" s="1" t="s">
        <v>6</v>
      </c>
      <c r="E120" s="1">
        <v>1</v>
      </c>
      <c r="F120" s="1">
        <v>3</v>
      </c>
      <c r="G120" s="1">
        <f t="shared" si="10"/>
        <v>-2</v>
      </c>
      <c r="H120" s="1">
        <f t="shared" si="8"/>
        <v>1.4275050630022874</v>
      </c>
      <c r="I120" s="1">
        <f t="shared" si="9"/>
        <v>0.94515384902476285</v>
      </c>
      <c r="J120" s="1">
        <f t="shared" si="12"/>
        <v>6.383074524699775E-2</v>
      </c>
      <c r="K120" s="1">
        <f t="shared" si="11"/>
        <v>-2.7515203042849494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s="4" customFormat="1" x14ac:dyDescent="0.25">
      <c r="A121" s="1" t="s">
        <v>4</v>
      </c>
      <c r="B121" s="3">
        <v>41232</v>
      </c>
      <c r="C121" s="1" t="s">
        <v>17</v>
      </c>
      <c r="D121" s="1" t="s">
        <v>14</v>
      </c>
      <c r="E121" s="1">
        <v>1</v>
      </c>
      <c r="F121" s="1">
        <v>1</v>
      </c>
      <c r="G121" s="1">
        <f t="shared" si="10"/>
        <v>0</v>
      </c>
      <c r="H121" s="1">
        <f t="shared" si="8"/>
        <v>0.95832550856875387</v>
      </c>
      <c r="I121" s="1">
        <f t="shared" si="9"/>
        <v>0.56975067240838306</v>
      </c>
      <c r="J121" s="1">
        <f t="shared" si="12"/>
        <v>0.35259506608923968</v>
      </c>
      <c r="K121" s="1">
        <f t="shared" si="11"/>
        <v>-1.0424350020565991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s="4" customFormat="1" x14ac:dyDescent="0.25">
      <c r="A122" s="1" t="s">
        <v>4</v>
      </c>
      <c r="B122" s="3">
        <v>41237</v>
      </c>
      <c r="C122" s="1" t="s">
        <v>18</v>
      </c>
      <c r="D122" s="1" t="s">
        <v>5</v>
      </c>
      <c r="E122" s="1">
        <v>0</v>
      </c>
      <c r="F122" s="1">
        <v>0</v>
      </c>
      <c r="G122" s="1">
        <f t="shared" si="10"/>
        <v>0</v>
      </c>
      <c r="H122" s="1">
        <f t="shared" si="8"/>
        <v>0.9422506906841448</v>
      </c>
      <c r="I122" s="1">
        <f t="shared" si="9"/>
        <v>2.2805530471947262</v>
      </c>
      <c r="J122" s="1">
        <f t="shared" si="12"/>
        <v>0.1840463192015919</v>
      </c>
      <c r="K122" s="1">
        <f t="shared" si="11"/>
        <v>-1.6925678182617772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s="4" customFormat="1" x14ac:dyDescent="0.25">
      <c r="A123" s="1" t="s">
        <v>4</v>
      </c>
      <c r="B123" s="3">
        <v>41237</v>
      </c>
      <c r="C123" s="1" t="s">
        <v>23</v>
      </c>
      <c r="D123" s="1" t="s">
        <v>8</v>
      </c>
      <c r="E123" s="1">
        <v>1</v>
      </c>
      <c r="F123" s="1">
        <v>1</v>
      </c>
      <c r="G123" s="1">
        <f t="shared" si="10"/>
        <v>0</v>
      </c>
      <c r="H123" s="1">
        <f t="shared" si="8"/>
        <v>1.0278287327057514</v>
      </c>
      <c r="I123" s="1">
        <f t="shared" si="9"/>
        <v>0.25979662566595474</v>
      </c>
      <c r="J123" s="1">
        <f t="shared" si="12"/>
        <v>0.3546715288476508</v>
      </c>
      <c r="K123" s="1">
        <f t="shared" si="11"/>
        <v>-1.0365631886857165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s="4" customFormat="1" x14ac:dyDescent="0.25">
      <c r="A124" s="1" t="s">
        <v>4</v>
      </c>
      <c r="B124" s="3">
        <v>41237</v>
      </c>
      <c r="C124" s="1" t="s">
        <v>24</v>
      </c>
      <c r="D124" s="1" t="s">
        <v>11</v>
      </c>
      <c r="E124" s="1">
        <v>3</v>
      </c>
      <c r="F124" s="1">
        <v>1</v>
      </c>
      <c r="G124" s="1">
        <f t="shared" si="10"/>
        <v>2</v>
      </c>
      <c r="H124" s="1">
        <f t="shared" si="8"/>
        <v>1.816643679264732</v>
      </c>
      <c r="I124" s="1">
        <f t="shared" si="9"/>
        <v>0.14365524948272582</v>
      </c>
      <c r="J124" s="1">
        <f t="shared" si="12"/>
        <v>0.25324465537861113</v>
      </c>
      <c r="K124" s="1">
        <f t="shared" si="11"/>
        <v>-1.3733992402078812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s="4" customFormat="1" x14ac:dyDescent="0.25">
      <c r="A125" s="1" t="s">
        <v>4</v>
      </c>
      <c r="B125" s="3">
        <v>41237</v>
      </c>
      <c r="C125" s="1" t="s">
        <v>14</v>
      </c>
      <c r="D125" s="1" t="s">
        <v>7</v>
      </c>
      <c r="E125" s="1">
        <v>1</v>
      </c>
      <c r="F125" s="1">
        <v>0</v>
      </c>
      <c r="G125" s="1">
        <f t="shared" si="10"/>
        <v>1</v>
      </c>
      <c r="H125" s="1">
        <f t="shared" si="8"/>
        <v>0.834768382569407</v>
      </c>
      <c r="I125" s="1">
        <f t="shared" si="9"/>
        <v>0.74278100341613573</v>
      </c>
      <c r="J125" s="1">
        <f t="shared" si="12"/>
        <v>0.23161698141079479</v>
      </c>
      <c r="K125" s="1">
        <f t="shared" si="11"/>
        <v>-1.4626702138175438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s="4" customFormat="1" x14ac:dyDescent="0.25">
      <c r="A126" s="1" t="s">
        <v>4</v>
      </c>
      <c r="B126" s="3">
        <v>41237</v>
      </c>
      <c r="C126" s="1" t="s">
        <v>6</v>
      </c>
      <c r="D126" s="1" t="s">
        <v>15</v>
      </c>
      <c r="E126" s="1">
        <v>2</v>
      </c>
      <c r="F126" s="1">
        <v>4</v>
      </c>
      <c r="G126" s="1">
        <f t="shared" si="10"/>
        <v>-2</v>
      </c>
      <c r="H126" s="1">
        <f t="shared" si="8"/>
        <v>1.1002417663787685</v>
      </c>
      <c r="I126" s="1">
        <f t="shared" si="9"/>
        <v>1.0169511775678646</v>
      </c>
      <c r="J126" s="1">
        <f t="shared" si="12"/>
        <v>8.8956921398264083E-2</v>
      </c>
      <c r="K126" s="1">
        <f t="shared" si="11"/>
        <v>-2.419603055662948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s="4" customFormat="1" x14ac:dyDescent="0.25">
      <c r="A127" s="1" t="s">
        <v>4</v>
      </c>
      <c r="B127" s="3">
        <v>41237</v>
      </c>
      <c r="C127" s="1" t="s">
        <v>21</v>
      </c>
      <c r="D127" s="1" t="s">
        <v>13</v>
      </c>
      <c r="E127" s="1">
        <v>3</v>
      </c>
      <c r="F127" s="1">
        <v>2</v>
      </c>
      <c r="G127" s="1">
        <f t="shared" si="10"/>
        <v>1</v>
      </c>
      <c r="H127" s="1">
        <f t="shared" si="8"/>
        <v>1.1371187759973669</v>
      </c>
      <c r="I127" s="1">
        <f t="shared" si="9"/>
        <v>0.54242579961022463</v>
      </c>
      <c r="J127" s="1">
        <f t="shared" si="12"/>
        <v>0.28449335698140926</v>
      </c>
      <c r="K127" s="1">
        <f t="shared" si="11"/>
        <v>-1.2570453754900872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s="4" customFormat="1" x14ac:dyDescent="0.25">
      <c r="A128" s="1" t="s">
        <v>4</v>
      </c>
      <c r="B128" s="3">
        <v>41238</v>
      </c>
      <c r="C128" s="1" t="s">
        <v>22</v>
      </c>
      <c r="D128" s="1" t="s">
        <v>19</v>
      </c>
      <c r="E128" s="1">
        <v>0</v>
      </c>
      <c r="F128" s="1">
        <v>0</v>
      </c>
      <c r="G128" s="1">
        <f t="shared" si="10"/>
        <v>0</v>
      </c>
      <c r="H128" s="1">
        <f t="shared" si="8"/>
        <v>1.0694613697372097</v>
      </c>
      <c r="I128" s="1">
        <f t="shared" si="9"/>
        <v>0.78228615321313077</v>
      </c>
      <c r="J128" s="1">
        <f t="shared" si="12"/>
        <v>0.31843889912749401</v>
      </c>
      <c r="K128" s="1">
        <f t="shared" si="11"/>
        <v>-1.1443246618475809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s="4" customFormat="1" x14ac:dyDescent="0.25">
      <c r="A129" s="1" t="s">
        <v>4</v>
      </c>
      <c r="B129" s="3">
        <v>41238</v>
      </c>
      <c r="C129" s="1" t="s">
        <v>20</v>
      </c>
      <c r="D129" s="1" t="s">
        <v>9</v>
      </c>
      <c r="E129" s="1">
        <v>2</v>
      </c>
      <c r="F129" s="1">
        <v>0</v>
      </c>
      <c r="G129" s="1">
        <f t="shared" si="10"/>
        <v>2</v>
      </c>
      <c r="H129" s="1">
        <f t="shared" si="8"/>
        <v>1.3562141116831234</v>
      </c>
      <c r="I129" s="1">
        <f t="shared" si="9"/>
        <v>0.80183508885218968</v>
      </c>
      <c r="J129" s="1">
        <f t="shared" si="12"/>
        <v>0.15042063711259521</v>
      </c>
      <c r="K129" s="1">
        <f t="shared" si="11"/>
        <v>-1.8943196620351104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s="4" customFormat="1" x14ac:dyDescent="0.25">
      <c r="A130" s="1" t="s">
        <v>4</v>
      </c>
      <c r="B130" s="3">
        <v>41238</v>
      </c>
      <c r="C130" s="1" t="s">
        <v>12</v>
      </c>
      <c r="D130" s="1" t="s">
        <v>16</v>
      </c>
      <c r="E130" s="1">
        <v>0</v>
      </c>
      <c r="F130" s="1">
        <v>0</v>
      </c>
      <c r="G130" s="1">
        <f t="shared" si="10"/>
        <v>0</v>
      </c>
      <c r="H130" s="1">
        <f t="shared" si="8"/>
        <v>1.5925790504865547</v>
      </c>
      <c r="I130" s="1">
        <f t="shared" si="9"/>
        <v>1.9989340196988994</v>
      </c>
      <c r="J130" s="1">
        <f t="shared" si="12"/>
        <v>0.21539364582050241</v>
      </c>
      <c r="K130" s="1">
        <f t="shared" si="11"/>
        <v>-1.5352880141355303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s="4" customFormat="1" x14ac:dyDescent="0.25">
      <c r="A131" s="1" t="s">
        <v>4</v>
      </c>
      <c r="B131" s="3">
        <v>41238</v>
      </c>
      <c r="C131" s="1" t="s">
        <v>10</v>
      </c>
      <c r="D131" s="1" t="s">
        <v>17</v>
      </c>
      <c r="E131" s="1">
        <v>3</v>
      </c>
      <c r="F131" s="1">
        <v>1</v>
      </c>
      <c r="G131" s="1">
        <f t="shared" si="10"/>
        <v>2</v>
      </c>
      <c r="H131" s="1">
        <f t="shared" ref="H131:H194" si="13">mean*home*VLOOKUP(C131,lookup,2,FALSE)*VLOOKUP(D131,lookup,3,FALSE)</f>
        <v>1.4223750293023758</v>
      </c>
      <c r="I131" s="1">
        <f t="shared" ref="I131:I194" si="14">mean*VLOOKUP(C131,lookup,3,FALSE)*VLOOKUP(D131,lookup,2,FALSE)/home</f>
        <v>0.46368815455165319</v>
      </c>
      <c r="J131" s="1">
        <f t="shared" si="12"/>
        <v>0.19005929379901768</v>
      </c>
      <c r="K131" s="1">
        <f t="shared" si="11"/>
        <v>-1.6604191828797756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s="4" customFormat="1" x14ac:dyDescent="0.25">
      <c r="A132" s="1" t="s">
        <v>4</v>
      </c>
      <c r="B132" s="3">
        <v>41240</v>
      </c>
      <c r="C132" s="1" t="s">
        <v>18</v>
      </c>
      <c r="D132" s="1" t="s">
        <v>13</v>
      </c>
      <c r="E132" s="1">
        <v>1</v>
      </c>
      <c r="F132" s="1">
        <v>0</v>
      </c>
      <c r="G132" s="1">
        <f t="shared" ref="G132:G195" si="15">E132-F132</f>
        <v>1</v>
      </c>
      <c r="H132" s="1">
        <f t="shared" si="13"/>
        <v>1.6636356575712821</v>
      </c>
      <c r="I132" s="1">
        <f t="shared" si="14"/>
        <v>0.65126987404076242</v>
      </c>
      <c r="J132" s="1">
        <f t="shared" si="12"/>
        <v>0.27095684799597269</v>
      </c>
      <c r="K132" s="1">
        <f t="shared" ref="K132:K195" si="16">LN(J132)</f>
        <v>-1.3057957032684602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s="4" customFormat="1" x14ac:dyDescent="0.25">
      <c r="A133" s="1" t="s">
        <v>4</v>
      </c>
      <c r="B133" s="3">
        <v>41240</v>
      </c>
      <c r="C133" s="1" t="s">
        <v>6</v>
      </c>
      <c r="D133" s="1" t="s">
        <v>11</v>
      </c>
      <c r="E133" s="1">
        <v>0</v>
      </c>
      <c r="F133" s="1">
        <v>0</v>
      </c>
      <c r="G133" s="1">
        <f t="shared" si="15"/>
        <v>0</v>
      </c>
      <c r="H133" s="1">
        <f t="shared" si="13"/>
        <v>1.0751589897730938</v>
      </c>
      <c r="I133" s="1">
        <f t="shared" si="14"/>
        <v>0.40836631012326008</v>
      </c>
      <c r="J133" s="1">
        <f t="shared" ref="J133:J196" si="17">EXP(-(H133+I133))*(H133/I133)^(G133/2)*BESSELI(2*SQRT(H133*I133),ABS(G133))</f>
        <v>0.33791137054497111</v>
      </c>
      <c r="K133" s="1">
        <f t="shared" si="16"/>
        <v>-1.0849716352066621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s="4" customFormat="1" x14ac:dyDescent="0.25">
      <c r="A134" s="1" t="s">
        <v>4</v>
      </c>
      <c r="B134" s="3">
        <v>41241</v>
      </c>
      <c r="C134" s="1" t="s">
        <v>22</v>
      </c>
      <c r="D134" s="1" t="s">
        <v>7</v>
      </c>
      <c r="E134" s="1">
        <v>0</v>
      </c>
      <c r="F134" s="1">
        <v>0</v>
      </c>
      <c r="G134" s="1">
        <f t="shared" si="15"/>
        <v>0</v>
      </c>
      <c r="H134" s="1">
        <f t="shared" si="13"/>
        <v>2.3144508995678859</v>
      </c>
      <c r="I134" s="1">
        <f t="shared" si="14"/>
        <v>0.60209890914243491</v>
      </c>
      <c r="J134" s="1">
        <f t="shared" si="17"/>
        <v>0.16025528141724568</v>
      </c>
      <c r="K134" s="1">
        <f t="shared" si="16"/>
        <v>-1.830987226362532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s="4" customFormat="1" x14ac:dyDescent="0.25">
      <c r="A135" s="1" t="s">
        <v>4</v>
      </c>
      <c r="B135" s="3">
        <v>41241</v>
      </c>
      <c r="C135" s="1" t="s">
        <v>23</v>
      </c>
      <c r="D135" s="1" t="s">
        <v>5</v>
      </c>
      <c r="E135" s="1">
        <v>1</v>
      </c>
      <c r="F135" s="1">
        <v>1</v>
      </c>
      <c r="G135" s="1">
        <f t="shared" si="15"/>
        <v>0</v>
      </c>
      <c r="H135" s="1">
        <f t="shared" si="13"/>
        <v>0.59694737968298373</v>
      </c>
      <c r="I135" s="1">
        <f t="shared" si="14"/>
        <v>0.5456971935419912</v>
      </c>
      <c r="J135" s="1">
        <f t="shared" si="17"/>
        <v>0.43165560821166565</v>
      </c>
      <c r="K135" s="1">
        <f t="shared" si="16"/>
        <v>-0.84012721188722972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s="4" customFormat="1" x14ac:dyDescent="0.25">
      <c r="A136" s="1" t="s">
        <v>4</v>
      </c>
      <c r="B136" s="3">
        <v>41241</v>
      </c>
      <c r="C136" s="1" t="s">
        <v>24</v>
      </c>
      <c r="D136" s="1" t="s">
        <v>17</v>
      </c>
      <c r="E136" s="1">
        <v>1</v>
      </c>
      <c r="F136" s="1">
        <v>0</v>
      </c>
      <c r="G136" s="1">
        <f t="shared" si="15"/>
        <v>1</v>
      </c>
      <c r="H136" s="1">
        <f t="shared" si="13"/>
        <v>1.9988419020865935</v>
      </c>
      <c r="I136" s="1">
        <f t="shared" si="14"/>
        <v>0.3532982537335555</v>
      </c>
      <c r="J136" s="1">
        <f t="shared" si="17"/>
        <v>0.26577322534618475</v>
      </c>
      <c r="K136" s="1">
        <f t="shared" si="16"/>
        <v>-1.3251118701087199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s="4" customFormat="1" x14ac:dyDescent="0.25">
      <c r="A137" s="1" t="s">
        <v>4</v>
      </c>
      <c r="B137" s="3">
        <v>41241</v>
      </c>
      <c r="C137" s="1" t="s">
        <v>20</v>
      </c>
      <c r="D137" s="1" t="s">
        <v>8</v>
      </c>
      <c r="E137" s="1">
        <v>1</v>
      </c>
      <c r="F137" s="1">
        <v>1</v>
      </c>
      <c r="G137" s="1">
        <f t="shared" si="15"/>
        <v>0</v>
      </c>
      <c r="H137" s="1">
        <f t="shared" si="13"/>
        <v>1.0810763735092095</v>
      </c>
      <c r="I137" s="1">
        <f t="shared" si="14"/>
        <v>0.66936183002427008</v>
      </c>
      <c r="J137" s="1">
        <f t="shared" si="17"/>
        <v>0.32404327153414797</v>
      </c>
      <c r="K137" s="1">
        <f t="shared" si="16"/>
        <v>-1.1268782179896242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s="4" customFormat="1" x14ac:dyDescent="0.25">
      <c r="A138" s="1" t="s">
        <v>4</v>
      </c>
      <c r="B138" s="3">
        <v>41241</v>
      </c>
      <c r="C138" s="1" t="s">
        <v>14</v>
      </c>
      <c r="D138" s="1" t="s">
        <v>9</v>
      </c>
      <c r="E138" s="1">
        <v>2</v>
      </c>
      <c r="F138" s="1">
        <v>1</v>
      </c>
      <c r="G138" s="1">
        <f t="shared" si="15"/>
        <v>1</v>
      </c>
      <c r="H138" s="1">
        <f t="shared" si="13"/>
        <v>0.90662988883076179</v>
      </c>
      <c r="I138" s="1">
        <f t="shared" si="14"/>
        <v>0.60064158025371372</v>
      </c>
      <c r="J138" s="1">
        <f t="shared" si="17"/>
        <v>0.26070740403550574</v>
      </c>
      <c r="K138" s="1">
        <f t="shared" si="16"/>
        <v>-1.3443565578494772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s="4" customFormat="1" x14ac:dyDescent="0.25">
      <c r="A139" s="1" t="s">
        <v>4</v>
      </c>
      <c r="B139" s="3">
        <v>41241</v>
      </c>
      <c r="C139" s="1" t="s">
        <v>12</v>
      </c>
      <c r="D139" s="1" t="s">
        <v>15</v>
      </c>
      <c r="E139" s="1">
        <v>3</v>
      </c>
      <c r="F139" s="1">
        <v>1</v>
      </c>
      <c r="G139" s="1">
        <f t="shared" si="15"/>
        <v>2</v>
      </c>
      <c r="H139" s="1">
        <f t="shared" si="13"/>
        <v>1.4925168219568274</v>
      </c>
      <c r="I139" s="1">
        <f t="shared" si="14"/>
        <v>1.0912871456759969</v>
      </c>
      <c r="J139" s="1">
        <f t="shared" si="17"/>
        <v>0.14009852388625052</v>
      </c>
      <c r="K139" s="1">
        <f t="shared" si="16"/>
        <v>-1.9654093618385033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s="4" customFormat="1" x14ac:dyDescent="0.25">
      <c r="A140" s="1" t="s">
        <v>4</v>
      </c>
      <c r="B140" s="3">
        <v>41241</v>
      </c>
      <c r="C140" s="1" t="s">
        <v>10</v>
      </c>
      <c r="D140" s="1" t="s">
        <v>16</v>
      </c>
      <c r="E140" s="1">
        <v>2</v>
      </c>
      <c r="F140" s="1">
        <v>1</v>
      </c>
      <c r="G140" s="1">
        <f t="shared" si="15"/>
        <v>1</v>
      </c>
      <c r="H140" s="1">
        <f t="shared" si="13"/>
        <v>1.4115706733538331</v>
      </c>
      <c r="I140" s="1">
        <f t="shared" si="14"/>
        <v>0.86003401558044634</v>
      </c>
      <c r="J140" s="1">
        <f t="shared" si="17"/>
        <v>0.25378216940565557</v>
      </c>
      <c r="K140" s="1">
        <f t="shared" si="16"/>
        <v>-1.3712789806786567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s="4" customFormat="1" x14ac:dyDescent="0.25">
      <c r="A141" s="1" t="s">
        <v>4</v>
      </c>
      <c r="B141" s="3">
        <v>41241</v>
      </c>
      <c r="C141" s="1" t="s">
        <v>21</v>
      </c>
      <c r="D141" s="1" t="s">
        <v>19</v>
      </c>
      <c r="E141" s="1">
        <v>0</v>
      </c>
      <c r="F141" s="1">
        <v>2</v>
      </c>
      <c r="G141" s="1">
        <f t="shared" si="15"/>
        <v>-2</v>
      </c>
      <c r="H141" s="1">
        <f t="shared" si="13"/>
        <v>0.59186648858168645</v>
      </c>
      <c r="I141" s="1">
        <f t="shared" si="14"/>
        <v>1.7404783454830288</v>
      </c>
      <c r="J141" s="1">
        <f t="shared" si="17"/>
        <v>0.20447297674195955</v>
      </c>
      <c r="K141" s="1">
        <f t="shared" si="16"/>
        <v>-1.587319455302048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s="4" customFormat="1" x14ac:dyDescent="0.25">
      <c r="A142" s="1" t="s">
        <v>4</v>
      </c>
      <c r="B142" s="3">
        <v>41244</v>
      </c>
      <c r="C142" s="1" t="s">
        <v>5</v>
      </c>
      <c r="D142" s="1" t="s">
        <v>12</v>
      </c>
      <c r="E142" s="1">
        <v>0</v>
      </c>
      <c r="F142" s="1">
        <v>2</v>
      </c>
      <c r="G142" s="1">
        <f t="shared" si="15"/>
        <v>-2</v>
      </c>
      <c r="H142" s="1">
        <f t="shared" si="13"/>
        <v>2.1720273972947757</v>
      </c>
      <c r="I142" s="1">
        <f t="shared" si="14"/>
        <v>0.64467535607016702</v>
      </c>
      <c r="J142" s="1">
        <f t="shared" si="17"/>
        <v>1.9343409248907359E-2</v>
      </c>
      <c r="K142" s="1">
        <f t="shared" si="16"/>
        <v>-3.9454035248177943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s="4" customFormat="1" x14ac:dyDescent="0.25">
      <c r="A143" s="1" t="s">
        <v>4</v>
      </c>
      <c r="B143" s="3">
        <v>41244</v>
      </c>
      <c r="C143" s="1" t="s">
        <v>7</v>
      </c>
      <c r="D143" s="1" t="s">
        <v>10</v>
      </c>
      <c r="E143" s="1">
        <v>0</v>
      </c>
      <c r="F143" s="1">
        <v>3</v>
      </c>
      <c r="G143" s="1">
        <f t="shared" si="15"/>
        <v>-3</v>
      </c>
      <c r="H143" s="1">
        <f t="shared" si="13"/>
        <v>0.6590733675985686</v>
      </c>
      <c r="I143" s="1">
        <f t="shared" si="14"/>
        <v>1.1364105141054694</v>
      </c>
      <c r="J143" s="1">
        <f t="shared" si="17"/>
        <v>4.8813793276520218E-2</v>
      </c>
      <c r="K143" s="1">
        <f t="shared" si="16"/>
        <v>-3.0197423569517485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s="4" customFormat="1" x14ac:dyDescent="0.25">
      <c r="A144" s="1" t="s">
        <v>4</v>
      </c>
      <c r="B144" s="3">
        <v>41244</v>
      </c>
      <c r="C144" s="1" t="s">
        <v>16</v>
      </c>
      <c r="D144" s="1" t="s">
        <v>20</v>
      </c>
      <c r="E144" s="1">
        <v>1</v>
      </c>
      <c r="F144" s="1">
        <v>0</v>
      </c>
      <c r="G144" s="1">
        <f t="shared" si="15"/>
        <v>1</v>
      </c>
      <c r="H144" s="1">
        <f t="shared" si="13"/>
        <v>2.3728612227671251</v>
      </c>
      <c r="I144" s="1">
        <f t="shared" si="14"/>
        <v>0.84580759498628799</v>
      </c>
      <c r="J144" s="1">
        <f t="shared" si="17"/>
        <v>0.22796773405514828</v>
      </c>
      <c r="K144" s="1">
        <f t="shared" si="16"/>
        <v>-1.4785511773441957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s="4" customFormat="1" x14ac:dyDescent="0.25">
      <c r="A145" s="1" t="s">
        <v>4</v>
      </c>
      <c r="B145" s="3">
        <v>41244</v>
      </c>
      <c r="C145" s="1" t="s">
        <v>19</v>
      </c>
      <c r="D145" s="1" t="s">
        <v>23</v>
      </c>
      <c r="E145" s="1">
        <v>1</v>
      </c>
      <c r="F145" s="1">
        <v>1</v>
      </c>
      <c r="G145" s="1">
        <f t="shared" si="15"/>
        <v>0</v>
      </c>
      <c r="H145" s="1">
        <f t="shared" si="13"/>
        <v>0.67714367784409013</v>
      </c>
      <c r="I145" s="1">
        <f t="shared" si="14"/>
        <v>0.40510323906380369</v>
      </c>
      <c r="J145" s="1">
        <f t="shared" si="17"/>
        <v>0.43835150396092248</v>
      </c>
      <c r="K145" s="1">
        <f t="shared" si="16"/>
        <v>-0.82473416999432592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s="4" customFormat="1" x14ac:dyDescent="0.25">
      <c r="A146" s="1" t="s">
        <v>4</v>
      </c>
      <c r="B146" s="3">
        <v>41244</v>
      </c>
      <c r="C146" s="1" t="s">
        <v>11</v>
      </c>
      <c r="D146" s="1" t="s">
        <v>18</v>
      </c>
      <c r="E146" s="1">
        <v>1</v>
      </c>
      <c r="F146" s="1">
        <v>1</v>
      </c>
      <c r="G146" s="1">
        <f t="shared" si="15"/>
        <v>0</v>
      </c>
      <c r="H146" s="1">
        <f t="shared" si="13"/>
        <v>0.84376934515314872</v>
      </c>
      <c r="I146" s="1">
        <f t="shared" si="14"/>
        <v>1.1624363239743483</v>
      </c>
      <c r="J146" s="1">
        <f t="shared" si="17"/>
        <v>0.3025151653921222</v>
      </c>
      <c r="K146" s="1">
        <f t="shared" si="16"/>
        <v>-1.1956238692402075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s="4" customFormat="1" x14ac:dyDescent="0.25">
      <c r="A147" s="1" t="s">
        <v>4</v>
      </c>
      <c r="B147" s="3">
        <v>41244</v>
      </c>
      <c r="C147" s="1" t="s">
        <v>13</v>
      </c>
      <c r="D147" s="1" t="s">
        <v>24</v>
      </c>
      <c r="E147" s="1">
        <v>3</v>
      </c>
      <c r="F147" s="1">
        <v>4</v>
      </c>
      <c r="G147" s="1">
        <f t="shared" si="15"/>
        <v>-1</v>
      </c>
      <c r="H147" s="1">
        <f t="shared" si="13"/>
        <v>0.20333810334863345</v>
      </c>
      <c r="I147" s="1">
        <f t="shared" si="14"/>
        <v>1.4177471361318306</v>
      </c>
      <c r="J147" s="1">
        <f t="shared" si="17"/>
        <v>0.32265211457687082</v>
      </c>
      <c r="K147" s="1">
        <f t="shared" si="16"/>
        <v>-1.1311805808425273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s="4" customFormat="1" x14ac:dyDescent="0.25">
      <c r="A148" s="1" t="s">
        <v>4</v>
      </c>
      <c r="B148" s="3">
        <v>41244</v>
      </c>
      <c r="C148" s="1" t="s">
        <v>15</v>
      </c>
      <c r="D148" s="1" t="s">
        <v>14</v>
      </c>
      <c r="E148" s="1">
        <v>0</v>
      </c>
      <c r="F148" s="1">
        <v>1</v>
      </c>
      <c r="G148" s="1">
        <f t="shared" si="15"/>
        <v>-1</v>
      </c>
      <c r="H148" s="1">
        <f t="shared" si="13"/>
        <v>0.97038317017025855</v>
      </c>
      <c r="I148" s="1">
        <f t="shared" si="14"/>
        <v>0.52989715783271618</v>
      </c>
      <c r="J148" s="1">
        <f t="shared" si="17"/>
        <v>0.1513120301346087</v>
      </c>
      <c r="K148" s="1">
        <f t="shared" si="16"/>
        <v>-1.8884111495535556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4" customFormat="1" x14ac:dyDescent="0.25">
      <c r="A149" s="1" t="s">
        <v>4</v>
      </c>
      <c r="B149" s="3">
        <v>41244</v>
      </c>
      <c r="C149" s="1" t="s">
        <v>17</v>
      </c>
      <c r="D149" s="1" t="s">
        <v>22</v>
      </c>
      <c r="E149" s="1">
        <v>3</v>
      </c>
      <c r="F149" s="1">
        <v>1</v>
      </c>
      <c r="G149" s="1">
        <f t="shared" si="15"/>
        <v>2</v>
      </c>
      <c r="H149" s="1">
        <f t="shared" si="13"/>
        <v>0.77681946719005346</v>
      </c>
      <c r="I149" s="1">
        <f t="shared" si="14"/>
        <v>1.57967165961194</v>
      </c>
      <c r="J149" s="1">
        <f t="shared" si="17"/>
        <v>4.223132054367805E-2</v>
      </c>
      <c r="K149" s="1">
        <f t="shared" si="16"/>
        <v>-3.1645931402510232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4" customFormat="1" x14ac:dyDescent="0.25">
      <c r="A150" s="1" t="s">
        <v>4</v>
      </c>
      <c r="B150" s="3">
        <v>41245</v>
      </c>
      <c r="C150" s="1" t="s">
        <v>8</v>
      </c>
      <c r="D150" s="1" t="s">
        <v>6</v>
      </c>
      <c r="E150" s="1">
        <v>2</v>
      </c>
      <c r="F150" s="1">
        <v>1</v>
      </c>
      <c r="G150" s="1">
        <f t="shared" si="15"/>
        <v>1</v>
      </c>
      <c r="H150" s="1">
        <f t="shared" si="13"/>
        <v>0.96362519958146053</v>
      </c>
      <c r="I150" s="1">
        <f t="shared" si="14"/>
        <v>0.81826629992786015</v>
      </c>
      <c r="J150" s="1">
        <f t="shared" si="17"/>
        <v>0.23512134103549157</v>
      </c>
      <c r="K150" s="1">
        <f t="shared" si="16"/>
        <v>-1.4476535532662216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s="4" customFormat="1" x14ac:dyDescent="0.25">
      <c r="A151" s="1" t="s">
        <v>4</v>
      </c>
      <c r="B151" s="3">
        <v>41246</v>
      </c>
      <c r="C151" s="1" t="s">
        <v>9</v>
      </c>
      <c r="D151" s="1" t="s">
        <v>21</v>
      </c>
      <c r="E151" s="1">
        <v>3</v>
      </c>
      <c r="F151" s="1">
        <v>0</v>
      </c>
      <c r="G151" s="1">
        <f t="shared" si="15"/>
        <v>3</v>
      </c>
      <c r="H151" s="1">
        <f t="shared" si="13"/>
        <v>1.466916648626281</v>
      </c>
      <c r="I151" s="1">
        <f t="shared" si="14"/>
        <v>1.0272843003294216</v>
      </c>
      <c r="J151" s="1">
        <f t="shared" si="17"/>
        <v>6.2483435273766652E-2</v>
      </c>
      <c r="K151" s="1">
        <f t="shared" si="16"/>
        <v>-2.7728537929876618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s="4" customFormat="1" x14ac:dyDescent="0.25">
      <c r="A152" s="1" t="s">
        <v>4</v>
      </c>
      <c r="B152" s="3">
        <v>41251</v>
      </c>
      <c r="C152" s="1" t="s">
        <v>5</v>
      </c>
      <c r="D152" s="1" t="s">
        <v>15</v>
      </c>
      <c r="E152" s="1">
        <v>2</v>
      </c>
      <c r="F152" s="1">
        <v>0</v>
      </c>
      <c r="G152" s="1">
        <f t="shared" si="15"/>
        <v>2</v>
      </c>
      <c r="H152" s="1">
        <f t="shared" si="13"/>
        <v>1.9439632459470357</v>
      </c>
      <c r="I152" s="1">
        <f t="shared" si="14"/>
        <v>0.57129922506385278</v>
      </c>
      <c r="J152" s="1">
        <f t="shared" si="17"/>
        <v>0.21775645411397102</v>
      </c>
      <c r="K152" s="1">
        <f t="shared" si="16"/>
        <v>-1.5243780236705449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4" customFormat="1" x14ac:dyDescent="0.25">
      <c r="A153" s="1" t="s">
        <v>4</v>
      </c>
      <c r="B153" s="3">
        <v>41251</v>
      </c>
      <c r="C153" s="1" t="s">
        <v>18</v>
      </c>
      <c r="D153" s="1" t="s">
        <v>14</v>
      </c>
      <c r="E153" s="1">
        <v>0</v>
      </c>
      <c r="F153" s="1">
        <v>0</v>
      </c>
      <c r="G153" s="1">
        <f t="shared" si="15"/>
        <v>0</v>
      </c>
      <c r="H153" s="1">
        <f t="shared" si="13"/>
        <v>1.1818601098665273</v>
      </c>
      <c r="I153" s="1">
        <f t="shared" si="14"/>
        <v>0.84182870400608256</v>
      </c>
      <c r="J153" s="1">
        <f t="shared" si="17"/>
        <v>0.30022000567906371</v>
      </c>
      <c r="K153" s="1">
        <f t="shared" si="16"/>
        <v>-1.2032397208337668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4" customFormat="1" x14ac:dyDescent="0.25">
      <c r="A154" s="1" t="s">
        <v>4</v>
      </c>
      <c r="B154" s="3">
        <v>41251</v>
      </c>
      <c r="C154" s="1" t="s">
        <v>20</v>
      </c>
      <c r="D154" s="1" t="s">
        <v>13</v>
      </c>
      <c r="E154" s="1">
        <v>1</v>
      </c>
      <c r="F154" s="1">
        <v>0</v>
      </c>
      <c r="G154" s="1">
        <f t="shared" si="15"/>
        <v>1</v>
      </c>
      <c r="H154" s="1">
        <f t="shared" si="13"/>
        <v>1.1085707820952493</v>
      </c>
      <c r="I154" s="1">
        <f t="shared" si="14"/>
        <v>0.40151333011137119</v>
      </c>
      <c r="J154" s="1">
        <f t="shared" si="17"/>
        <v>0.30356732597677688</v>
      </c>
      <c r="K154" s="1">
        <f t="shared" si="16"/>
        <v>-1.1921518611996949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4" customFormat="1" x14ac:dyDescent="0.25">
      <c r="A155" s="1" t="s">
        <v>4</v>
      </c>
      <c r="B155" s="3">
        <v>41251</v>
      </c>
      <c r="C155" s="1" t="s">
        <v>6</v>
      </c>
      <c r="D155" s="1" t="s">
        <v>22</v>
      </c>
      <c r="E155" s="1">
        <v>1</v>
      </c>
      <c r="F155" s="1">
        <v>3</v>
      </c>
      <c r="G155" s="1">
        <f t="shared" si="15"/>
        <v>-2</v>
      </c>
      <c r="H155" s="1">
        <f t="shared" si="13"/>
        <v>0.65432970144811464</v>
      </c>
      <c r="I155" s="1">
        <f t="shared" si="14"/>
        <v>1.5297197848635686</v>
      </c>
      <c r="J155" s="1">
        <f t="shared" si="17"/>
        <v>0.18155827819060621</v>
      </c>
      <c r="K155" s="1">
        <f t="shared" si="16"/>
        <v>-1.7061785848569597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4" customFormat="1" x14ac:dyDescent="0.25">
      <c r="A156" s="1" t="s">
        <v>4</v>
      </c>
      <c r="B156" s="3">
        <v>41251</v>
      </c>
      <c r="C156" s="1" t="s">
        <v>12</v>
      </c>
      <c r="D156" s="1" t="s">
        <v>8</v>
      </c>
      <c r="E156" s="1">
        <v>3</v>
      </c>
      <c r="F156" s="1">
        <v>4</v>
      </c>
      <c r="G156" s="1">
        <f t="shared" si="15"/>
        <v>-1</v>
      </c>
      <c r="H156" s="1">
        <f t="shared" si="13"/>
        <v>1.5031619831588003</v>
      </c>
      <c r="I156" s="1">
        <f t="shared" si="14"/>
        <v>0.76360202968118518</v>
      </c>
      <c r="J156" s="1">
        <f t="shared" si="17"/>
        <v>0.13413725038704283</v>
      </c>
      <c r="K156" s="1">
        <f t="shared" si="16"/>
        <v>-2.0088917466044065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4" customFormat="1" x14ac:dyDescent="0.25">
      <c r="A157" s="1" t="s">
        <v>4</v>
      </c>
      <c r="B157" s="3">
        <v>41251</v>
      </c>
      <c r="C157" s="1" t="s">
        <v>21</v>
      </c>
      <c r="D157" s="1" t="s">
        <v>11</v>
      </c>
      <c r="E157" s="1">
        <v>2</v>
      </c>
      <c r="F157" s="1">
        <v>2</v>
      </c>
      <c r="G157" s="1">
        <f t="shared" si="15"/>
        <v>0</v>
      </c>
      <c r="H157" s="1">
        <f t="shared" si="13"/>
        <v>1.075961652891505</v>
      </c>
      <c r="I157" s="1">
        <f t="shared" si="14"/>
        <v>0.51894708989932858</v>
      </c>
      <c r="J157" s="1">
        <f t="shared" si="17"/>
        <v>0.33306799891371908</v>
      </c>
      <c r="K157" s="1">
        <f t="shared" si="16"/>
        <v>-1.0994086089057684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4" customFormat="1" x14ac:dyDescent="0.25">
      <c r="A158" s="1" t="s">
        <v>4</v>
      </c>
      <c r="B158" s="3">
        <v>41252</v>
      </c>
      <c r="C158" s="1" t="s">
        <v>23</v>
      </c>
      <c r="D158" s="1" t="s">
        <v>10</v>
      </c>
      <c r="E158" s="1">
        <v>2</v>
      </c>
      <c r="F158" s="1">
        <v>1</v>
      </c>
      <c r="G158" s="1">
        <f t="shared" si="15"/>
        <v>1</v>
      </c>
      <c r="H158" s="1">
        <f t="shared" si="13"/>
        <v>0.49060122035291021</v>
      </c>
      <c r="I158" s="1">
        <f t="shared" si="14"/>
        <v>0.37135094532213336</v>
      </c>
      <c r="J158" s="1">
        <f t="shared" si="17"/>
        <v>0.22665512704797988</v>
      </c>
      <c r="K158" s="1">
        <f t="shared" si="16"/>
        <v>-1.4843256808584984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4" customFormat="1" x14ac:dyDescent="0.25">
      <c r="A159" s="1" t="s">
        <v>4</v>
      </c>
      <c r="B159" s="3">
        <v>41252</v>
      </c>
      <c r="C159" s="1" t="s">
        <v>19</v>
      </c>
      <c r="D159" s="1" t="s">
        <v>24</v>
      </c>
      <c r="E159" s="1">
        <v>2</v>
      </c>
      <c r="F159" s="1">
        <v>3</v>
      </c>
      <c r="G159" s="1">
        <f t="shared" si="15"/>
        <v>-1</v>
      </c>
      <c r="H159" s="1">
        <f t="shared" si="13"/>
        <v>0.65244972850516247</v>
      </c>
      <c r="I159" s="1">
        <f t="shared" si="14"/>
        <v>0.73793260376260983</v>
      </c>
      <c r="J159" s="1">
        <f t="shared" si="17"/>
        <v>0.23165539894926954</v>
      </c>
      <c r="K159" s="1">
        <f t="shared" si="16"/>
        <v>-1.4625043608973549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4" customFormat="1" x14ac:dyDescent="0.25">
      <c r="A160" s="1" t="s">
        <v>4</v>
      </c>
      <c r="B160" s="3">
        <v>41252</v>
      </c>
      <c r="C160" s="1" t="s">
        <v>17</v>
      </c>
      <c r="D160" s="1" t="s">
        <v>16</v>
      </c>
      <c r="E160" s="1">
        <v>2</v>
      </c>
      <c r="F160" s="1">
        <v>3</v>
      </c>
      <c r="G160" s="1">
        <f t="shared" si="15"/>
        <v>-1</v>
      </c>
      <c r="H160" s="1">
        <f t="shared" si="13"/>
        <v>1.3937772043607379</v>
      </c>
      <c r="I160" s="1">
        <f t="shared" si="14"/>
        <v>1.9235986610171876</v>
      </c>
      <c r="J160" s="1">
        <f t="shared" si="17"/>
        <v>0.21566531904605998</v>
      </c>
      <c r="K160" s="1">
        <f t="shared" si="16"/>
        <v>-1.5340275217961024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4" customFormat="1" x14ac:dyDescent="0.25">
      <c r="A161" s="1" t="s">
        <v>4</v>
      </c>
      <c r="B161" s="3">
        <v>41253</v>
      </c>
      <c r="C161" s="1" t="s">
        <v>7</v>
      </c>
      <c r="D161" s="1" t="s">
        <v>9</v>
      </c>
      <c r="E161" s="1">
        <v>2</v>
      </c>
      <c r="F161" s="1">
        <v>1</v>
      </c>
      <c r="G161" s="1">
        <f t="shared" si="15"/>
        <v>1</v>
      </c>
      <c r="H161" s="1">
        <f t="shared" si="13"/>
        <v>1.7321989677947747</v>
      </c>
      <c r="I161" s="1">
        <f t="shared" si="14"/>
        <v>0.95237575174903066</v>
      </c>
      <c r="J161" s="1">
        <f t="shared" si="17"/>
        <v>0.24655907804444932</v>
      </c>
      <c r="K161" s="1">
        <f t="shared" si="16"/>
        <v>-1.400153646691944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4" customFormat="1" x14ac:dyDescent="0.25">
      <c r="A162" s="1" t="s">
        <v>4</v>
      </c>
      <c r="B162" s="3">
        <v>41254</v>
      </c>
      <c r="C162" s="1" t="s">
        <v>6</v>
      </c>
      <c r="D162" s="1" t="s">
        <v>13</v>
      </c>
      <c r="E162" s="1">
        <v>3</v>
      </c>
      <c r="F162" s="1">
        <v>0</v>
      </c>
      <c r="G162" s="1">
        <f t="shared" si="15"/>
        <v>3</v>
      </c>
      <c r="H162" s="1">
        <f t="shared" si="13"/>
        <v>1.1362704899080873</v>
      </c>
      <c r="I162" s="1">
        <f t="shared" si="14"/>
        <v>0.42684201648660769</v>
      </c>
      <c r="J162" s="1">
        <f t="shared" si="17"/>
        <v>5.7740429998096914E-2</v>
      </c>
      <c r="K162" s="1">
        <f t="shared" si="16"/>
        <v>-2.8517976576310371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4" customFormat="1" x14ac:dyDescent="0.25">
      <c r="A163" s="1" t="s">
        <v>4</v>
      </c>
      <c r="B163" s="3">
        <v>41258</v>
      </c>
      <c r="C163" s="1" t="s">
        <v>16</v>
      </c>
      <c r="D163" s="1" t="s">
        <v>18</v>
      </c>
      <c r="E163" s="1">
        <v>1</v>
      </c>
      <c r="F163" s="1">
        <v>3</v>
      </c>
      <c r="G163" s="1">
        <f t="shared" si="15"/>
        <v>-2</v>
      </c>
      <c r="H163" s="1">
        <f t="shared" si="13"/>
        <v>3.8488710430587743</v>
      </c>
      <c r="I163" s="1">
        <f t="shared" si="14"/>
        <v>1.2693061166597635</v>
      </c>
      <c r="J163" s="1">
        <f t="shared" si="17"/>
        <v>1.940227972828697E-2</v>
      </c>
      <c r="K163" s="1">
        <f t="shared" si="16"/>
        <v>-3.9423647080494519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4" customFormat="1" x14ac:dyDescent="0.25">
      <c r="A164" s="1" t="s">
        <v>4</v>
      </c>
      <c r="B164" s="3">
        <v>41258</v>
      </c>
      <c r="C164" s="1" t="s">
        <v>24</v>
      </c>
      <c r="D164" s="1" t="s">
        <v>6</v>
      </c>
      <c r="E164" s="1">
        <v>3</v>
      </c>
      <c r="F164" s="1">
        <v>1</v>
      </c>
      <c r="G164" s="1">
        <f t="shared" si="15"/>
        <v>2</v>
      </c>
      <c r="H164" s="1">
        <f t="shared" si="13"/>
        <v>1.9356351592629906</v>
      </c>
      <c r="I164" s="1">
        <f t="shared" si="14"/>
        <v>0.29758978842771416</v>
      </c>
      <c r="J164" s="1">
        <f t="shared" si="17"/>
        <v>0.24222723299369348</v>
      </c>
      <c r="K164" s="1">
        <f t="shared" si="16"/>
        <v>-1.4178790140779765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4" customFormat="1" x14ac:dyDescent="0.25">
      <c r="A165" s="1" t="s">
        <v>4</v>
      </c>
      <c r="B165" s="3">
        <v>41258</v>
      </c>
      <c r="C165" s="1" t="s">
        <v>9</v>
      </c>
      <c r="D165" s="1" t="s">
        <v>19</v>
      </c>
      <c r="E165" s="1">
        <v>1</v>
      </c>
      <c r="F165" s="1">
        <v>3</v>
      </c>
      <c r="G165" s="1">
        <f t="shared" si="15"/>
        <v>-2</v>
      </c>
      <c r="H165" s="1">
        <f t="shared" si="13"/>
        <v>0.59594402547989211</v>
      </c>
      <c r="I165" s="1">
        <f t="shared" si="14"/>
        <v>1.6619408683187911</v>
      </c>
      <c r="J165" s="1">
        <f t="shared" si="17"/>
        <v>0.1984020926722703</v>
      </c>
      <c r="K165" s="1">
        <f t="shared" si="16"/>
        <v>-1.6174595364436939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4" customFormat="1" x14ac:dyDescent="0.25">
      <c r="A166" s="1" t="s">
        <v>4</v>
      </c>
      <c r="B166" s="3">
        <v>41258</v>
      </c>
      <c r="C166" s="1" t="s">
        <v>8</v>
      </c>
      <c r="D166" s="1" t="s">
        <v>21</v>
      </c>
      <c r="E166" s="1">
        <v>2</v>
      </c>
      <c r="F166" s="1">
        <v>1</v>
      </c>
      <c r="G166" s="1">
        <f t="shared" si="15"/>
        <v>1</v>
      </c>
      <c r="H166" s="1">
        <f t="shared" si="13"/>
        <v>1.2245635369027357</v>
      </c>
      <c r="I166" s="1">
        <f t="shared" si="14"/>
        <v>0.81887717905014668</v>
      </c>
      <c r="J166" s="1">
        <f t="shared" si="17"/>
        <v>0.2527072838583645</v>
      </c>
      <c r="K166" s="1">
        <f t="shared" si="16"/>
        <v>-1.3755234408705723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4" customFormat="1" x14ac:dyDescent="0.25">
      <c r="A167" s="1" t="s">
        <v>4</v>
      </c>
      <c r="B167" s="3">
        <v>41258</v>
      </c>
      <c r="C167" s="1" t="s">
        <v>11</v>
      </c>
      <c r="D167" s="1" t="s">
        <v>7</v>
      </c>
      <c r="E167" s="1">
        <v>2</v>
      </c>
      <c r="F167" s="1">
        <v>1</v>
      </c>
      <c r="G167" s="1">
        <f t="shared" si="15"/>
        <v>1</v>
      </c>
      <c r="H167" s="1">
        <f t="shared" si="13"/>
        <v>0.61785418687141591</v>
      </c>
      <c r="I167" s="1">
        <f t="shared" si="14"/>
        <v>0.98933619162387076</v>
      </c>
      <c r="J167" s="1">
        <f t="shared" si="17"/>
        <v>0.16576001488954153</v>
      </c>
      <c r="K167" s="1">
        <f t="shared" si="16"/>
        <v>-1.7972142300851208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4" customFormat="1" x14ac:dyDescent="0.25">
      <c r="A168" s="1" t="s">
        <v>4</v>
      </c>
      <c r="B168" s="3">
        <v>41258</v>
      </c>
      <c r="C168" s="1" t="s">
        <v>14</v>
      </c>
      <c r="D168" s="1" t="s">
        <v>23</v>
      </c>
      <c r="E168" s="1">
        <v>1</v>
      </c>
      <c r="F168" s="1">
        <v>1</v>
      </c>
      <c r="G168" s="1">
        <f t="shared" si="15"/>
        <v>0</v>
      </c>
      <c r="H168" s="1">
        <f t="shared" si="13"/>
        <v>0.27278173172851106</v>
      </c>
      <c r="I168" s="1">
        <f t="shared" si="14"/>
        <v>0.55291153405074522</v>
      </c>
      <c r="J168" s="1">
        <f t="shared" si="17"/>
        <v>0.50651452828991139</v>
      </c>
      <c r="K168" s="1">
        <f t="shared" si="16"/>
        <v>-0.68020227201293915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4" customFormat="1" x14ac:dyDescent="0.25">
      <c r="A169" s="1" t="s">
        <v>4</v>
      </c>
      <c r="B169" s="3">
        <v>41259</v>
      </c>
      <c r="C169" s="1" t="s">
        <v>10</v>
      </c>
      <c r="D169" s="1" t="s">
        <v>12</v>
      </c>
      <c r="E169" s="1">
        <v>1</v>
      </c>
      <c r="F169" s="1">
        <v>0</v>
      </c>
      <c r="G169" s="1">
        <f t="shared" si="15"/>
        <v>1</v>
      </c>
      <c r="H169" s="1">
        <f t="shared" si="13"/>
        <v>1.4780805853437498</v>
      </c>
      <c r="I169" s="1">
        <f t="shared" si="14"/>
        <v>0.52982645905479053</v>
      </c>
      <c r="J169" s="1">
        <f t="shared" si="17"/>
        <v>0.28700231903121487</v>
      </c>
      <c r="K169" s="1">
        <f t="shared" si="16"/>
        <v>-1.2482649830070256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4" customFormat="1" x14ac:dyDescent="0.25">
      <c r="A170" s="1" t="s">
        <v>4</v>
      </c>
      <c r="B170" s="3">
        <v>41259</v>
      </c>
      <c r="C170" s="1" t="s">
        <v>15</v>
      </c>
      <c r="D170" s="1" t="s">
        <v>17</v>
      </c>
      <c r="E170" s="1">
        <v>0</v>
      </c>
      <c r="F170" s="1">
        <v>0</v>
      </c>
      <c r="G170" s="1">
        <f t="shared" si="15"/>
        <v>0</v>
      </c>
      <c r="H170" s="1">
        <f t="shared" si="13"/>
        <v>1.4221161129876059</v>
      </c>
      <c r="I170" s="1">
        <f t="shared" si="14"/>
        <v>0.96456518568502025</v>
      </c>
      <c r="J170" s="1">
        <f t="shared" si="17"/>
        <v>0.26847786771876414</v>
      </c>
      <c r="K170" s="1">
        <f t="shared" si="16"/>
        <v>-1.3149867977835372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4" customFormat="1" x14ac:dyDescent="0.25">
      <c r="A171" s="1" t="s">
        <v>4</v>
      </c>
      <c r="B171" s="3">
        <v>41260</v>
      </c>
      <c r="C171" s="1" t="s">
        <v>13</v>
      </c>
      <c r="D171" s="1" t="s">
        <v>5</v>
      </c>
      <c r="E171" s="1">
        <v>2</v>
      </c>
      <c r="F171" s="1">
        <v>5</v>
      </c>
      <c r="G171" s="1">
        <f t="shared" si="15"/>
        <v>-3</v>
      </c>
      <c r="H171" s="1">
        <f t="shared" si="13"/>
        <v>0.32472124618520404</v>
      </c>
      <c r="I171" s="1">
        <f t="shared" si="14"/>
        <v>1.4825236816277623</v>
      </c>
      <c r="J171" s="1">
        <f t="shared" si="17"/>
        <v>0.10037660171495887</v>
      </c>
      <c r="K171" s="1">
        <f t="shared" si="16"/>
        <v>-2.2988261495328506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4" customFormat="1" x14ac:dyDescent="0.25">
      <c r="A172" s="1" t="s">
        <v>4</v>
      </c>
      <c r="B172" s="3">
        <v>41265</v>
      </c>
      <c r="C172" s="1" t="s">
        <v>16</v>
      </c>
      <c r="D172" s="1" t="s">
        <v>7</v>
      </c>
      <c r="E172" s="1">
        <v>4</v>
      </c>
      <c r="F172" s="1">
        <v>0</v>
      </c>
      <c r="G172" s="1">
        <f t="shared" si="15"/>
        <v>4</v>
      </c>
      <c r="H172" s="1">
        <f t="shared" si="13"/>
        <v>2.8183544499953244</v>
      </c>
      <c r="I172" s="1">
        <f t="shared" si="14"/>
        <v>1.0802918435717828</v>
      </c>
      <c r="J172" s="1">
        <f t="shared" si="17"/>
        <v>9.5280651936763147E-2</v>
      </c>
      <c r="K172" s="1">
        <f t="shared" si="16"/>
        <v>-2.3509285116331111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4" customFormat="1" x14ac:dyDescent="0.25">
      <c r="A173" s="1" t="s">
        <v>4</v>
      </c>
      <c r="B173" s="3">
        <v>41265</v>
      </c>
      <c r="C173" s="1" t="s">
        <v>19</v>
      </c>
      <c r="D173" s="1" t="s">
        <v>13</v>
      </c>
      <c r="E173" s="1">
        <v>1</v>
      </c>
      <c r="F173" s="1">
        <v>0</v>
      </c>
      <c r="G173" s="1">
        <f t="shared" si="15"/>
        <v>1</v>
      </c>
      <c r="H173" s="1">
        <f t="shared" si="13"/>
        <v>1.8396311180426397</v>
      </c>
      <c r="I173" s="1">
        <f t="shared" si="14"/>
        <v>0.22036385969617606</v>
      </c>
      <c r="J173" s="1">
        <f t="shared" si="17"/>
        <v>0.2853168015061241</v>
      </c>
      <c r="K173" s="1">
        <f t="shared" si="16"/>
        <v>-1.2541551318337743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4" customFormat="1" x14ac:dyDescent="0.25">
      <c r="A174" s="1" t="s">
        <v>4</v>
      </c>
      <c r="B174" s="3">
        <v>41265</v>
      </c>
      <c r="C174" s="1" t="s">
        <v>9</v>
      </c>
      <c r="D174" s="1" t="s">
        <v>11</v>
      </c>
      <c r="E174" s="1">
        <v>1</v>
      </c>
      <c r="F174" s="1">
        <v>0</v>
      </c>
      <c r="G174" s="1">
        <f t="shared" si="15"/>
        <v>1</v>
      </c>
      <c r="H174" s="1">
        <f t="shared" si="13"/>
        <v>1.0833742593244742</v>
      </c>
      <c r="I174" s="1">
        <f t="shared" si="14"/>
        <v>0.49553008196688858</v>
      </c>
      <c r="J174" s="1">
        <f t="shared" si="17"/>
        <v>0.28896810488248198</v>
      </c>
      <c r="K174" s="1">
        <f t="shared" si="16"/>
        <v>-1.2414389606886653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s="4" customFormat="1" x14ac:dyDescent="0.25">
      <c r="A175" s="1" t="s">
        <v>4</v>
      </c>
      <c r="B175" s="3">
        <v>41265</v>
      </c>
      <c r="C175" s="1" t="s">
        <v>20</v>
      </c>
      <c r="D175" s="1" t="s">
        <v>6</v>
      </c>
      <c r="E175" s="1">
        <v>0</v>
      </c>
      <c r="F175" s="1">
        <v>1</v>
      </c>
      <c r="G175" s="1">
        <f t="shared" si="15"/>
        <v>-1</v>
      </c>
      <c r="H175" s="1">
        <f t="shared" si="13"/>
        <v>1.117655966166226</v>
      </c>
      <c r="I175" s="1">
        <f t="shared" si="14"/>
        <v>0.79575474188623585</v>
      </c>
      <c r="J175" s="1">
        <f t="shared" si="17"/>
        <v>0.1779972354498566</v>
      </c>
      <c r="K175" s="1">
        <f t="shared" si="16"/>
        <v>-1.7259872599912429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s="4" customFormat="1" x14ac:dyDescent="0.25">
      <c r="A176" s="1" t="s">
        <v>4</v>
      </c>
      <c r="B176" s="3">
        <v>41265</v>
      </c>
      <c r="C176" s="1" t="s">
        <v>10</v>
      </c>
      <c r="D176" s="1" t="s">
        <v>14</v>
      </c>
      <c r="E176" s="1">
        <v>0</v>
      </c>
      <c r="F176" s="1">
        <v>0</v>
      </c>
      <c r="G176" s="1">
        <f t="shared" si="15"/>
        <v>0</v>
      </c>
      <c r="H176" s="1">
        <f t="shared" si="13"/>
        <v>0.97055984212555158</v>
      </c>
      <c r="I176" s="1">
        <f t="shared" si="14"/>
        <v>0.25473346836908767</v>
      </c>
      <c r="J176" s="1">
        <f t="shared" si="17"/>
        <v>0.37089000304276792</v>
      </c>
      <c r="K176" s="1">
        <f t="shared" si="16"/>
        <v>-0.9918497480912285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s="4" customFormat="1" x14ac:dyDescent="0.25">
      <c r="A177" s="1" t="s">
        <v>4</v>
      </c>
      <c r="B177" s="3">
        <v>41265</v>
      </c>
      <c r="C177" s="1" t="s">
        <v>15</v>
      </c>
      <c r="D177" s="1" t="s">
        <v>8</v>
      </c>
      <c r="E177" s="1">
        <v>2</v>
      </c>
      <c r="F177" s="1">
        <v>1</v>
      </c>
      <c r="G177" s="1">
        <f t="shared" si="15"/>
        <v>1</v>
      </c>
      <c r="H177" s="1">
        <f t="shared" si="13"/>
        <v>1.3320739935816612</v>
      </c>
      <c r="I177" s="1">
        <f t="shared" si="14"/>
        <v>0.68342336845271601</v>
      </c>
      <c r="J177" s="1">
        <f t="shared" si="17"/>
        <v>0.27153463253135263</v>
      </c>
      <c r="K177" s="1">
        <f t="shared" si="16"/>
        <v>-1.3036655877750782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s="4" customFormat="1" x14ac:dyDescent="0.25">
      <c r="A178" s="1" t="s">
        <v>4</v>
      </c>
      <c r="B178" s="3">
        <v>41265</v>
      </c>
      <c r="C178" s="1" t="s">
        <v>17</v>
      </c>
      <c r="D178" s="1" t="s">
        <v>23</v>
      </c>
      <c r="E178" s="1">
        <v>1</v>
      </c>
      <c r="F178" s="1">
        <v>2</v>
      </c>
      <c r="G178" s="1">
        <f t="shared" si="15"/>
        <v>-1</v>
      </c>
      <c r="H178" s="1">
        <f t="shared" si="13"/>
        <v>0.49654118318418311</v>
      </c>
      <c r="I178" s="1">
        <f t="shared" si="14"/>
        <v>0.81030300792654841</v>
      </c>
      <c r="J178" s="1">
        <f t="shared" si="17"/>
        <v>0.26651009210906718</v>
      </c>
      <c r="K178" s="1">
        <f t="shared" si="16"/>
        <v>-1.3223431670160781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s="4" customFormat="1" x14ac:dyDescent="0.25">
      <c r="A179" s="1" t="s">
        <v>4</v>
      </c>
      <c r="B179" s="3">
        <v>41265</v>
      </c>
      <c r="C179" s="1" t="s">
        <v>21</v>
      </c>
      <c r="D179" s="1" t="s">
        <v>5</v>
      </c>
      <c r="E179" s="1">
        <v>0</v>
      </c>
      <c r="F179" s="1">
        <v>1</v>
      </c>
      <c r="G179" s="1">
        <f t="shared" si="15"/>
        <v>-1</v>
      </c>
      <c r="H179" s="1">
        <f t="shared" si="13"/>
        <v>0.64404182922937836</v>
      </c>
      <c r="I179" s="1">
        <f t="shared" si="14"/>
        <v>1.8994135296064822</v>
      </c>
      <c r="J179" s="1">
        <f t="shared" si="17"/>
        <v>0.26122757807413854</v>
      </c>
      <c r="K179" s="1">
        <f t="shared" si="16"/>
        <v>-1.3423633049398764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s="4" customFormat="1" x14ac:dyDescent="0.25">
      <c r="A180" s="1" t="s">
        <v>4</v>
      </c>
      <c r="B180" s="3">
        <v>41266</v>
      </c>
      <c r="C180" s="1" t="s">
        <v>22</v>
      </c>
      <c r="D180" s="1" t="s">
        <v>18</v>
      </c>
      <c r="E180" s="1">
        <v>8</v>
      </c>
      <c r="F180" s="1">
        <v>0</v>
      </c>
      <c r="G180" s="1">
        <f t="shared" si="15"/>
        <v>8</v>
      </c>
      <c r="H180" s="1">
        <f t="shared" si="13"/>
        <v>3.1607177897524372</v>
      </c>
      <c r="I180" s="1">
        <f t="shared" si="14"/>
        <v>0.7074457080799772</v>
      </c>
      <c r="J180" s="1">
        <f t="shared" si="17"/>
        <v>6.5984425194587698E-3</v>
      </c>
      <c r="K180" s="1">
        <f t="shared" si="16"/>
        <v>-5.0209216396980532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s="4" customFormat="1" x14ac:dyDescent="0.25">
      <c r="A181" s="1" t="s">
        <v>4</v>
      </c>
      <c r="B181" s="3">
        <v>41266</v>
      </c>
      <c r="C181" s="1" t="s">
        <v>12</v>
      </c>
      <c r="D181" s="1" t="s">
        <v>24</v>
      </c>
      <c r="E181" s="1">
        <v>1</v>
      </c>
      <c r="F181" s="1">
        <v>1</v>
      </c>
      <c r="G181" s="1">
        <f t="shared" si="15"/>
        <v>0</v>
      </c>
      <c r="H181" s="1">
        <f t="shared" si="13"/>
        <v>0.54667491082089981</v>
      </c>
      <c r="I181" s="1">
        <f t="shared" si="14"/>
        <v>1.5338483644652088</v>
      </c>
      <c r="J181" s="1">
        <f t="shared" si="17"/>
        <v>0.2536702645861168</v>
      </c>
      <c r="K181" s="1">
        <f t="shared" si="16"/>
        <v>-1.3717200262382276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s="4" customFormat="1" x14ac:dyDescent="0.25">
      <c r="A182" s="1" t="s">
        <v>4</v>
      </c>
      <c r="B182" s="3">
        <v>41269</v>
      </c>
      <c r="C182" s="1" t="s">
        <v>18</v>
      </c>
      <c r="D182" s="1" t="s">
        <v>10</v>
      </c>
      <c r="E182" s="1">
        <v>0</v>
      </c>
      <c r="F182" s="1">
        <v>4</v>
      </c>
      <c r="G182" s="1">
        <f t="shared" si="15"/>
        <v>-4</v>
      </c>
      <c r="H182" s="1">
        <f t="shared" si="13"/>
        <v>0.77438875596289203</v>
      </c>
      <c r="I182" s="1">
        <f t="shared" si="14"/>
        <v>1.5519330866191556</v>
      </c>
      <c r="J182" s="1">
        <f t="shared" si="17"/>
        <v>2.9878486228474423E-2</v>
      </c>
      <c r="K182" s="1">
        <f t="shared" si="16"/>
        <v>-3.5106165816985109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s="4" customFormat="1" x14ac:dyDescent="0.25">
      <c r="A183" s="1" t="s">
        <v>4</v>
      </c>
      <c r="B183" s="3">
        <v>41269</v>
      </c>
      <c r="C183" s="1" t="s">
        <v>23</v>
      </c>
      <c r="D183" s="1" t="s">
        <v>21</v>
      </c>
      <c r="E183" s="1">
        <v>2</v>
      </c>
      <c r="F183" s="1">
        <v>1</v>
      </c>
      <c r="G183" s="1">
        <f t="shared" si="15"/>
        <v>1</v>
      </c>
      <c r="H183" s="1">
        <f t="shared" si="13"/>
        <v>1.3503479632128252</v>
      </c>
      <c r="I183" s="1">
        <f t="shared" si="14"/>
        <v>0.30908355644745372</v>
      </c>
      <c r="J183" s="1">
        <f t="shared" si="17"/>
        <v>0.31437269929706985</v>
      </c>
      <c r="K183" s="1">
        <f t="shared" si="16"/>
        <v>-1.157176056494253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s="4" customFormat="1" x14ac:dyDescent="0.25">
      <c r="A184" s="1" t="s">
        <v>4</v>
      </c>
      <c r="B184" s="3">
        <v>41269</v>
      </c>
      <c r="C184" s="1" t="s">
        <v>7</v>
      </c>
      <c r="D184" s="1" t="s">
        <v>20</v>
      </c>
      <c r="E184" s="1">
        <v>1</v>
      </c>
      <c r="F184" s="1">
        <v>1</v>
      </c>
      <c r="G184" s="1">
        <f t="shared" si="15"/>
        <v>0</v>
      </c>
      <c r="H184" s="1">
        <f t="shared" si="13"/>
        <v>1.3427973101492323</v>
      </c>
      <c r="I184" s="1">
        <f t="shared" si="14"/>
        <v>0.9221131332016469</v>
      </c>
      <c r="J184" s="1">
        <f t="shared" si="17"/>
        <v>0.27813632564672808</v>
      </c>
      <c r="K184" s="1">
        <f t="shared" si="16"/>
        <v>-1.2796439054642892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s="4" customFormat="1" x14ac:dyDescent="0.25">
      <c r="A185" s="1" t="s">
        <v>4</v>
      </c>
      <c r="B185" s="3">
        <v>41269</v>
      </c>
      <c r="C185" s="1" t="s">
        <v>24</v>
      </c>
      <c r="D185" s="1" t="s">
        <v>9</v>
      </c>
      <c r="E185" s="1">
        <v>4</v>
      </c>
      <c r="F185" s="1">
        <v>3</v>
      </c>
      <c r="G185" s="1">
        <f t="shared" si="15"/>
        <v>1</v>
      </c>
      <c r="H185" s="1">
        <f t="shared" si="13"/>
        <v>2.3487869232848069</v>
      </c>
      <c r="I185" s="1">
        <f t="shared" si="14"/>
        <v>0.29986366638523182</v>
      </c>
      <c r="J185" s="1">
        <f t="shared" si="17"/>
        <v>0.23197321563416307</v>
      </c>
      <c r="K185" s="1">
        <f t="shared" si="16"/>
        <v>-1.4611333638334196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s="4" customFormat="1" x14ac:dyDescent="0.25">
      <c r="A186" s="1" t="s">
        <v>4</v>
      </c>
      <c r="B186" s="3">
        <v>41269</v>
      </c>
      <c r="C186" s="1" t="s">
        <v>8</v>
      </c>
      <c r="D186" s="1" t="s">
        <v>22</v>
      </c>
      <c r="E186" s="1">
        <v>0</v>
      </c>
      <c r="F186" s="1">
        <v>1</v>
      </c>
      <c r="G186" s="1">
        <f t="shared" si="15"/>
        <v>-1</v>
      </c>
      <c r="H186" s="1">
        <f t="shared" si="13"/>
        <v>0.55039989502589737</v>
      </c>
      <c r="I186" s="1">
        <f t="shared" si="14"/>
        <v>1.4796538179617591</v>
      </c>
      <c r="J186" s="1">
        <f t="shared" si="17"/>
        <v>0.28494783721047384</v>
      </c>
      <c r="K186" s="1">
        <f t="shared" si="16"/>
        <v>-1.2554491427967034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s="4" customFormat="1" x14ac:dyDescent="0.25">
      <c r="A187" s="1" t="s">
        <v>4</v>
      </c>
      <c r="B187" s="3">
        <v>41269</v>
      </c>
      <c r="C187" s="1" t="s">
        <v>11</v>
      </c>
      <c r="D187" s="1" t="s">
        <v>15</v>
      </c>
      <c r="E187" s="1">
        <v>1</v>
      </c>
      <c r="F187" s="1">
        <v>2</v>
      </c>
      <c r="G187" s="1">
        <f t="shared" si="15"/>
        <v>-1</v>
      </c>
      <c r="H187" s="1">
        <f t="shared" si="13"/>
        <v>0.53111871302952751</v>
      </c>
      <c r="I187" s="1">
        <f t="shared" si="14"/>
        <v>0.95443499257004327</v>
      </c>
      <c r="J187" s="1">
        <f t="shared" si="17"/>
        <v>0.27565221021524433</v>
      </c>
      <c r="K187" s="1">
        <f t="shared" si="16"/>
        <v>-1.2886153157843425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s="4" customFormat="1" x14ac:dyDescent="0.25">
      <c r="A188" s="1" t="s">
        <v>4</v>
      </c>
      <c r="B188" s="3">
        <v>41269</v>
      </c>
      <c r="C188" s="1" t="s">
        <v>13</v>
      </c>
      <c r="D188" s="1" t="s">
        <v>12</v>
      </c>
      <c r="E188" s="1">
        <v>0</v>
      </c>
      <c r="F188" s="1">
        <v>0</v>
      </c>
      <c r="G188" s="1">
        <f t="shared" si="15"/>
        <v>0</v>
      </c>
      <c r="H188" s="1">
        <f t="shared" si="13"/>
        <v>0.62027761695317818</v>
      </c>
      <c r="I188" s="1">
        <f t="shared" si="14"/>
        <v>1.1382373295338988</v>
      </c>
      <c r="J188" s="1">
        <f t="shared" si="17"/>
        <v>0.31718118346374141</v>
      </c>
      <c r="K188" s="1">
        <f t="shared" si="16"/>
        <v>-1.1482821117132034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s="4" customFormat="1" x14ac:dyDescent="0.25">
      <c r="A189" s="1" t="s">
        <v>4</v>
      </c>
      <c r="B189" s="3">
        <v>41269</v>
      </c>
      <c r="C189" s="1" t="s">
        <v>14</v>
      </c>
      <c r="D189" s="1" t="s">
        <v>16</v>
      </c>
      <c r="E189" s="1">
        <v>3</v>
      </c>
      <c r="F189" s="1">
        <v>1</v>
      </c>
      <c r="G189" s="1">
        <f t="shared" si="15"/>
        <v>2</v>
      </c>
      <c r="H189" s="1">
        <f t="shared" si="13"/>
        <v>0.76569068654314953</v>
      </c>
      <c r="I189" s="1">
        <f t="shared" si="14"/>
        <v>1.3125705768790421</v>
      </c>
      <c r="J189" s="1">
        <f t="shared" si="17"/>
        <v>5.0627858701040709E-2</v>
      </c>
      <c r="K189" s="1">
        <f t="shared" si="16"/>
        <v>-2.9832532869809953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s="4" customFormat="1" x14ac:dyDescent="0.25">
      <c r="A190" s="1" t="s">
        <v>4</v>
      </c>
      <c r="B190" s="3">
        <v>41269</v>
      </c>
      <c r="C190" s="1" t="s">
        <v>6</v>
      </c>
      <c r="D190" s="1" t="s">
        <v>19</v>
      </c>
      <c r="E190" s="1">
        <v>1</v>
      </c>
      <c r="F190" s="1">
        <v>0</v>
      </c>
      <c r="G190" s="1">
        <f t="shared" si="15"/>
        <v>1</v>
      </c>
      <c r="H190" s="1">
        <f t="shared" si="13"/>
        <v>0.59142495853260757</v>
      </c>
      <c r="I190" s="1">
        <f t="shared" si="14"/>
        <v>1.3696053675379916</v>
      </c>
      <c r="J190" s="1">
        <f t="shared" si="17"/>
        <v>0.12179712317227055</v>
      </c>
      <c r="K190" s="1">
        <f t="shared" si="16"/>
        <v>-2.1053985432605629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s="4" customFormat="1" x14ac:dyDescent="0.25">
      <c r="A191" s="1" t="s">
        <v>4</v>
      </c>
      <c r="B191" s="3">
        <v>41272</v>
      </c>
      <c r="C191" s="1" t="s">
        <v>5</v>
      </c>
      <c r="D191" s="1" t="s">
        <v>9</v>
      </c>
      <c r="E191" s="1">
        <v>7</v>
      </c>
      <c r="F191" s="1">
        <v>3</v>
      </c>
      <c r="G191" s="1">
        <f t="shared" si="15"/>
        <v>4</v>
      </c>
      <c r="H191" s="1">
        <f t="shared" si="13"/>
        <v>2.4561024657527835</v>
      </c>
      <c r="I191" s="1">
        <f t="shared" si="14"/>
        <v>0.47886796341031734</v>
      </c>
      <c r="J191" s="1">
        <f t="shared" si="17"/>
        <v>0.10147862075874013</v>
      </c>
      <c r="K191" s="1">
        <f t="shared" si="16"/>
        <v>-2.28790713560534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s="4" customFormat="1" x14ac:dyDescent="0.25">
      <c r="A192" s="1" t="s">
        <v>4</v>
      </c>
      <c r="B192" s="3">
        <v>41272</v>
      </c>
      <c r="C192" s="1" t="s">
        <v>18</v>
      </c>
      <c r="D192" s="1" t="s">
        <v>21</v>
      </c>
      <c r="E192" s="1">
        <v>0</v>
      </c>
      <c r="F192" s="1">
        <v>3</v>
      </c>
      <c r="G192" s="1">
        <f t="shared" si="15"/>
        <v>-3</v>
      </c>
      <c r="H192" s="1">
        <f t="shared" si="13"/>
        <v>2.1314547048969685</v>
      </c>
      <c r="I192" s="1">
        <f t="shared" si="14"/>
        <v>1.2917080293537984</v>
      </c>
      <c r="J192" s="1">
        <f t="shared" si="17"/>
        <v>2.2370768141262737E-2</v>
      </c>
      <c r="K192" s="1">
        <f t="shared" si="16"/>
        <v>-3.8000001660605718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s="4" customFormat="1" x14ac:dyDescent="0.25">
      <c r="A193" s="1" t="s">
        <v>4</v>
      </c>
      <c r="B193" s="3">
        <v>41272</v>
      </c>
      <c r="C193" s="1" t="s">
        <v>7</v>
      </c>
      <c r="D193" s="1" t="s">
        <v>12</v>
      </c>
      <c r="E193" s="1">
        <v>1</v>
      </c>
      <c r="F193" s="1">
        <v>2</v>
      </c>
      <c r="G193" s="1">
        <f t="shared" si="15"/>
        <v>-1</v>
      </c>
      <c r="H193" s="1">
        <f t="shared" si="13"/>
        <v>1.5318512432105837</v>
      </c>
      <c r="I193" s="1">
        <f t="shared" si="14"/>
        <v>1.2821345836102993</v>
      </c>
      <c r="J193" s="1">
        <f t="shared" si="17"/>
        <v>0.18156947859994979</v>
      </c>
      <c r="K193" s="1">
        <f t="shared" si="16"/>
        <v>-1.7061168963237221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s="4" customFormat="1" x14ac:dyDescent="0.25">
      <c r="A194" s="1" t="s">
        <v>4</v>
      </c>
      <c r="B194" s="3">
        <v>41272</v>
      </c>
      <c r="C194" s="1" t="s">
        <v>24</v>
      </c>
      <c r="D194" s="1" t="s">
        <v>15</v>
      </c>
      <c r="E194" s="1">
        <v>2</v>
      </c>
      <c r="F194" s="1">
        <v>0</v>
      </c>
      <c r="G194" s="1">
        <f t="shared" si="15"/>
        <v>2</v>
      </c>
      <c r="H194" s="1">
        <f t="shared" si="13"/>
        <v>1.8590248229025905</v>
      </c>
      <c r="I194" s="1">
        <f t="shared" si="14"/>
        <v>0.35774345606807745</v>
      </c>
      <c r="J194" s="1">
        <f t="shared" si="17"/>
        <v>0.23365000043132975</v>
      </c>
      <c r="K194" s="1">
        <f t="shared" si="16"/>
        <v>-1.4539310079896512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s="4" customFormat="1" x14ac:dyDescent="0.25">
      <c r="A195" s="1" t="s">
        <v>4</v>
      </c>
      <c r="B195" s="3">
        <v>41272</v>
      </c>
      <c r="C195" s="1" t="s">
        <v>8</v>
      </c>
      <c r="D195" s="1" t="s">
        <v>19</v>
      </c>
      <c r="E195" s="1">
        <v>3</v>
      </c>
      <c r="F195" s="1">
        <v>4</v>
      </c>
      <c r="G195" s="1">
        <f t="shared" si="15"/>
        <v>-1</v>
      </c>
      <c r="H195" s="1">
        <f t="shared" ref="H195:H258" si="18">mean*home*VLOOKUP(C195,lookup,2,FALSE)*VLOOKUP(D195,lookup,3,FALSE)</f>
        <v>0.49748656429874011</v>
      </c>
      <c r="I195" s="1">
        <f t="shared" ref="I195:I258" si="19">mean*VLOOKUP(C195,lookup,3,FALSE)*VLOOKUP(D195,lookup,2,FALSE)/home</f>
        <v>1.3247797611241912</v>
      </c>
      <c r="J195" s="1">
        <f t="shared" si="17"/>
        <v>0.29292758254508711</v>
      </c>
      <c r="K195" s="1">
        <f t="shared" si="16"/>
        <v>-1.2278298590629684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s="4" customFormat="1" x14ac:dyDescent="0.25">
      <c r="A196" s="1" t="s">
        <v>4</v>
      </c>
      <c r="B196" s="3">
        <v>41272</v>
      </c>
      <c r="C196" s="1" t="s">
        <v>13</v>
      </c>
      <c r="D196" s="1" t="s">
        <v>17</v>
      </c>
      <c r="E196" s="1">
        <v>1</v>
      </c>
      <c r="F196" s="1">
        <v>0</v>
      </c>
      <c r="G196" s="1">
        <f t="shared" ref="G196:G259" si="20">E196-F196</f>
        <v>1</v>
      </c>
      <c r="H196" s="1">
        <f t="shared" si="18"/>
        <v>0.59690073892973849</v>
      </c>
      <c r="I196" s="1">
        <f t="shared" si="19"/>
        <v>0.99615101842015752</v>
      </c>
      <c r="J196" s="1">
        <f t="shared" si="17"/>
        <v>0.16118863641459791</v>
      </c>
      <c r="K196" s="1">
        <f t="shared" ref="K196:K259" si="21">LN(J196)</f>
        <v>-1.8251799451003756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s="4" customFormat="1" x14ac:dyDescent="0.25">
      <c r="A197" s="1" t="s">
        <v>4</v>
      </c>
      <c r="B197" s="3">
        <v>41272</v>
      </c>
      <c r="C197" s="1" t="s">
        <v>14</v>
      </c>
      <c r="D197" s="1" t="s">
        <v>20</v>
      </c>
      <c r="E197" s="1">
        <v>3</v>
      </c>
      <c r="F197" s="1">
        <v>3</v>
      </c>
      <c r="G197" s="1">
        <f t="shared" si="20"/>
        <v>0</v>
      </c>
      <c r="H197" s="1">
        <f t="shared" si="18"/>
        <v>0.70281774707019706</v>
      </c>
      <c r="I197" s="1">
        <f t="shared" si="19"/>
        <v>0.58155563965355239</v>
      </c>
      <c r="J197" s="1">
        <f t="shared" ref="J197:J260" si="22">EXP(-(H197+I197))*(H197/I197)^(G197/2)*BESSELI(2*SQRT(H197*I197),ABS(G197))</f>
        <v>0.40206972375292871</v>
      </c>
      <c r="K197" s="1">
        <f t="shared" si="21"/>
        <v>-0.91112976323100603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s="4" customFormat="1" x14ac:dyDescent="0.25">
      <c r="A198" s="1" t="s">
        <v>4</v>
      </c>
      <c r="B198" s="3">
        <v>41272</v>
      </c>
      <c r="C198" s="1" t="s">
        <v>6</v>
      </c>
      <c r="D198" s="1" t="s">
        <v>10</v>
      </c>
      <c r="E198" s="1">
        <v>1</v>
      </c>
      <c r="F198" s="1">
        <v>2</v>
      </c>
      <c r="G198" s="1">
        <f t="shared" si="20"/>
        <v>-1</v>
      </c>
      <c r="H198" s="1">
        <f t="shared" si="18"/>
        <v>0.52891093498311104</v>
      </c>
      <c r="I198" s="1">
        <f t="shared" si="19"/>
        <v>1.0171363278863175</v>
      </c>
      <c r="J198" s="1">
        <f t="shared" si="22"/>
        <v>0.28050860648213377</v>
      </c>
      <c r="K198" s="1">
        <f t="shared" si="21"/>
        <v>-1.2711508718443356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s="4" customFormat="1" x14ac:dyDescent="0.25">
      <c r="A199" s="1" t="s">
        <v>4</v>
      </c>
      <c r="B199" s="3">
        <v>41273</v>
      </c>
      <c r="C199" s="1" t="s">
        <v>23</v>
      </c>
      <c r="D199" s="1" t="s">
        <v>22</v>
      </c>
      <c r="E199" s="1">
        <v>1</v>
      </c>
      <c r="F199" s="1">
        <v>2</v>
      </c>
      <c r="G199" s="1">
        <f t="shared" si="20"/>
        <v>-1</v>
      </c>
      <c r="H199" s="1">
        <f t="shared" si="18"/>
        <v>0.60693574061547984</v>
      </c>
      <c r="I199" s="1">
        <f t="shared" si="19"/>
        <v>0.55849237964740894</v>
      </c>
      <c r="J199" s="1">
        <f t="shared" si="22"/>
        <v>0.2053597303301492</v>
      </c>
      <c r="K199" s="1">
        <f t="shared" si="21"/>
        <v>-1.5829920555767698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s="4" customFormat="1" x14ac:dyDescent="0.25">
      <c r="A200" s="1" t="s">
        <v>4</v>
      </c>
      <c r="B200" s="3">
        <v>41273</v>
      </c>
      <c r="C200" s="1" t="s">
        <v>11</v>
      </c>
      <c r="D200" s="1" t="s">
        <v>16</v>
      </c>
      <c r="E200" s="1">
        <v>0</v>
      </c>
      <c r="F200" s="1">
        <v>3</v>
      </c>
      <c r="G200" s="1">
        <f t="shared" si="20"/>
        <v>-3</v>
      </c>
      <c r="H200" s="1">
        <f t="shared" si="18"/>
        <v>0.56672629966288768</v>
      </c>
      <c r="I200" s="1">
        <f t="shared" si="19"/>
        <v>1.748259002040667</v>
      </c>
      <c r="J200" s="1">
        <f t="shared" si="22"/>
        <v>0.11202797609537374</v>
      </c>
      <c r="K200" s="1">
        <f t="shared" si="21"/>
        <v>-2.1890066523126759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s="4" customFormat="1" x14ac:dyDescent="0.25">
      <c r="A201" s="1" t="s">
        <v>4</v>
      </c>
      <c r="B201" s="3">
        <v>41275</v>
      </c>
      <c r="C201" s="1" t="s">
        <v>19</v>
      </c>
      <c r="D201" s="1" t="s">
        <v>14</v>
      </c>
      <c r="E201" s="1">
        <v>3</v>
      </c>
      <c r="F201" s="1">
        <v>0</v>
      </c>
      <c r="G201" s="1">
        <f t="shared" si="20"/>
        <v>3</v>
      </c>
      <c r="H201" s="1">
        <f t="shared" si="18"/>
        <v>1.3068886960849475</v>
      </c>
      <c r="I201" s="1">
        <f t="shared" si="19"/>
        <v>0.28484139956733096</v>
      </c>
      <c r="J201" s="1">
        <f t="shared" si="22"/>
        <v>8.3048841869556175E-2</v>
      </c>
      <c r="K201" s="1">
        <f t="shared" si="21"/>
        <v>-2.4883263879983173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s="4" customFormat="1" x14ac:dyDescent="0.25">
      <c r="A202" s="1" t="s">
        <v>4</v>
      </c>
      <c r="B202" s="3">
        <v>41275</v>
      </c>
      <c r="C202" s="1" t="s">
        <v>20</v>
      </c>
      <c r="D202" s="1" t="s">
        <v>5</v>
      </c>
      <c r="E202" s="1">
        <v>1</v>
      </c>
      <c r="F202" s="1">
        <v>1</v>
      </c>
      <c r="G202" s="1">
        <f t="shared" si="20"/>
        <v>0</v>
      </c>
      <c r="H202" s="1">
        <f t="shared" si="18"/>
        <v>0.62787280396865097</v>
      </c>
      <c r="I202" s="1">
        <f t="shared" si="19"/>
        <v>1.4059800475547226</v>
      </c>
      <c r="J202" s="1">
        <f t="shared" si="22"/>
        <v>0.27445648125950434</v>
      </c>
      <c r="K202" s="1">
        <f t="shared" si="21"/>
        <v>-1.2929625688178052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s="4" customFormat="1" x14ac:dyDescent="0.25">
      <c r="A203" s="1" t="s">
        <v>4</v>
      </c>
      <c r="B203" s="3">
        <v>41275</v>
      </c>
      <c r="C203" s="1" t="s">
        <v>12</v>
      </c>
      <c r="D203" s="1" t="s">
        <v>18</v>
      </c>
      <c r="E203" s="1">
        <v>2</v>
      </c>
      <c r="F203" s="1">
        <v>2</v>
      </c>
      <c r="G203" s="1">
        <f t="shared" si="20"/>
        <v>0</v>
      </c>
      <c r="H203" s="1">
        <f t="shared" si="18"/>
        <v>2.3711082110235462</v>
      </c>
      <c r="I203" s="1">
        <f t="shared" si="19"/>
        <v>1.3291128551397589</v>
      </c>
      <c r="J203" s="1">
        <f t="shared" si="22"/>
        <v>0.19029699384321938</v>
      </c>
      <c r="K203" s="1">
        <f t="shared" si="21"/>
        <v>-1.6591693017400695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s="4" customFormat="1" x14ac:dyDescent="0.25">
      <c r="A204" s="1" t="s">
        <v>4</v>
      </c>
      <c r="B204" s="3">
        <v>41275</v>
      </c>
      <c r="C204" s="1" t="s">
        <v>10</v>
      </c>
      <c r="D204" s="1" t="s">
        <v>13</v>
      </c>
      <c r="E204" s="1">
        <v>3</v>
      </c>
      <c r="F204" s="1">
        <v>1</v>
      </c>
      <c r="G204" s="1">
        <f t="shared" si="20"/>
        <v>2</v>
      </c>
      <c r="H204" s="1">
        <f t="shared" si="18"/>
        <v>1.3662005745749148</v>
      </c>
      <c r="I204" s="1">
        <f t="shared" si="19"/>
        <v>0.19707124866284384</v>
      </c>
      <c r="J204" s="1">
        <f t="shared" si="22"/>
        <v>0.21361307433043047</v>
      </c>
      <c r="K204" s="1">
        <f t="shared" si="21"/>
        <v>-1.5435889643571892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s="4" customFormat="1" x14ac:dyDescent="0.25">
      <c r="A205" s="1" t="s">
        <v>4</v>
      </c>
      <c r="B205" s="3">
        <v>41275</v>
      </c>
      <c r="C205" s="1" t="s">
        <v>15</v>
      </c>
      <c r="D205" s="1" t="s">
        <v>7</v>
      </c>
      <c r="E205" s="1">
        <v>1</v>
      </c>
      <c r="F205" s="1">
        <v>2</v>
      </c>
      <c r="G205" s="1">
        <f t="shared" si="20"/>
        <v>-1</v>
      </c>
      <c r="H205" s="1">
        <f t="shared" si="18"/>
        <v>1.5386370700229148</v>
      </c>
      <c r="I205" s="1">
        <f t="shared" si="19"/>
        <v>1.0124167768382004</v>
      </c>
      <c r="J205" s="1">
        <f t="shared" si="22"/>
        <v>0.15868515506176772</v>
      </c>
      <c r="K205" s="1">
        <f t="shared" si="21"/>
        <v>-1.8408331967086262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s="4" customFormat="1" x14ac:dyDescent="0.25">
      <c r="A206" s="1" t="s">
        <v>4</v>
      </c>
      <c r="B206" s="3">
        <v>41275</v>
      </c>
      <c r="C206" s="1" t="s">
        <v>17</v>
      </c>
      <c r="D206" s="1" t="s">
        <v>8</v>
      </c>
      <c r="E206" s="1">
        <v>2</v>
      </c>
      <c r="F206" s="1">
        <v>1</v>
      </c>
      <c r="G206" s="1">
        <f t="shared" si="20"/>
        <v>1</v>
      </c>
      <c r="H206" s="1">
        <f t="shared" si="18"/>
        <v>1.3155220809593984</v>
      </c>
      <c r="I206" s="1">
        <f t="shared" si="19"/>
        <v>0.73482357465004788</v>
      </c>
      <c r="J206" s="1">
        <f t="shared" si="22"/>
        <v>0.26542024883496035</v>
      </c>
      <c r="K206" s="1">
        <f t="shared" si="21"/>
        <v>-1.3264408644594943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s="4" customFormat="1" x14ac:dyDescent="0.25">
      <c r="A207" s="1" t="s">
        <v>4</v>
      </c>
      <c r="B207" s="3">
        <v>41275</v>
      </c>
      <c r="C207" s="1" t="s">
        <v>21</v>
      </c>
      <c r="D207" s="1" t="s">
        <v>24</v>
      </c>
      <c r="E207" s="1">
        <v>0</v>
      </c>
      <c r="F207" s="1">
        <v>4</v>
      </c>
      <c r="G207" s="1">
        <f t="shared" si="20"/>
        <v>-4</v>
      </c>
      <c r="H207" s="1">
        <f t="shared" si="18"/>
        <v>0.40329435037334926</v>
      </c>
      <c r="I207" s="1">
        <f t="shared" si="19"/>
        <v>1.816421636498204</v>
      </c>
      <c r="J207" s="1">
        <f t="shared" si="22"/>
        <v>5.6953158637388396E-2</v>
      </c>
      <c r="K207" s="1">
        <f t="shared" si="21"/>
        <v>-2.8655261272839003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s="4" customFormat="1" x14ac:dyDescent="0.25">
      <c r="A208" s="1" t="s">
        <v>4</v>
      </c>
      <c r="B208" s="3">
        <v>41276</v>
      </c>
      <c r="C208" s="1" t="s">
        <v>22</v>
      </c>
      <c r="D208" s="1" t="s">
        <v>11</v>
      </c>
      <c r="E208" s="1">
        <v>0</v>
      </c>
      <c r="F208" s="1">
        <v>1</v>
      </c>
      <c r="G208" s="1">
        <f t="shared" si="20"/>
        <v>-1</v>
      </c>
      <c r="H208" s="1">
        <f t="shared" si="18"/>
        <v>1.9441874903975871</v>
      </c>
      <c r="I208" s="1">
        <f t="shared" si="19"/>
        <v>0.23324916608820459</v>
      </c>
      <c r="J208" s="1">
        <f t="shared" si="22"/>
        <v>3.2898802475979448E-2</v>
      </c>
      <c r="K208" s="1">
        <f t="shared" si="21"/>
        <v>-3.4143190207796668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s="4" customFormat="1" x14ac:dyDescent="0.25">
      <c r="A209" s="1" t="s">
        <v>4</v>
      </c>
      <c r="B209" s="3">
        <v>41276</v>
      </c>
      <c r="C209" s="1" t="s">
        <v>16</v>
      </c>
      <c r="D209" s="1" t="s">
        <v>6</v>
      </c>
      <c r="E209" s="1">
        <v>3</v>
      </c>
      <c r="F209" s="1">
        <v>0</v>
      </c>
      <c r="G209" s="1">
        <f t="shared" si="20"/>
        <v>3</v>
      </c>
      <c r="H209" s="1">
        <f t="shared" si="18"/>
        <v>2.5225485512220929</v>
      </c>
      <c r="I209" s="1">
        <f t="shared" si="19"/>
        <v>0.86694167467285355</v>
      </c>
      <c r="J209" s="1">
        <f t="shared" si="22"/>
        <v>0.15176101803714012</v>
      </c>
      <c r="K209" s="1">
        <f t="shared" si="21"/>
        <v>-1.8854482451732122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s="4" customFormat="1" x14ac:dyDescent="0.25">
      <c r="A210" s="1" t="s">
        <v>4</v>
      </c>
      <c r="B210" s="3">
        <v>41276</v>
      </c>
      <c r="C210" s="1" t="s">
        <v>9</v>
      </c>
      <c r="D210" s="1" t="s">
        <v>23</v>
      </c>
      <c r="E210" s="1">
        <v>1</v>
      </c>
      <c r="F210" s="1">
        <v>2</v>
      </c>
      <c r="G210" s="1">
        <f t="shared" si="20"/>
        <v>-1</v>
      </c>
      <c r="H210" s="1">
        <f t="shared" si="18"/>
        <v>0.42144182182446055</v>
      </c>
      <c r="I210" s="1">
        <f t="shared" si="19"/>
        <v>0.9521659051320861</v>
      </c>
      <c r="J210" s="1">
        <f t="shared" si="22"/>
        <v>0.29279682192441264</v>
      </c>
      <c r="K210" s="1">
        <f t="shared" si="21"/>
        <v>-1.2282763510371768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s="4" customFormat="1" x14ac:dyDescent="0.25">
      <c r="A211" s="1" t="s">
        <v>4</v>
      </c>
      <c r="B211" s="3">
        <v>41286</v>
      </c>
      <c r="C211" s="1" t="s">
        <v>18</v>
      </c>
      <c r="D211" s="1" t="s">
        <v>20</v>
      </c>
      <c r="E211" s="1">
        <v>0</v>
      </c>
      <c r="F211" s="1">
        <v>1</v>
      </c>
      <c r="G211" s="1">
        <f t="shared" si="20"/>
        <v>-1</v>
      </c>
      <c r="H211" s="1">
        <f t="shared" si="18"/>
        <v>1.5777410977864552</v>
      </c>
      <c r="I211" s="1">
        <f t="shared" si="19"/>
        <v>1.2592789870024708</v>
      </c>
      <c r="J211" s="1">
        <f t="shared" si="22"/>
        <v>0.17582194841133253</v>
      </c>
      <c r="K211" s="1">
        <f t="shared" si="21"/>
        <v>-1.7382834527678601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s="4" customFormat="1" x14ac:dyDescent="0.25">
      <c r="A212" s="1" t="s">
        <v>4</v>
      </c>
      <c r="B212" s="3">
        <v>41286</v>
      </c>
      <c r="C212" s="1" t="s">
        <v>23</v>
      </c>
      <c r="D212" s="1" t="s">
        <v>12</v>
      </c>
      <c r="E212" s="1">
        <v>0</v>
      </c>
      <c r="F212" s="1">
        <v>0</v>
      </c>
      <c r="G212" s="1">
        <f t="shared" si="20"/>
        <v>0</v>
      </c>
      <c r="H212" s="1">
        <f t="shared" si="18"/>
        <v>1.1402798630090893</v>
      </c>
      <c r="I212" s="1">
        <f t="shared" si="19"/>
        <v>0.41896997937287289</v>
      </c>
      <c r="J212" s="1">
        <f t="shared" si="22"/>
        <v>0.3234157651403346</v>
      </c>
      <c r="K212" s="1">
        <f t="shared" si="21"/>
        <v>-1.1288165849124556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s="4" customFormat="1" x14ac:dyDescent="0.25">
      <c r="A213" s="1" t="s">
        <v>4</v>
      </c>
      <c r="B213" s="3">
        <v>41286</v>
      </c>
      <c r="C213" s="1" t="s">
        <v>7</v>
      </c>
      <c r="D213" s="1" t="s">
        <v>21</v>
      </c>
      <c r="E213" s="1">
        <v>1</v>
      </c>
      <c r="F213" s="1">
        <v>1</v>
      </c>
      <c r="G213" s="1">
        <f t="shared" si="20"/>
        <v>0</v>
      </c>
      <c r="H213" s="1">
        <f t="shared" si="18"/>
        <v>1.8140565955061136</v>
      </c>
      <c r="I213" s="1">
        <f t="shared" si="19"/>
        <v>0.94585945642148561</v>
      </c>
      <c r="J213" s="1">
        <f t="shared" si="22"/>
        <v>0.22839656880104114</v>
      </c>
      <c r="K213" s="1">
        <f t="shared" si="21"/>
        <v>-1.4766718240756416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s="4" customFormat="1" x14ac:dyDescent="0.25">
      <c r="A214" s="1" t="s">
        <v>4</v>
      </c>
      <c r="B214" s="3">
        <v>41286</v>
      </c>
      <c r="C214" s="1" t="s">
        <v>8</v>
      </c>
      <c r="D214" s="1" t="s">
        <v>9</v>
      </c>
      <c r="E214" s="1">
        <v>0</v>
      </c>
      <c r="F214" s="1">
        <v>0</v>
      </c>
      <c r="G214" s="1">
        <f t="shared" si="20"/>
        <v>0</v>
      </c>
      <c r="H214" s="1">
        <f t="shared" si="18"/>
        <v>1.1693062387781983</v>
      </c>
      <c r="I214" s="1">
        <f t="shared" si="19"/>
        <v>0.82451865728399121</v>
      </c>
      <c r="J214" s="1">
        <f t="shared" si="22"/>
        <v>0.3027066423628732</v>
      </c>
      <c r="K214" s="1">
        <f t="shared" si="21"/>
        <v>-1.1949911194790916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s="4" customFormat="1" x14ac:dyDescent="0.25">
      <c r="A215" s="1" t="s">
        <v>4</v>
      </c>
      <c r="B215" s="3">
        <v>41286</v>
      </c>
      <c r="C215" s="1" t="s">
        <v>11</v>
      </c>
      <c r="D215" s="1" t="s">
        <v>10</v>
      </c>
      <c r="E215" s="1">
        <v>0</v>
      </c>
      <c r="F215" s="1">
        <v>0</v>
      </c>
      <c r="G215" s="1">
        <f t="shared" si="20"/>
        <v>0</v>
      </c>
      <c r="H215" s="1">
        <f t="shared" si="18"/>
        <v>0.25532069739549101</v>
      </c>
      <c r="I215" s="1">
        <f t="shared" si="19"/>
        <v>0.95460876093445957</v>
      </c>
      <c r="J215" s="1">
        <f t="shared" si="22"/>
        <v>0.3754541654276663</v>
      </c>
      <c r="K215" s="1">
        <f t="shared" si="21"/>
        <v>-0.97961887800406988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s="4" customFormat="1" x14ac:dyDescent="0.25">
      <c r="A216" s="1" t="s">
        <v>4</v>
      </c>
      <c r="B216" s="3">
        <v>41286</v>
      </c>
      <c r="C216" s="1" t="s">
        <v>13</v>
      </c>
      <c r="D216" s="1" t="s">
        <v>15</v>
      </c>
      <c r="E216" s="1">
        <v>3</v>
      </c>
      <c r="F216" s="1">
        <v>2</v>
      </c>
      <c r="G216" s="1">
        <f t="shared" si="20"/>
        <v>1</v>
      </c>
      <c r="H216" s="1">
        <f t="shared" si="18"/>
        <v>0.55514810316959751</v>
      </c>
      <c r="I216" s="1">
        <f t="shared" si="19"/>
        <v>1.0086846009833967</v>
      </c>
      <c r="J216" s="1">
        <f t="shared" si="22"/>
        <v>0.15192989007102467</v>
      </c>
      <c r="K216" s="1">
        <f t="shared" si="21"/>
        <v>-1.8843361140768806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s="4" customFormat="1" x14ac:dyDescent="0.25">
      <c r="A217" s="1" t="s">
        <v>4</v>
      </c>
      <c r="B217" s="3">
        <v>41286</v>
      </c>
      <c r="C217" s="1" t="s">
        <v>14</v>
      </c>
      <c r="D217" s="1" t="s">
        <v>22</v>
      </c>
      <c r="E217" s="1">
        <v>0</v>
      </c>
      <c r="F217" s="1">
        <v>4</v>
      </c>
      <c r="G217" s="1">
        <f t="shared" si="20"/>
        <v>-4</v>
      </c>
      <c r="H217" s="1">
        <f t="shared" si="18"/>
        <v>0.42675646386801463</v>
      </c>
      <c r="I217" s="1">
        <f t="shared" si="19"/>
        <v>1.0778914456302959</v>
      </c>
      <c r="J217" s="1">
        <f t="shared" si="22"/>
        <v>1.3686183308697903E-2</v>
      </c>
      <c r="K217" s="1">
        <f t="shared" si="21"/>
        <v>-4.2913684726574202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s="4" customFormat="1" x14ac:dyDescent="0.25">
      <c r="A218" s="1" t="s">
        <v>4</v>
      </c>
      <c r="B218" s="3">
        <v>41286</v>
      </c>
      <c r="C218" s="1" t="s">
        <v>6</v>
      </c>
      <c r="D218" s="1" t="s">
        <v>17</v>
      </c>
      <c r="E218" s="1">
        <v>3</v>
      </c>
      <c r="F218" s="1">
        <v>0</v>
      </c>
      <c r="G218" s="1">
        <f t="shared" si="20"/>
        <v>3</v>
      </c>
      <c r="H218" s="1">
        <f t="shared" si="18"/>
        <v>1.1829908444309596</v>
      </c>
      <c r="I218" s="1">
        <f t="shared" si="19"/>
        <v>1.0043148772472257</v>
      </c>
      <c r="J218" s="1">
        <f t="shared" si="22"/>
        <v>4.1329118153328126E-2</v>
      </c>
      <c r="K218" s="1">
        <f t="shared" si="21"/>
        <v>-3.1861879874069565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s="4" customFormat="1" x14ac:dyDescent="0.25">
      <c r="A219" s="1" t="s">
        <v>4</v>
      </c>
      <c r="B219" s="3">
        <v>41287</v>
      </c>
      <c r="C219" s="1" t="s">
        <v>5</v>
      </c>
      <c r="D219" s="1" t="s">
        <v>19</v>
      </c>
      <c r="E219" s="1">
        <v>0</v>
      </c>
      <c r="F219" s="1">
        <v>2</v>
      </c>
      <c r="G219" s="1">
        <f t="shared" si="20"/>
        <v>-2</v>
      </c>
      <c r="H219" s="1">
        <f t="shared" si="18"/>
        <v>1.0449597690761914</v>
      </c>
      <c r="I219" s="1">
        <f t="shared" si="19"/>
        <v>0.76941204492143089</v>
      </c>
      <c r="J219" s="1">
        <f t="shared" si="22"/>
        <v>6.2526634168504361E-2</v>
      </c>
      <c r="K219" s="1">
        <f t="shared" si="21"/>
        <v>-2.7721626663184269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s="4" customFormat="1" x14ac:dyDescent="0.25">
      <c r="A220" s="1" t="s">
        <v>4</v>
      </c>
      <c r="B220" s="3">
        <v>41287</v>
      </c>
      <c r="C220" s="1" t="s">
        <v>24</v>
      </c>
      <c r="D220" s="1" t="s">
        <v>16</v>
      </c>
      <c r="E220" s="1">
        <v>2</v>
      </c>
      <c r="F220" s="1">
        <v>1</v>
      </c>
      <c r="G220" s="1">
        <f t="shared" si="20"/>
        <v>1</v>
      </c>
      <c r="H220" s="1">
        <f t="shared" si="18"/>
        <v>1.9836587057072264</v>
      </c>
      <c r="I220" s="1">
        <f t="shared" si="19"/>
        <v>0.65528634465511559</v>
      </c>
      <c r="J220" s="1">
        <f t="shared" si="22"/>
        <v>0.25606580862233169</v>
      </c>
      <c r="K220" s="1">
        <f t="shared" si="21"/>
        <v>-1.3623208026071194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s="4" customFormat="1" x14ac:dyDescent="0.25">
      <c r="A221" s="1" t="s">
        <v>4</v>
      </c>
      <c r="B221" s="3">
        <v>41290</v>
      </c>
      <c r="C221" s="1" t="s">
        <v>22</v>
      </c>
      <c r="D221" s="1" t="s">
        <v>20</v>
      </c>
      <c r="E221" s="1">
        <v>2</v>
      </c>
      <c r="F221" s="1">
        <v>2</v>
      </c>
      <c r="G221" s="1">
        <f t="shared" si="20"/>
        <v>0</v>
      </c>
      <c r="H221" s="1">
        <f t="shared" si="18"/>
        <v>1.9486089805319686</v>
      </c>
      <c r="I221" s="1">
        <f t="shared" si="19"/>
        <v>0.47140949301427487</v>
      </c>
      <c r="J221" s="1">
        <f t="shared" si="22"/>
        <v>0.19138778041129717</v>
      </c>
      <c r="K221" s="1">
        <f t="shared" si="21"/>
        <v>-1.6534536452025113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s="4" customFormat="1" x14ac:dyDescent="0.25">
      <c r="A222" s="1" t="s">
        <v>4</v>
      </c>
      <c r="B222" s="3">
        <v>41293</v>
      </c>
      <c r="C222" s="1" t="s">
        <v>16</v>
      </c>
      <c r="D222" s="1" t="s">
        <v>8</v>
      </c>
      <c r="E222" s="1">
        <v>5</v>
      </c>
      <c r="F222" s="1">
        <v>0</v>
      </c>
      <c r="G222" s="1">
        <f t="shared" si="20"/>
        <v>5</v>
      </c>
      <c r="H222" s="1">
        <f t="shared" si="18"/>
        <v>2.4399884421594016</v>
      </c>
      <c r="I222" s="1">
        <f t="shared" si="19"/>
        <v>0.72924185724335677</v>
      </c>
      <c r="J222" s="1">
        <f t="shared" si="22"/>
        <v>4.05107315035797E-2</v>
      </c>
      <c r="K222" s="1">
        <f t="shared" si="21"/>
        <v>-3.2061883645723941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s="4" customFormat="1" x14ac:dyDescent="0.25">
      <c r="A223" s="1" t="s">
        <v>4</v>
      </c>
      <c r="B223" s="3">
        <v>41293</v>
      </c>
      <c r="C223" s="1" t="s">
        <v>19</v>
      </c>
      <c r="D223" s="1" t="s">
        <v>7</v>
      </c>
      <c r="E223" s="1">
        <v>2</v>
      </c>
      <c r="F223" s="1">
        <v>0</v>
      </c>
      <c r="G223" s="1">
        <f t="shared" si="20"/>
        <v>2</v>
      </c>
      <c r="H223" s="1">
        <f t="shared" si="18"/>
        <v>2.0721993703141011</v>
      </c>
      <c r="I223" s="1">
        <f t="shared" si="19"/>
        <v>0.54421543387684601</v>
      </c>
      <c r="J223" s="1">
        <f t="shared" si="22"/>
        <v>0.22480575878721387</v>
      </c>
      <c r="K223" s="1">
        <f t="shared" si="21"/>
        <v>-1.4925185439098758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s="4" customFormat="1" x14ac:dyDescent="0.25">
      <c r="A224" s="1" t="s">
        <v>4</v>
      </c>
      <c r="B224" s="3">
        <v>41293</v>
      </c>
      <c r="C224" s="1" t="s">
        <v>9</v>
      </c>
      <c r="D224" s="1" t="s">
        <v>13</v>
      </c>
      <c r="E224" s="1">
        <v>1</v>
      </c>
      <c r="F224" s="1">
        <v>2</v>
      </c>
      <c r="G224" s="1">
        <f t="shared" si="20"/>
        <v>-1</v>
      </c>
      <c r="H224" s="1">
        <f t="shared" si="18"/>
        <v>1.1449527112787556</v>
      </c>
      <c r="I224" s="1">
        <f t="shared" si="19"/>
        <v>0.51794933659605324</v>
      </c>
      <c r="J224" s="1">
        <f t="shared" si="22"/>
        <v>0.13033808536167751</v>
      </c>
      <c r="K224" s="1">
        <f t="shared" si="21"/>
        <v>-2.0376235477540208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s="4" customFormat="1" x14ac:dyDescent="0.25">
      <c r="A225" s="1" t="s">
        <v>4</v>
      </c>
      <c r="B225" s="3">
        <v>41293</v>
      </c>
      <c r="C225" s="1" t="s">
        <v>12</v>
      </c>
      <c r="D225" s="1" t="s">
        <v>14</v>
      </c>
      <c r="E225" s="1">
        <v>3</v>
      </c>
      <c r="F225" s="1">
        <v>1</v>
      </c>
      <c r="G225" s="1">
        <f t="shared" si="20"/>
        <v>2</v>
      </c>
      <c r="H225" s="1">
        <f t="shared" si="18"/>
        <v>1.0950165662907891</v>
      </c>
      <c r="I225" s="1">
        <f t="shared" si="19"/>
        <v>0.59206425170892951</v>
      </c>
      <c r="J225" s="1">
        <f t="shared" si="22"/>
        <v>0.13695460339205923</v>
      </c>
      <c r="K225" s="1">
        <f t="shared" si="21"/>
        <v>-1.9881057701683218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s="4" customFormat="1" x14ac:dyDescent="0.25">
      <c r="A226" s="1" t="s">
        <v>4</v>
      </c>
      <c r="B226" s="3">
        <v>41293</v>
      </c>
      <c r="C226" s="1" t="s">
        <v>15</v>
      </c>
      <c r="D226" s="1" t="s">
        <v>18</v>
      </c>
      <c r="E226" s="1">
        <v>2</v>
      </c>
      <c r="F226" s="1">
        <v>2</v>
      </c>
      <c r="G226" s="1">
        <f t="shared" si="20"/>
        <v>0</v>
      </c>
      <c r="H226" s="1">
        <f t="shared" si="18"/>
        <v>2.1012316831184301</v>
      </c>
      <c r="I226" s="1">
        <f t="shared" si="19"/>
        <v>1.1895552253739672</v>
      </c>
      <c r="J226" s="1">
        <f t="shared" si="22"/>
        <v>0.20735059537114361</v>
      </c>
      <c r="K226" s="1">
        <f t="shared" si="21"/>
        <v>-1.5733442209596824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s="4" customFormat="1" x14ac:dyDescent="0.25">
      <c r="A227" s="1" t="s">
        <v>4</v>
      </c>
      <c r="B227" s="3">
        <v>41293</v>
      </c>
      <c r="C227" s="1" t="s">
        <v>17</v>
      </c>
      <c r="D227" s="1" t="s">
        <v>11</v>
      </c>
      <c r="E227" s="1">
        <v>1</v>
      </c>
      <c r="F227" s="1">
        <v>1</v>
      </c>
      <c r="G227" s="1">
        <f t="shared" si="20"/>
        <v>0</v>
      </c>
      <c r="H227" s="1">
        <f t="shared" si="18"/>
        <v>1.2764275131202472</v>
      </c>
      <c r="I227" s="1">
        <f t="shared" si="19"/>
        <v>0.42170121170234298</v>
      </c>
      <c r="J227" s="1">
        <f t="shared" si="22"/>
        <v>0.29562054268485227</v>
      </c>
      <c r="K227" s="1">
        <f t="shared" si="21"/>
        <v>-1.2186785974484162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s="4" customFormat="1" x14ac:dyDescent="0.25">
      <c r="A228" s="1" t="s">
        <v>4</v>
      </c>
      <c r="B228" s="3">
        <v>41293</v>
      </c>
      <c r="C228" s="1" t="s">
        <v>21</v>
      </c>
      <c r="D228" s="1" t="s">
        <v>6</v>
      </c>
      <c r="E228" s="1">
        <v>2</v>
      </c>
      <c r="F228" s="1">
        <v>3</v>
      </c>
      <c r="G228" s="1">
        <f t="shared" si="20"/>
        <v>-1</v>
      </c>
      <c r="H228" s="1">
        <f t="shared" si="18"/>
        <v>1.1464379223769725</v>
      </c>
      <c r="I228" s="1">
        <f t="shared" si="19"/>
        <v>1.0750275763983785</v>
      </c>
      <c r="J228" s="1">
        <f t="shared" si="22"/>
        <v>0.20480099287456552</v>
      </c>
      <c r="K228" s="1">
        <f t="shared" si="21"/>
        <v>-1.5857165378081965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s="4" customFormat="1" x14ac:dyDescent="0.25">
      <c r="A229" s="1" t="s">
        <v>4</v>
      </c>
      <c r="B229" s="3">
        <v>41294</v>
      </c>
      <c r="C229" s="1" t="s">
        <v>22</v>
      </c>
      <c r="D229" s="1" t="s">
        <v>5</v>
      </c>
      <c r="E229" s="1">
        <v>2</v>
      </c>
      <c r="F229" s="1">
        <v>1</v>
      </c>
      <c r="G229" s="1">
        <f t="shared" si="20"/>
        <v>1</v>
      </c>
      <c r="H229" s="1">
        <f t="shared" si="18"/>
        <v>1.1637385629084278</v>
      </c>
      <c r="I229" s="1">
        <f t="shared" si="19"/>
        <v>0.85372214327921292</v>
      </c>
      <c r="J229" s="1">
        <f t="shared" si="22"/>
        <v>0.2454895472694551</v>
      </c>
      <c r="K229" s="1">
        <f t="shared" si="21"/>
        <v>-1.4045009099678298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s="4" customFormat="1" x14ac:dyDescent="0.25">
      <c r="A230" s="1" t="s">
        <v>4</v>
      </c>
      <c r="B230" s="3">
        <v>41294</v>
      </c>
      <c r="C230" s="1" t="s">
        <v>10</v>
      </c>
      <c r="D230" s="1" t="s">
        <v>24</v>
      </c>
      <c r="E230" s="1">
        <v>1</v>
      </c>
      <c r="F230" s="1">
        <v>1</v>
      </c>
      <c r="G230" s="1">
        <f t="shared" si="20"/>
        <v>0</v>
      </c>
      <c r="H230" s="1">
        <f t="shared" si="18"/>
        <v>0.4845412676609982</v>
      </c>
      <c r="I230" s="1">
        <f t="shared" si="19"/>
        <v>0.6599326216786382</v>
      </c>
      <c r="J230" s="1">
        <f t="shared" si="22"/>
        <v>0.4286355193723892</v>
      </c>
      <c r="K230" s="1">
        <f t="shared" si="21"/>
        <v>-0.84714832636573123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s="4" customFormat="1" x14ac:dyDescent="0.25">
      <c r="A231" s="1" t="s">
        <v>4</v>
      </c>
      <c r="B231" s="3">
        <v>41295</v>
      </c>
      <c r="C231" s="1" t="s">
        <v>20</v>
      </c>
      <c r="D231" s="1" t="s">
        <v>23</v>
      </c>
      <c r="E231" s="1">
        <v>0</v>
      </c>
      <c r="F231" s="1">
        <v>0</v>
      </c>
      <c r="G231" s="1">
        <f t="shared" si="20"/>
        <v>0</v>
      </c>
      <c r="H231" s="1">
        <f t="shared" si="18"/>
        <v>0.40805011894839965</v>
      </c>
      <c r="I231" s="1">
        <f t="shared" si="19"/>
        <v>0.73811717937627508</v>
      </c>
      <c r="J231" s="1">
        <f t="shared" si="22"/>
        <v>0.42104063917758039</v>
      </c>
      <c r="K231" s="1">
        <f t="shared" si="21"/>
        <v>-0.86502591984546962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s="4" customFormat="1" x14ac:dyDescent="0.25">
      <c r="A232" s="1" t="s">
        <v>4</v>
      </c>
      <c r="B232" s="3">
        <v>41297</v>
      </c>
      <c r="C232" s="1" t="s">
        <v>5</v>
      </c>
      <c r="D232" s="1" t="s">
        <v>17</v>
      </c>
      <c r="E232" s="1">
        <v>5</v>
      </c>
      <c r="F232" s="1">
        <v>1</v>
      </c>
      <c r="G232" s="1">
        <f t="shared" si="20"/>
        <v>4</v>
      </c>
      <c r="H232" s="1">
        <f t="shared" si="18"/>
        <v>2.0901685358070141</v>
      </c>
      <c r="I232" s="1">
        <f t="shared" si="19"/>
        <v>0.56420044909496081</v>
      </c>
      <c r="J232" s="1">
        <f t="shared" si="22"/>
        <v>7.0508094632776255E-2</v>
      </c>
      <c r="K232" s="1">
        <f t="shared" si="21"/>
        <v>-2.652027758268749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s="4" customFormat="1" x14ac:dyDescent="0.25">
      <c r="A233" s="1" t="s">
        <v>4</v>
      </c>
      <c r="B233" s="3">
        <v>41303</v>
      </c>
      <c r="C233" s="1" t="s">
        <v>18</v>
      </c>
      <c r="D233" s="1" t="s">
        <v>9</v>
      </c>
      <c r="E233" s="1">
        <v>1</v>
      </c>
      <c r="F233" s="1">
        <v>2</v>
      </c>
      <c r="G233" s="1">
        <f t="shared" si="20"/>
        <v>-1</v>
      </c>
      <c r="H233" s="1">
        <f t="shared" si="18"/>
        <v>2.0352747807704232</v>
      </c>
      <c r="I233" s="1">
        <f t="shared" si="19"/>
        <v>1.3006069740533375</v>
      </c>
      <c r="J233" s="1">
        <f t="shared" si="22"/>
        <v>0.14138150027337926</v>
      </c>
      <c r="K233" s="1">
        <f t="shared" si="21"/>
        <v>-1.9562933666576405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s="4" customFormat="1" x14ac:dyDescent="0.25">
      <c r="A234" s="1" t="s">
        <v>4</v>
      </c>
      <c r="B234" s="3">
        <v>41303</v>
      </c>
      <c r="C234" s="1" t="s">
        <v>11</v>
      </c>
      <c r="D234" s="1" t="s">
        <v>19</v>
      </c>
      <c r="E234" s="1">
        <v>0</v>
      </c>
      <c r="F234" s="1">
        <v>0</v>
      </c>
      <c r="G234" s="1">
        <f t="shared" si="20"/>
        <v>0</v>
      </c>
      <c r="H234" s="1">
        <f t="shared" si="18"/>
        <v>0.2854980354574565</v>
      </c>
      <c r="I234" s="1">
        <f t="shared" si="19"/>
        <v>1.285410074371816</v>
      </c>
      <c r="J234" s="1">
        <f t="shared" si="22"/>
        <v>0.29142619370665251</v>
      </c>
      <c r="K234" s="1">
        <f t="shared" si="21"/>
        <v>-1.2329685000821937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s="4" customFormat="1" x14ac:dyDescent="0.25">
      <c r="A235" s="1" t="s">
        <v>4</v>
      </c>
      <c r="B235" s="3">
        <v>41303</v>
      </c>
      <c r="C235" s="1" t="s">
        <v>14</v>
      </c>
      <c r="D235" s="1" t="s">
        <v>21</v>
      </c>
      <c r="E235" s="1">
        <v>2</v>
      </c>
      <c r="F235" s="1">
        <v>2</v>
      </c>
      <c r="G235" s="1">
        <f t="shared" si="20"/>
        <v>0</v>
      </c>
      <c r="H235" s="1">
        <f t="shared" si="18"/>
        <v>0.94947402699946304</v>
      </c>
      <c r="I235" s="1">
        <f t="shared" si="19"/>
        <v>0.59653190199306017</v>
      </c>
      <c r="J235" s="1">
        <f t="shared" si="22"/>
        <v>0.35199883989325093</v>
      </c>
      <c r="K235" s="1">
        <f t="shared" si="21"/>
        <v>-1.0441273991472808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s="4" customFormat="1" x14ac:dyDescent="0.25">
      <c r="A236" s="1" t="s">
        <v>4</v>
      </c>
      <c r="B236" s="3">
        <v>41303</v>
      </c>
      <c r="C236" s="1" t="s">
        <v>6</v>
      </c>
      <c r="D236" s="1" t="s">
        <v>12</v>
      </c>
      <c r="E236" s="1">
        <v>0</v>
      </c>
      <c r="F236" s="1">
        <v>0</v>
      </c>
      <c r="G236" s="1">
        <f t="shared" si="20"/>
        <v>0</v>
      </c>
      <c r="H236" s="1">
        <f t="shared" si="18"/>
        <v>1.2293212154113911</v>
      </c>
      <c r="I236" s="1">
        <f t="shared" si="19"/>
        <v>1.147565642910269</v>
      </c>
      <c r="J236" s="1">
        <f t="shared" si="22"/>
        <v>0.2779169585247665</v>
      </c>
      <c r="K236" s="1">
        <f t="shared" si="21"/>
        <v>-1.2804329202568874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s="4" customFormat="1" x14ac:dyDescent="0.25">
      <c r="A237" s="1" t="s">
        <v>4</v>
      </c>
      <c r="B237" s="3">
        <v>41304</v>
      </c>
      <c r="C237" s="1" t="s">
        <v>5</v>
      </c>
      <c r="D237" s="1" t="s">
        <v>16</v>
      </c>
      <c r="E237" s="1">
        <v>2</v>
      </c>
      <c r="F237" s="1">
        <v>2</v>
      </c>
      <c r="G237" s="1">
        <f t="shared" si="20"/>
        <v>0</v>
      </c>
      <c r="H237" s="1">
        <f t="shared" si="18"/>
        <v>2.0742916226244339</v>
      </c>
      <c r="I237" s="1">
        <f t="shared" si="19"/>
        <v>1.0464610170958708</v>
      </c>
      <c r="J237" s="1">
        <f t="shared" si="22"/>
        <v>0.20627134947119938</v>
      </c>
      <c r="K237" s="1">
        <f t="shared" si="21"/>
        <v>-1.5785627465367715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s="4" customFormat="1" x14ac:dyDescent="0.25">
      <c r="A238" s="1" t="s">
        <v>4</v>
      </c>
      <c r="B238" s="3">
        <v>41304</v>
      </c>
      <c r="C238" s="1" t="s">
        <v>23</v>
      </c>
      <c r="D238" s="1" t="s">
        <v>15</v>
      </c>
      <c r="E238" s="1">
        <v>2</v>
      </c>
      <c r="F238" s="1">
        <v>1</v>
      </c>
      <c r="G238" s="1">
        <f t="shared" si="20"/>
        <v>1</v>
      </c>
      <c r="H238" s="1">
        <f t="shared" si="18"/>
        <v>1.0205498082317039</v>
      </c>
      <c r="I238" s="1">
        <f t="shared" si="19"/>
        <v>0.37128334794713141</v>
      </c>
      <c r="J238" s="1">
        <f t="shared" si="22"/>
        <v>0.3049321313889844</v>
      </c>
      <c r="K238" s="1">
        <f t="shared" si="21"/>
        <v>-1.1876660471720988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s="4" customFormat="1" x14ac:dyDescent="0.25">
      <c r="A239" s="1" t="s">
        <v>4</v>
      </c>
      <c r="B239" s="3">
        <v>41304</v>
      </c>
      <c r="C239" s="1" t="s">
        <v>7</v>
      </c>
      <c r="D239" s="1" t="s">
        <v>17</v>
      </c>
      <c r="E239" s="1">
        <v>3</v>
      </c>
      <c r="F239" s="1">
        <v>1</v>
      </c>
      <c r="G239" s="1">
        <f t="shared" si="20"/>
        <v>2</v>
      </c>
      <c r="H239" s="1">
        <f t="shared" si="18"/>
        <v>1.4741191911683265</v>
      </c>
      <c r="I239" s="1">
        <f t="shared" si="19"/>
        <v>1.1220855599052526</v>
      </c>
      <c r="J239" s="1">
        <f t="shared" si="22"/>
        <v>0.13599653476858986</v>
      </c>
      <c r="K239" s="1">
        <f t="shared" si="21"/>
        <v>-1.9951258732134183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s="4" customFormat="1" x14ac:dyDescent="0.25">
      <c r="A240" s="1" t="s">
        <v>4</v>
      </c>
      <c r="B240" s="3">
        <v>41304</v>
      </c>
      <c r="C240" s="1" t="s">
        <v>24</v>
      </c>
      <c r="D240" s="1" t="s">
        <v>20</v>
      </c>
      <c r="E240" s="1">
        <v>2</v>
      </c>
      <c r="F240" s="1">
        <v>1</v>
      </c>
      <c r="G240" s="1">
        <f t="shared" si="20"/>
        <v>1</v>
      </c>
      <c r="H240" s="1">
        <f t="shared" si="18"/>
        <v>1.8207751080210772</v>
      </c>
      <c r="I240" s="1">
        <f t="shared" si="19"/>
        <v>0.29033522161396302</v>
      </c>
      <c r="J240" s="1">
        <f t="shared" si="22"/>
        <v>0.28415202243743998</v>
      </c>
      <c r="K240" s="1">
        <f t="shared" si="21"/>
        <v>-1.258245893764987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s="4" customFormat="1" x14ac:dyDescent="0.25">
      <c r="A241" s="1" t="s">
        <v>4</v>
      </c>
      <c r="B241" s="3">
        <v>41304</v>
      </c>
      <c r="C241" s="1" t="s">
        <v>8</v>
      </c>
      <c r="D241" s="1" t="s">
        <v>10</v>
      </c>
      <c r="E241" s="1">
        <v>1</v>
      </c>
      <c r="F241" s="1">
        <v>1</v>
      </c>
      <c r="G241" s="1">
        <f t="shared" si="20"/>
        <v>0</v>
      </c>
      <c r="H241" s="1">
        <f t="shared" si="18"/>
        <v>0.44490189341624659</v>
      </c>
      <c r="I241" s="1">
        <f t="shared" si="19"/>
        <v>0.98384662722971894</v>
      </c>
      <c r="J241" s="1">
        <f t="shared" si="22"/>
        <v>0.35653958393572038</v>
      </c>
      <c r="K241" s="1">
        <f t="shared" si="21"/>
        <v>-1.0313100104088966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s="4" customFormat="1" x14ac:dyDescent="0.25">
      <c r="A242" s="1" t="s">
        <v>4</v>
      </c>
      <c r="B242" s="3">
        <v>41304</v>
      </c>
      <c r="C242" s="1" t="s">
        <v>13</v>
      </c>
      <c r="D242" s="1" t="s">
        <v>22</v>
      </c>
      <c r="E242" s="1">
        <v>2</v>
      </c>
      <c r="F242" s="1">
        <v>2</v>
      </c>
      <c r="G242" s="1">
        <f t="shared" si="20"/>
        <v>0</v>
      </c>
      <c r="H242" s="1">
        <f t="shared" si="18"/>
        <v>0.33015461120151457</v>
      </c>
      <c r="I242" s="1">
        <f t="shared" si="19"/>
        <v>1.5172850229661554</v>
      </c>
      <c r="J242" s="1">
        <f t="shared" si="22"/>
        <v>0.24706594797732315</v>
      </c>
      <c r="K242" s="1">
        <f t="shared" si="21"/>
        <v>-1.3980999821316034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s="4" customFormat="1" x14ac:dyDescent="0.25">
      <c r="A243" s="1" t="s">
        <v>4</v>
      </c>
      <c r="B243" s="3">
        <v>41307</v>
      </c>
      <c r="C243" s="1" t="s">
        <v>5</v>
      </c>
      <c r="D243" s="1" t="s">
        <v>14</v>
      </c>
      <c r="E243" s="1">
        <v>1</v>
      </c>
      <c r="F243" s="1">
        <v>0</v>
      </c>
      <c r="G243" s="1">
        <f t="shared" si="20"/>
        <v>1</v>
      </c>
      <c r="H243" s="1">
        <f t="shared" si="18"/>
        <v>1.4262297933644288</v>
      </c>
      <c r="I243" s="1">
        <f t="shared" si="19"/>
        <v>0.30995128049436993</v>
      </c>
      <c r="J243" s="1">
        <f t="shared" si="22"/>
        <v>0.31107952256941901</v>
      </c>
      <c r="K243" s="1">
        <f t="shared" si="21"/>
        <v>-1.1677066999083434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s="4" customFormat="1" x14ac:dyDescent="0.25">
      <c r="A244" s="1" t="s">
        <v>4</v>
      </c>
      <c r="B244" s="3">
        <v>41307</v>
      </c>
      <c r="C244" s="1" t="s">
        <v>23</v>
      </c>
      <c r="D244" s="1" t="s">
        <v>18</v>
      </c>
      <c r="E244" s="1">
        <v>3</v>
      </c>
      <c r="F244" s="1">
        <v>3</v>
      </c>
      <c r="G244" s="1">
        <f t="shared" si="20"/>
        <v>0</v>
      </c>
      <c r="H244" s="1">
        <f t="shared" si="18"/>
        <v>1.6213110595859634</v>
      </c>
      <c r="I244" s="1">
        <f t="shared" si="19"/>
        <v>0.45219763891764359</v>
      </c>
      <c r="J244" s="1">
        <f t="shared" si="22"/>
        <v>0.23627194661550696</v>
      </c>
      <c r="K244" s="1">
        <f t="shared" si="21"/>
        <v>-1.4427718211958123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s="4" customFormat="1" x14ac:dyDescent="0.25">
      <c r="A245" s="1" t="s">
        <v>4</v>
      </c>
      <c r="B245" s="3">
        <v>41307</v>
      </c>
      <c r="C245" s="1" t="s">
        <v>7</v>
      </c>
      <c r="D245" s="1" t="s">
        <v>24</v>
      </c>
      <c r="E245" s="1">
        <v>0</v>
      </c>
      <c r="F245" s="1">
        <v>1</v>
      </c>
      <c r="G245" s="1">
        <f t="shared" si="20"/>
        <v>-1</v>
      </c>
      <c r="H245" s="1">
        <f t="shared" si="18"/>
        <v>0.50216825159144629</v>
      </c>
      <c r="I245" s="1">
        <f t="shared" si="19"/>
        <v>1.596980336950848</v>
      </c>
      <c r="J245" s="1">
        <f t="shared" si="22"/>
        <v>0.28542873035068911</v>
      </c>
      <c r="K245" s="1">
        <f t="shared" si="21"/>
        <v>-1.2537629120449105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s="4" customFormat="1" x14ac:dyDescent="0.25">
      <c r="A246" s="1" t="s">
        <v>4</v>
      </c>
      <c r="B246" s="3">
        <v>41307</v>
      </c>
      <c r="C246" s="1" t="s">
        <v>9</v>
      </c>
      <c r="D246" s="1" t="s">
        <v>22</v>
      </c>
      <c r="E246" s="1">
        <v>3</v>
      </c>
      <c r="F246" s="1">
        <v>2</v>
      </c>
      <c r="G246" s="1">
        <f t="shared" si="20"/>
        <v>1</v>
      </c>
      <c r="H246" s="1">
        <f t="shared" si="18"/>
        <v>0.65932942234893244</v>
      </c>
      <c r="I246" s="1">
        <f t="shared" si="19"/>
        <v>1.8562309171660518</v>
      </c>
      <c r="J246" s="1">
        <f t="shared" si="22"/>
        <v>9.3265326601585791E-2</v>
      </c>
      <c r="K246" s="1">
        <f t="shared" si="21"/>
        <v>-2.3723068736251713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s="4" customFormat="1" x14ac:dyDescent="0.25">
      <c r="A247" s="1" t="s">
        <v>4</v>
      </c>
      <c r="B247" s="3">
        <v>41307</v>
      </c>
      <c r="C247" s="1" t="s">
        <v>11</v>
      </c>
      <c r="D247" s="1" t="s">
        <v>8</v>
      </c>
      <c r="E247" s="1">
        <v>0</v>
      </c>
      <c r="F247" s="1">
        <v>0</v>
      </c>
      <c r="G247" s="1">
        <f t="shared" si="20"/>
        <v>0</v>
      </c>
      <c r="H247" s="1">
        <f t="shared" si="18"/>
        <v>0.53490684073060824</v>
      </c>
      <c r="I247" s="1">
        <f t="shared" si="19"/>
        <v>0.66784301493240084</v>
      </c>
      <c r="J247" s="1">
        <f t="shared" si="22"/>
        <v>0.4176402855935184</v>
      </c>
      <c r="K247" s="1">
        <f t="shared" si="21"/>
        <v>-0.87313477773343706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s="4" customFormat="1" x14ac:dyDescent="0.25">
      <c r="A248" s="1" t="s">
        <v>4</v>
      </c>
      <c r="B248" s="3">
        <v>41307</v>
      </c>
      <c r="C248" s="1" t="s">
        <v>13</v>
      </c>
      <c r="D248" s="1" t="s">
        <v>6</v>
      </c>
      <c r="E248" s="1">
        <v>2</v>
      </c>
      <c r="F248" s="1">
        <v>1</v>
      </c>
      <c r="G248" s="1">
        <f t="shared" si="20"/>
        <v>1</v>
      </c>
      <c r="H248" s="1">
        <f t="shared" si="18"/>
        <v>0.57802573362923626</v>
      </c>
      <c r="I248" s="1">
        <f t="shared" si="19"/>
        <v>0.83907680743102142</v>
      </c>
      <c r="J248" s="1">
        <f t="shared" si="22"/>
        <v>0.17696309185018042</v>
      </c>
      <c r="K248" s="1">
        <f t="shared" si="21"/>
        <v>-1.7318140887722049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s="4" customFormat="1" x14ac:dyDescent="0.25">
      <c r="A249" s="1" t="s">
        <v>4</v>
      </c>
      <c r="B249" s="3">
        <v>41307</v>
      </c>
      <c r="C249" s="1" t="s">
        <v>17</v>
      </c>
      <c r="D249" s="1" t="s">
        <v>12</v>
      </c>
      <c r="E249" s="1">
        <v>1</v>
      </c>
      <c r="F249" s="1">
        <v>0</v>
      </c>
      <c r="G249" s="1">
        <f t="shared" si="20"/>
        <v>1</v>
      </c>
      <c r="H249" s="1">
        <f t="shared" si="18"/>
        <v>1.4594487296661862</v>
      </c>
      <c r="I249" s="1">
        <f t="shared" si="19"/>
        <v>1.1850385551569396</v>
      </c>
      <c r="J249" s="1">
        <f t="shared" si="22"/>
        <v>0.2232513536353255</v>
      </c>
      <c r="K249" s="1">
        <f t="shared" si="21"/>
        <v>-1.4994569959277828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s="4" customFormat="1" x14ac:dyDescent="0.25">
      <c r="A250" s="1" t="s">
        <v>4</v>
      </c>
      <c r="B250" s="3">
        <v>41307</v>
      </c>
      <c r="C250" s="1" t="s">
        <v>21</v>
      </c>
      <c r="D250" s="1" t="s">
        <v>20</v>
      </c>
      <c r="E250" s="1">
        <v>2</v>
      </c>
      <c r="F250" s="1">
        <v>2</v>
      </c>
      <c r="G250" s="1">
        <f t="shared" si="20"/>
        <v>0</v>
      </c>
      <c r="H250" s="1">
        <f t="shared" si="18"/>
        <v>1.0784086153664356</v>
      </c>
      <c r="I250" s="1">
        <f t="shared" si="19"/>
        <v>1.0488208324747668</v>
      </c>
      <c r="J250" s="1">
        <f t="shared" si="22"/>
        <v>0.29720811299373306</v>
      </c>
      <c r="K250" s="1">
        <f t="shared" si="21"/>
        <v>-1.2133226684164589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s="4" customFormat="1" x14ac:dyDescent="0.25">
      <c r="A251" s="1" t="s">
        <v>4</v>
      </c>
      <c r="B251" s="3">
        <v>41308</v>
      </c>
      <c r="C251" s="1" t="s">
        <v>19</v>
      </c>
      <c r="D251" s="1" t="s">
        <v>16</v>
      </c>
      <c r="E251" s="1">
        <v>2</v>
      </c>
      <c r="F251" s="1">
        <v>2</v>
      </c>
      <c r="G251" s="1">
        <f t="shared" si="20"/>
        <v>0</v>
      </c>
      <c r="H251" s="1">
        <f t="shared" si="18"/>
        <v>1.9007233522984597</v>
      </c>
      <c r="I251" s="1">
        <f t="shared" si="19"/>
        <v>0.96168475325158331</v>
      </c>
      <c r="J251" s="1">
        <f t="shared" si="22"/>
        <v>0.22016699146009658</v>
      </c>
      <c r="K251" s="1">
        <f t="shared" si="21"/>
        <v>-1.5133689684727705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s="4" customFormat="1" x14ac:dyDescent="0.25">
      <c r="A252" s="1" t="s">
        <v>4</v>
      </c>
      <c r="B252" s="3">
        <v>41308</v>
      </c>
      <c r="C252" s="1" t="s">
        <v>15</v>
      </c>
      <c r="D252" s="1" t="s">
        <v>10</v>
      </c>
      <c r="E252" s="1">
        <v>0</v>
      </c>
      <c r="F252" s="1">
        <v>1</v>
      </c>
      <c r="G252" s="1">
        <f t="shared" si="20"/>
        <v>-1</v>
      </c>
      <c r="H252" s="1">
        <f t="shared" si="18"/>
        <v>0.63582297911750218</v>
      </c>
      <c r="I252" s="1">
        <f t="shared" si="19"/>
        <v>0.97687917723948647</v>
      </c>
      <c r="J252" s="1">
        <f t="shared" si="22"/>
        <v>0.26181259860796158</v>
      </c>
      <c r="K252" s="1">
        <f t="shared" si="21"/>
        <v>-1.3401263036391498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s="4" customFormat="1" x14ac:dyDescent="0.25">
      <c r="A253" s="1" t="s">
        <v>4</v>
      </c>
      <c r="B253" s="3">
        <v>41314</v>
      </c>
      <c r="C253" s="1" t="s">
        <v>22</v>
      </c>
      <c r="D253" s="1" t="s">
        <v>21</v>
      </c>
      <c r="E253" s="1">
        <v>4</v>
      </c>
      <c r="F253" s="1">
        <v>1</v>
      </c>
      <c r="G253" s="1">
        <f t="shared" si="20"/>
        <v>3</v>
      </c>
      <c r="H253" s="1">
        <f t="shared" si="18"/>
        <v>2.632479933105921</v>
      </c>
      <c r="I253" s="1">
        <f t="shared" si="19"/>
        <v>0.4835492639241088</v>
      </c>
      <c r="J253" s="1">
        <f t="shared" si="22"/>
        <v>0.18355422978378935</v>
      </c>
      <c r="K253" s="1">
        <f t="shared" si="21"/>
        <v>-1.695245124991057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s="4" customFormat="1" x14ac:dyDescent="0.25">
      <c r="A254" s="1" t="s">
        <v>4</v>
      </c>
      <c r="B254" s="3">
        <v>41314</v>
      </c>
      <c r="C254" s="1" t="s">
        <v>8</v>
      </c>
      <c r="D254" s="1" t="s">
        <v>7</v>
      </c>
      <c r="E254" s="1">
        <v>0</v>
      </c>
      <c r="F254" s="1">
        <v>0</v>
      </c>
      <c r="G254" s="1">
        <f t="shared" si="20"/>
        <v>0</v>
      </c>
      <c r="H254" s="1">
        <f t="shared" si="18"/>
        <v>1.0766244194000971</v>
      </c>
      <c r="I254" s="1">
        <f t="shared" si="19"/>
        <v>1.0196376936375797</v>
      </c>
      <c r="J254" s="1">
        <f t="shared" si="22"/>
        <v>0.29971876770748107</v>
      </c>
      <c r="K254" s="1">
        <f t="shared" si="21"/>
        <v>-1.2049106849735896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s="4" customFormat="1" x14ac:dyDescent="0.25">
      <c r="A255" s="1" t="s">
        <v>4</v>
      </c>
      <c r="B255" s="3">
        <v>41314</v>
      </c>
      <c r="C255" s="1" t="s">
        <v>20</v>
      </c>
      <c r="D255" s="1" t="s">
        <v>19</v>
      </c>
      <c r="E255" s="1">
        <v>3</v>
      </c>
      <c r="F255" s="1">
        <v>1</v>
      </c>
      <c r="G255" s="1">
        <f t="shared" si="20"/>
        <v>2</v>
      </c>
      <c r="H255" s="1">
        <f t="shared" si="18"/>
        <v>0.57700735401847625</v>
      </c>
      <c r="I255" s="1">
        <f t="shared" si="19"/>
        <v>1.2883333664876948</v>
      </c>
      <c r="J255" s="1">
        <f t="shared" si="22"/>
        <v>3.278770486188308E-2</v>
      </c>
      <c r="K255" s="1">
        <f t="shared" si="21"/>
        <v>-3.4177016856383839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s="4" customFormat="1" x14ac:dyDescent="0.25">
      <c r="A256" s="1" t="s">
        <v>4</v>
      </c>
      <c r="B256" s="3">
        <v>41314</v>
      </c>
      <c r="C256" s="1" t="s">
        <v>14</v>
      </c>
      <c r="D256" s="1" t="s">
        <v>13</v>
      </c>
      <c r="E256" s="1">
        <v>2</v>
      </c>
      <c r="F256" s="1">
        <v>1</v>
      </c>
      <c r="G256" s="1">
        <f t="shared" si="20"/>
        <v>1</v>
      </c>
      <c r="H256" s="1">
        <f t="shared" si="18"/>
        <v>0.74108018510787887</v>
      </c>
      <c r="I256" s="1">
        <f t="shared" si="19"/>
        <v>0.30076708346132441</v>
      </c>
      <c r="J256" s="1">
        <f t="shared" si="22"/>
        <v>0.29169577655432155</v>
      </c>
      <c r="K256" s="1">
        <f t="shared" si="21"/>
        <v>-1.2320438809437504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s="4" customFormat="1" x14ac:dyDescent="0.25">
      <c r="A257" s="1" t="s">
        <v>4</v>
      </c>
      <c r="B257" s="3">
        <v>41314</v>
      </c>
      <c r="C257" s="1" t="s">
        <v>6</v>
      </c>
      <c r="D257" s="1" t="s">
        <v>5</v>
      </c>
      <c r="E257" s="1">
        <v>0</v>
      </c>
      <c r="F257" s="1">
        <v>1</v>
      </c>
      <c r="G257" s="1">
        <f t="shared" si="20"/>
        <v>-1</v>
      </c>
      <c r="H257" s="1">
        <f t="shared" si="18"/>
        <v>0.6435613765834618</v>
      </c>
      <c r="I257" s="1">
        <f t="shared" si="19"/>
        <v>1.4946735603316854</v>
      </c>
      <c r="J257" s="1">
        <f t="shared" si="22"/>
        <v>0.27562117842546374</v>
      </c>
      <c r="K257" s="1">
        <f t="shared" si="21"/>
        <v>-1.2887278980001824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s="4" customFormat="1" x14ac:dyDescent="0.25">
      <c r="A258" s="1" t="s">
        <v>4</v>
      </c>
      <c r="B258" s="3">
        <v>41314</v>
      </c>
      <c r="C258" s="1" t="s">
        <v>12</v>
      </c>
      <c r="D258" s="1" t="s">
        <v>11</v>
      </c>
      <c r="E258" s="1">
        <v>4</v>
      </c>
      <c r="F258" s="1">
        <v>1</v>
      </c>
      <c r="G258" s="1">
        <f t="shared" si="20"/>
        <v>3</v>
      </c>
      <c r="H258" s="1">
        <f t="shared" si="18"/>
        <v>1.458491149446167</v>
      </c>
      <c r="I258" s="1">
        <f t="shared" si="19"/>
        <v>0.4382166172720835</v>
      </c>
      <c r="J258" s="1">
        <f t="shared" si="22"/>
        <v>9.0813946044406679E-2</v>
      </c>
      <c r="K258" s="1">
        <f t="shared" si="21"/>
        <v>-2.3989424143713181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s="4" customFormat="1" x14ac:dyDescent="0.25">
      <c r="A259" s="1" t="s">
        <v>4</v>
      </c>
      <c r="B259" s="3">
        <v>41314</v>
      </c>
      <c r="C259" s="1" t="s">
        <v>10</v>
      </c>
      <c r="D259" s="1" t="s">
        <v>9</v>
      </c>
      <c r="E259" s="1">
        <v>2</v>
      </c>
      <c r="F259" s="1">
        <v>1</v>
      </c>
      <c r="G259" s="1">
        <f t="shared" si="20"/>
        <v>1</v>
      </c>
      <c r="H259" s="1">
        <f t="shared" ref="H259:H322" si="23">mean*home*VLOOKUP(C259,lookup,2,FALSE)*VLOOKUP(D259,lookup,3,FALSE)</f>
        <v>1.6713957543839464</v>
      </c>
      <c r="I259" s="1">
        <f t="shared" ref="I259:I322" si="24">mean*VLOOKUP(C259,lookup,3,FALSE)*VLOOKUP(D259,lookup,2,FALSE)/home</f>
        <v>0.39355764885303401</v>
      </c>
      <c r="J259" s="1">
        <f t="shared" si="22"/>
        <v>0.28976675312290234</v>
      </c>
      <c r="K259" s="1">
        <f t="shared" si="21"/>
        <v>-1.2386789792002582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s="4" customFormat="1" x14ac:dyDescent="0.25">
      <c r="A260" s="1" t="s">
        <v>4</v>
      </c>
      <c r="B260" s="3">
        <v>41315</v>
      </c>
      <c r="C260" s="1" t="s">
        <v>18</v>
      </c>
      <c r="D260" s="1" t="s">
        <v>17</v>
      </c>
      <c r="E260" s="1">
        <v>2</v>
      </c>
      <c r="F260" s="1">
        <v>1</v>
      </c>
      <c r="G260" s="1">
        <f t="shared" ref="G260:G323" si="25">E260-F260</f>
        <v>1</v>
      </c>
      <c r="H260" s="1">
        <f t="shared" si="23"/>
        <v>1.7320398345775065</v>
      </c>
      <c r="I260" s="1">
        <f t="shared" si="24"/>
        <v>1.5323702876907066</v>
      </c>
      <c r="J260" s="1">
        <f t="shared" si="22"/>
        <v>0.20274945876214523</v>
      </c>
      <c r="K260" s="1">
        <f t="shared" ref="K260:K323" si="26">LN(J260)</f>
        <v>-1.5957842554740485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s="4" customFormat="1" x14ac:dyDescent="0.25">
      <c r="A261" s="1" t="s">
        <v>4</v>
      </c>
      <c r="B261" s="3">
        <v>41315</v>
      </c>
      <c r="C261" s="1" t="s">
        <v>24</v>
      </c>
      <c r="D261" s="1" t="s">
        <v>23</v>
      </c>
      <c r="E261" s="1">
        <v>2</v>
      </c>
      <c r="F261" s="1">
        <v>0</v>
      </c>
      <c r="G261" s="1">
        <f t="shared" si="25"/>
        <v>2</v>
      </c>
      <c r="H261" s="1">
        <f t="shared" si="23"/>
        <v>0.70668987674915484</v>
      </c>
      <c r="I261" s="1">
        <f t="shared" si="24"/>
        <v>0.27603496866984389</v>
      </c>
      <c r="J261" s="1">
        <f t="shared" ref="J261:J324" si="27">EXP(-(H261+I261))*(H261/I261)^(G261/2)*BESSELI(2*SQRT(H261*I261),ABS(G261))</f>
        <v>9.9689532340202558E-2</v>
      </c>
      <c r="K261" s="1">
        <f t="shared" si="26"/>
        <v>-2.3056945990990378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s="4" customFormat="1" x14ac:dyDescent="0.25">
      <c r="A262" s="1" t="s">
        <v>4</v>
      </c>
      <c r="B262" s="3">
        <v>41316</v>
      </c>
      <c r="C262" s="1" t="s">
        <v>16</v>
      </c>
      <c r="D262" s="1" t="s">
        <v>15</v>
      </c>
      <c r="E262" s="1">
        <v>0</v>
      </c>
      <c r="F262" s="1">
        <v>2</v>
      </c>
      <c r="G262" s="1">
        <f t="shared" si="25"/>
        <v>-2</v>
      </c>
      <c r="H262" s="1">
        <f t="shared" si="23"/>
        <v>2.4227088205426051</v>
      </c>
      <c r="I262" s="1">
        <f t="shared" si="24"/>
        <v>1.0421819664764758</v>
      </c>
      <c r="J262" s="1">
        <f t="shared" si="27"/>
        <v>3.6638048933846028E-2</v>
      </c>
      <c r="K262" s="1">
        <f t="shared" si="26"/>
        <v>-3.3066679902161251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s="4" customFormat="1" x14ac:dyDescent="0.25">
      <c r="A263" s="1" t="s">
        <v>4</v>
      </c>
      <c r="B263" s="3">
        <v>41322</v>
      </c>
      <c r="C263" s="1" t="s">
        <v>16</v>
      </c>
      <c r="D263" s="1" t="s">
        <v>12</v>
      </c>
      <c r="E263" s="1">
        <v>5</v>
      </c>
      <c r="F263" s="1">
        <v>0</v>
      </c>
      <c r="G263" s="1">
        <f t="shared" si="25"/>
        <v>5</v>
      </c>
      <c r="H263" s="1">
        <f t="shared" si="23"/>
        <v>2.7069390045605943</v>
      </c>
      <c r="I263" s="1">
        <f t="shared" si="24"/>
        <v>1.1760370062694128</v>
      </c>
      <c r="J263" s="1">
        <f t="shared" si="27"/>
        <v>4.1614445346886318E-2</v>
      </c>
      <c r="K263" s="1">
        <f t="shared" si="26"/>
        <v>-3.1793079280745982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s="4" customFormat="1" x14ac:dyDescent="0.25">
      <c r="A264" s="1" t="s">
        <v>4</v>
      </c>
      <c r="B264" s="3">
        <v>41328</v>
      </c>
      <c r="C264" s="1" t="s">
        <v>5</v>
      </c>
      <c r="D264" s="1" t="s">
        <v>18</v>
      </c>
      <c r="E264" s="1">
        <v>2</v>
      </c>
      <c r="F264" s="1">
        <v>1</v>
      </c>
      <c r="G264" s="1">
        <f t="shared" si="25"/>
        <v>1</v>
      </c>
      <c r="H264" s="1">
        <f t="shared" si="23"/>
        <v>3.0883050338754114</v>
      </c>
      <c r="I264" s="1">
        <f t="shared" si="24"/>
        <v>0.69580325139208721</v>
      </c>
      <c r="J264" s="1">
        <f t="shared" si="27"/>
        <v>0.17801958775258764</v>
      </c>
      <c r="K264" s="1">
        <f t="shared" si="26"/>
        <v>-1.7258616911905365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s="4" customFormat="1" x14ac:dyDescent="0.25">
      <c r="A265" s="1" t="s">
        <v>4</v>
      </c>
      <c r="B265" s="3">
        <v>41328</v>
      </c>
      <c r="C265" s="1" t="s">
        <v>7</v>
      </c>
      <c r="D265" s="1" t="s">
        <v>14</v>
      </c>
      <c r="E265" s="1">
        <v>1</v>
      </c>
      <c r="F265" s="1">
        <v>0</v>
      </c>
      <c r="G265" s="1">
        <f t="shared" si="25"/>
        <v>1</v>
      </c>
      <c r="H265" s="1">
        <f t="shared" si="23"/>
        <v>1.005867552495135</v>
      </c>
      <c r="I265" s="1">
        <f t="shared" si="24"/>
        <v>0.6164331429986829</v>
      </c>
      <c r="J265" s="1">
        <f t="shared" si="27"/>
        <v>0.26687626922801488</v>
      </c>
      <c r="K265" s="1">
        <f t="shared" si="26"/>
        <v>-1.3209701391210402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Z265" s="1"/>
      <c r="AA265" s="1"/>
      <c r="AB265" s="1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s="4" customFormat="1" x14ac:dyDescent="0.25">
      <c r="A266" s="1" t="s">
        <v>4</v>
      </c>
      <c r="B266" s="3">
        <v>41328</v>
      </c>
      <c r="C266" s="1" t="s">
        <v>8</v>
      </c>
      <c r="D266" s="1" t="s">
        <v>23</v>
      </c>
      <c r="E266" s="1">
        <v>2</v>
      </c>
      <c r="F266" s="1">
        <v>1</v>
      </c>
      <c r="G266" s="1">
        <f t="shared" si="25"/>
        <v>1</v>
      </c>
      <c r="H266" s="1">
        <f t="shared" si="23"/>
        <v>0.35181432320329031</v>
      </c>
      <c r="I266" s="1">
        <f t="shared" si="24"/>
        <v>0.75899819566235149</v>
      </c>
      <c r="J266" s="1">
        <f t="shared" si="27"/>
        <v>0.13202071152403649</v>
      </c>
      <c r="K266" s="1">
        <f t="shared" si="26"/>
        <v>-2.0247964632190194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spans="1:46" s="4" customFormat="1" x14ac:dyDescent="0.25">
      <c r="A267" s="1" t="s">
        <v>4</v>
      </c>
      <c r="B267" s="3">
        <v>41328</v>
      </c>
      <c r="C267" s="1" t="s">
        <v>11</v>
      </c>
      <c r="D267" s="1" t="s">
        <v>24</v>
      </c>
      <c r="E267" s="1">
        <v>0</v>
      </c>
      <c r="F267" s="1">
        <v>2</v>
      </c>
      <c r="G267" s="1">
        <f t="shared" si="25"/>
        <v>-2</v>
      </c>
      <c r="H267" s="1">
        <f t="shared" si="23"/>
        <v>0.19453668515444486</v>
      </c>
      <c r="I267" s="1">
        <f t="shared" si="24"/>
        <v>1.3414971102175648</v>
      </c>
      <c r="J267" s="1">
        <f t="shared" si="27"/>
        <v>0.2110747451162624</v>
      </c>
      <c r="K267" s="1">
        <f t="shared" si="26"/>
        <v>-1.5555429659778774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s="4" customFormat="1" x14ac:dyDescent="0.25">
      <c r="A268" s="1" t="s">
        <v>4</v>
      </c>
      <c r="B268" s="3">
        <v>41328</v>
      </c>
      <c r="C268" s="1" t="s">
        <v>13</v>
      </c>
      <c r="D268" s="1" t="s">
        <v>21</v>
      </c>
      <c r="E268" s="1">
        <v>0</v>
      </c>
      <c r="F268" s="1">
        <v>3</v>
      </c>
      <c r="G268" s="1">
        <f t="shared" si="25"/>
        <v>-3</v>
      </c>
      <c r="H268" s="1">
        <f t="shared" si="23"/>
        <v>0.73454828402293082</v>
      </c>
      <c r="I268" s="1">
        <f t="shared" si="24"/>
        <v>0.839703222699131</v>
      </c>
      <c r="J268" s="1">
        <f t="shared" si="27"/>
        <v>2.3796179388739298E-2</v>
      </c>
      <c r="K268" s="1">
        <f t="shared" si="26"/>
        <v>-3.7382302410759127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s="4" customFormat="1" x14ac:dyDescent="0.25">
      <c r="A269" s="1" t="s">
        <v>4</v>
      </c>
      <c r="B269" s="3">
        <v>41328</v>
      </c>
      <c r="C269" s="1" t="s">
        <v>15</v>
      </c>
      <c r="D269" s="1" t="s">
        <v>6</v>
      </c>
      <c r="E269" s="1">
        <v>2</v>
      </c>
      <c r="F269" s="1">
        <v>1</v>
      </c>
      <c r="G269" s="1">
        <f t="shared" si="25"/>
        <v>1</v>
      </c>
      <c r="H269" s="1">
        <f t="shared" si="23"/>
        <v>1.3771464096183321</v>
      </c>
      <c r="I269" s="1">
        <f t="shared" si="24"/>
        <v>0.81247146426379613</v>
      </c>
      <c r="J269" s="1">
        <f t="shared" si="27"/>
        <v>0.25811517993458788</v>
      </c>
      <c r="K269" s="1">
        <f t="shared" si="26"/>
        <v>-1.3543493598274727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s="4" customFormat="1" x14ac:dyDescent="0.25">
      <c r="A270" s="1" t="s">
        <v>4</v>
      </c>
      <c r="B270" s="3">
        <v>41329</v>
      </c>
      <c r="C270" s="1" t="s">
        <v>19</v>
      </c>
      <c r="D270" s="1" t="s">
        <v>22</v>
      </c>
      <c r="E270" s="1">
        <v>2</v>
      </c>
      <c r="F270" s="1">
        <v>0</v>
      </c>
      <c r="G270" s="1">
        <f t="shared" si="25"/>
        <v>2</v>
      </c>
      <c r="H270" s="1">
        <f t="shared" si="23"/>
        <v>1.059365081584466</v>
      </c>
      <c r="I270" s="1">
        <f t="shared" si="24"/>
        <v>0.78974173822158522</v>
      </c>
      <c r="J270" s="1">
        <f t="shared" si="27"/>
        <v>0.11566026112052227</v>
      </c>
      <c r="K270" s="1">
        <f t="shared" si="26"/>
        <v>-2.1570981685983601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s="4" customFormat="1" x14ac:dyDescent="0.25">
      <c r="A271" s="1" t="s">
        <v>4</v>
      </c>
      <c r="B271" s="3">
        <v>41329</v>
      </c>
      <c r="C271" s="1" t="s">
        <v>9</v>
      </c>
      <c r="D271" s="1" t="s">
        <v>20</v>
      </c>
      <c r="E271" s="1">
        <v>4</v>
      </c>
      <c r="F271" s="1">
        <v>2</v>
      </c>
      <c r="G271" s="1">
        <f t="shared" si="25"/>
        <v>2</v>
      </c>
      <c r="H271" s="1">
        <f t="shared" si="23"/>
        <v>1.0858380796211815</v>
      </c>
      <c r="I271" s="1">
        <f t="shared" si="24"/>
        <v>1.001493761503939</v>
      </c>
      <c r="J271" s="1">
        <f t="shared" si="27"/>
        <v>0.10348876418251036</v>
      </c>
      <c r="K271" s="1">
        <f t="shared" si="26"/>
        <v>-2.2682922307927154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s="4" customFormat="1" x14ac:dyDescent="0.25">
      <c r="A272" s="1" t="s">
        <v>4</v>
      </c>
      <c r="B272" s="3">
        <v>41330</v>
      </c>
      <c r="C272" s="1" t="s">
        <v>17</v>
      </c>
      <c r="D272" s="1" t="s">
        <v>10</v>
      </c>
      <c r="E272" s="1">
        <v>2</v>
      </c>
      <c r="F272" s="1">
        <v>3</v>
      </c>
      <c r="G272" s="1">
        <f t="shared" si="25"/>
        <v>-1</v>
      </c>
      <c r="H272" s="1">
        <f t="shared" si="23"/>
        <v>0.62792245223664711</v>
      </c>
      <c r="I272" s="1">
        <f t="shared" si="24"/>
        <v>1.0503501667575503</v>
      </c>
      <c r="J272" s="1">
        <f t="shared" si="27"/>
        <v>0.2682751318770592</v>
      </c>
      <c r="K272" s="1">
        <f t="shared" si="26"/>
        <v>-1.3157422135949015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1:46" s="4" customFormat="1" x14ac:dyDescent="0.25">
      <c r="A273" s="1" t="s">
        <v>4</v>
      </c>
      <c r="B273" s="3">
        <v>41335</v>
      </c>
      <c r="C273" s="1" t="s">
        <v>22</v>
      </c>
      <c r="D273" s="1" t="s">
        <v>15</v>
      </c>
      <c r="E273" s="1">
        <v>1</v>
      </c>
      <c r="F273" s="1">
        <v>0</v>
      </c>
      <c r="G273" s="1">
        <f t="shared" si="25"/>
        <v>1</v>
      </c>
      <c r="H273" s="1">
        <f t="shared" si="23"/>
        <v>1.9895441501707447</v>
      </c>
      <c r="I273" s="1">
        <f t="shared" si="24"/>
        <v>0.58085843087429379</v>
      </c>
      <c r="J273" s="1">
        <f t="shared" si="27"/>
        <v>0.25882871796107704</v>
      </c>
      <c r="K273" s="1">
        <f t="shared" si="26"/>
        <v>-1.3515887566651348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s="4" customFormat="1" x14ac:dyDescent="0.25">
      <c r="A274" s="1" t="s">
        <v>4</v>
      </c>
      <c r="B274" s="3">
        <v>41335</v>
      </c>
      <c r="C274" s="1" t="s">
        <v>23</v>
      </c>
      <c r="D274" s="1" t="s">
        <v>13</v>
      </c>
      <c r="E274" s="1">
        <v>3</v>
      </c>
      <c r="F274" s="1">
        <v>1</v>
      </c>
      <c r="G274" s="1">
        <f t="shared" si="25"/>
        <v>2</v>
      </c>
      <c r="H274" s="1">
        <f t="shared" si="23"/>
        <v>1.0539689239317904</v>
      </c>
      <c r="I274" s="1">
        <f t="shared" si="24"/>
        <v>0.15583770039449757</v>
      </c>
      <c r="J274" s="1">
        <f t="shared" si="27"/>
        <v>0.17491627402983131</v>
      </c>
      <c r="K274" s="1">
        <f t="shared" si="26"/>
        <v>-1.7434478536599916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s="4" customFormat="1" x14ac:dyDescent="0.25">
      <c r="A275" s="1" t="s">
        <v>4</v>
      </c>
      <c r="B275" s="3">
        <v>41335</v>
      </c>
      <c r="C275" s="1" t="s">
        <v>24</v>
      </c>
      <c r="D275" s="1" t="s">
        <v>8</v>
      </c>
      <c r="E275" s="1">
        <v>4</v>
      </c>
      <c r="F275" s="1">
        <v>0</v>
      </c>
      <c r="G275" s="1">
        <f t="shared" si="25"/>
        <v>4</v>
      </c>
      <c r="H275" s="1">
        <f t="shared" si="23"/>
        <v>1.8722840496175839</v>
      </c>
      <c r="I275" s="1">
        <f t="shared" si="24"/>
        <v>0.25032241077991313</v>
      </c>
      <c r="J275" s="1">
        <f t="shared" si="27"/>
        <v>6.7272190114903138E-2</v>
      </c>
      <c r="K275" s="1">
        <f t="shared" si="26"/>
        <v>-2.6990083503926376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s="4" customFormat="1" x14ac:dyDescent="0.25">
      <c r="A276" s="1" t="s">
        <v>4</v>
      </c>
      <c r="B276" s="3">
        <v>41335</v>
      </c>
      <c r="C276" s="1" t="s">
        <v>20</v>
      </c>
      <c r="D276" s="1" t="s">
        <v>11</v>
      </c>
      <c r="E276" s="1">
        <v>1</v>
      </c>
      <c r="F276" s="1">
        <v>2</v>
      </c>
      <c r="G276" s="1">
        <f t="shared" si="25"/>
        <v>-1</v>
      </c>
      <c r="H276" s="1">
        <f t="shared" si="23"/>
        <v>1.0489490422882568</v>
      </c>
      <c r="I276" s="1">
        <f t="shared" si="24"/>
        <v>0.38413396701781238</v>
      </c>
      <c r="J276" s="1">
        <f t="shared" si="27"/>
        <v>0.11138943978422014</v>
      </c>
      <c r="K276" s="1">
        <f t="shared" si="26"/>
        <v>-2.1947227514561152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s="4" customFormat="1" x14ac:dyDescent="0.25">
      <c r="A277" s="1" t="s">
        <v>4</v>
      </c>
      <c r="B277" s="3">
        <v>41335</v>
      </c>
      <c r="C277" s="1" t="s">
        <v>14</v>
      </c>
      <c r="D277" s="1" t="s">
        <v>17</v>
      </c>
      <c r="E277" s="1">
        <v>0</v>
      </c>
      <c r="F277" s="1">
        <v>1</v>
      </c>
      <c r="G277" s="1">
        <f t="shared" si="25"/>
        <v>-1</v>
      </c>
      <c r="H277" s="1">
        <f t="shared" si="23"/>
        <v>0.77155138829904568</v>
      </c>
      <c r="I277" s="1">
        <f t="shared" si="24"/>
        <v>0.70767367044322693</v>
      </c>
      <c r="J277" s="1">
        <f t="shared" si="27"/>
        <v>0.20942369909217348</v>
      </c>
      <c r="K277" s="1">
        <f t="shared" si="26"/>
        <v>-1.5633958107692523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s="4" customFormat="1" x14ac:dyDescent="0.25">
      <c r="A278" s="1" t="s">
        <v>4</v>
      </c>
      <c r="B278" s="3">
        <v>41335</v>
      </c>
      <c r="C278" s="1" t="s">
        <v>6</v>
      </c>
      <c r="D278" s="1" t="s">
        <v>7</v>
      </c>
      <c r="E278" s="1">
        <v>2</v>
      </c>
      <c r="F278" s="1">
        <v>2</v>
      </c>
      <c r="G278" s="1">
        <f t="shared" si="25"/>
        <v>0</v>
      </c>
      <c r="H278" s="1">
        <f t="shared" si="23"/>
        <v>1.2799190938883969</v>
      </c>
      <c r="I278" s="1">
        <f t="shared" si="24"/>
        <v>1.0541384305003532</v>
      </c>
      <c r="J278" s="1">
        <f t="shared" si="27"/>
        <v>0.27894188517883817</v>
      </c>
      <c r="K278" s="1">
        <f t="shared" si="26"/>
        <v>-1.2767518157076156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s="4" customFormat="1" x14ac:dyDescent="0.25">
      <c r="A279" s="1" t="s">
        <v>4</v>
      </c>
      <c r="B279" s="3">
        <v>41335</v>
      </c>
      <c r="C279" s="1" t="s">
        <v>12</v>
      </c>
      <c r="D279" s="1" t="s">
        <v>9</v>
      </c>
      <c r="E279" s="1">
        <v>1</v>
      </c>
      <c r="F279" s="1">
        <v>0</v>
      </c>
      <c r="G279" s="1">
        <f t="shared" si="25"/>
        <v>1</v>
      </c>
      <c r="H279" s="1">
        <f t="shared" si="23"/>
        <v>1.8857219930615643</v>
      </c>
      <c r="I279" s="1">
        <f t="shared" si="24"/>
        <v>0.91472634657838936</v>
      </c>
      <c r="J279" s="1">
        <f t="shared" si="27"/>
        <v>0.24635209377269987</v>
      </c>
      <c r="K279" s="1">
        <f t="shared" si="26"/>
        <v>-1.4009934908494728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s="4" customFormat="1" x14ac:dyDescent="0.25">
      <c r="A280" s="1" t="s">
        <v>4</v>
      </c>
      <c r="B280" s="3">
        <v>41335</v>
      </c>
      <c r="C280" s="1" t="s">
        <v>21</v>
      </c>
      <c r="D280" s="1" t="s">
        <v>16</v>
      </c>
      <c r="E280" s="1">
        <v>0</v>
      </c>
      <c r="F280" s="1">
        <v>4</v>
      </c>
      <c r="G280" s="1">
        <f t="shared" si="25"/>
        <v>-4</v>
      </c>
      <c r="H280" s="1">
        <f t="shared" si="23"/>
        <v>1.1748813067344188</v>
      </c>
      <c r="I280" s="1">
        <f t="shared" si="24"/>
        <v>2.3671877138776747</v>
      </c>
      <c r="J280" s="1">
        <f t="shared" si="27"/>
        <v>6.4541231577702876E-2</v>
      </c>
      <c r="K280" s="1">
        <f t="shared" si="26"/>
        <v>-2.740451010146479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s="4" customFormat="1" x14ac:dyDescent="0.25">
      <c r="A281" s="1" t="s">
        <v>4</v>
      </c>
      <c r="B281" s="3">
        <v>41336</v>
      </c>
      <c r="C281" s="1" t="s">
        <v>10</v>
      </c>
      <c r="D281" s="1" t="s">
        <v>5</v>
      </c>
      <c r="E281" s="1">
        <v>2</v>
      </c>
      <c r="F281" s="1">
        <v>1</v>
      </c>
      <c r="G281" s="1">
        <f t="shared" si="25"/>
        <v>1</v>
      </c>
      <c r="H281" s="1">
        <f t="shared" si="23"/>
        <v>0.77378927840823331</v>
      </c>
      <c r="I281" s="1">
        <f t="shared" si="24"/>
        <v>0.69008479367247455</v>
      </c>
      <c r="J281" s="1">
        <f t="shared" si="27"/>
        <v>0.23124808050059911</v>
      </c>
      <c r="K281" s="1">
        <f t="shared" si="26"/>
        <v>-1.4642642031620019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s="4" customFormat="1" x14ac:dyDescent="0.25">
      <c r="A282" s="1" t="s">
        <v>4</v>
      </c>
      <c r="B282" s="3">
        <v>41337</v>
      </c>
      <c r="C282" s="1" t="s">
        <v>18</v>
      </c>
      <c r="D282" s="1" t="s">
        <v>19</v>
      </c>
      <c r="E282" s="1">
        <v>0</v>
      </c>
      <c r="F282" s="1">
        <v>1</v>
      </c>
      <c r="G282" s="1">
        <f t="shared" si="25"/>
        <v>-1</v>
      </c>
      <c r="H282" s="1">
        <f t="shared" si="23"/>
        <v>0.86591675004430635</v>
      </c>
      <c r="I282" s="1">
        <f t="shared" si="24"/>
        <v>2.0897256613677491</v>
      </c>
      <c r="J282" s="1">
        <f t="shared" si="27"/>
        <v>0.24174507077046983</v>
      </c>
      <c r="K282" s="1">
        <f t="shared" si="26"/>
        <v>-1.4198715346374977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s="4" customFormat="1" x14ac:dyDescent="0.25">
      <c r="A283" s="1" t="s">
        <v>4</v>
      </c>
      <c r="B283" s="3">
        <v>41342</v>
      </c>
      <c r="C283" s="1" t="s">
        <v>8</v>
      </c>
      <c r="D283" s="1" t="s">
        <v>20</v>
      </c>
      <c r="E283" s="1">
        <v>0</v>
      </c>
      <c r="F283" s="1">
        <v>0</v>
      </c>
      <c r="G283" s="1">
        <f t="shared" si="25"/>
        <v>0</v>
      </c>
      <c r="H283" s="1">
        <f t="shared" si="23"/>
        <v>0.90644394862502065</v>
      </c>
      <c r="I283" s="1">
        <f t="shared" si="24"/>
        <v>0.79831881592435749</v>
      </c>
      <c r="J283" s="1">
        <f t="shared" si="27"/>
        <v>0.33918731282044412</v>
      </c>
      <c r="K283" s="1">
        <f t="shared" si="26"/>
        <v>-1.081202779005523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s="4" customFormat="1" x14ac:dyDescent="0.25">
      <c r="A284" s="1" t="s">
        <v>4</v>
      </c>
      <c r="B284" s="3">
        <v>41342</v>
      </c>
      <c r="C284" s="1" t="s">
        <v>11</v>
      </c>
      <c r="D284" s="1" t="s">
        <v>6</v>
      </c>
      <c r="E284" s="1">
        <v>3</v>
      </c>
      <c r="F284" s="1">
        <v>1</v>
      </c>
      <c r="G284" s="1">
        <f t="shared" si="25"/>
        <v>2</v>
      </c>
      <c r="H284" s="1">
        <f t="shared" si="23"/>
        <v>0.55300609331149964</v>
      </c>
      <c r="I284" s="1">
        <f t="shared" si="24"/>
        <v>0.79394913502729769</v>
      </c>
      <c r="J284" s="1">
        <f t="shared" si="27"/>
        <v>4.5908743213768456E-2</v>
      </c>
      <c r="K284" s="1">
        <f t="shared" si="26"/>
        <v>-3.0810996960953063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s="4" customFormat="1" x14ac:dyDescent="0.25">
      <c r="A285" s="1" t="s">
        <v>4</v>
      </c>
      <c r="B285" s="3">
        <v>41342</v>
      </c>
      <c r="C285" s="1" t="s">
        <v>13</v>
      </c>
      <c r="D285" s="1" t="s">
        <v>18</v>
      </c>
      <c r="E285" s="1">
        <v>1</v>
      </c>
      <c r="F285" s="1">
        <v>2</v>
      </c>
      <c r="G285" s="1">
        <f t="shared" si="25"/>
        <v>-1</v>
      </c>
      <c r="H285" s="1">
        <f t="shared" si="23"/>
        <v>0.88194397972263183</v>
      </c>
      <c r="I285" s="1">
        <f t="shared" si="24"/>
        <v>1.2285086242064025</v>
      </c>
      <c r="J285" s="1">
        <f t="shared" si="27"/>
        <v>0.2454781825472053</v>
      </c>
      <c r="K285" s="1">
        <f t="shared" si="26"/>
        <v>-1.404547205158172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s="4" customFormat="1" x14ac:dyDescent="0.25">
      <c r="A286" s="1" t="s">
        <v>4</v>
      </c>
      <c r="B286" s="3">
        <v>41342</v>
      </c>
      <c r="C286" s="1" t="s">
        <v>15</v>
      </c>
      <c r="D286" s="1" t="s">
        <v>12</v>
      </c>
      <c r="E286" s="1">
        <v>2</v>
      </c>
      <c r="F286" s="1">
        <v>1</v>
      </c>
      <c r="G286" s="1">
        <f t="shared" si="25"/>
        <v>1</v>
      </c>
      <c r="H286" s="1">
        <f t="shared" si="23"/>
        <v>1.4778115288922471</v>
      </c>
      <c r="I286" s="1">
        <f t="shared" si="24"/>
        <v>1.1021462416980752</v>
      </c>
      <c r="J286" s="1">
        <f t="shared" si="27"/>
        <v>0.23158859920413294</v>
      </c>
      <c r="K286" s="1">
        <f t="shared" si="26"/>
        <v>-1.4627927607292615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s="4" customFormat="1" x14ac:dyDescent="0.25">
      <c r="A287" s="1" t="s">
        <v>4</v>
      </c>
      <c r="B287" s="3">
        <v>41343</v>
      </c>
      <c r="C287" s="1" t="s">
        <v>16</v>
      </c>
      <c r="D287" s="1" t="s">
        <v>10</v>
      </c>
      <c r="E287" s="1">
        <v>3</v>
      </c>
      <c r="F287" s="1">
        <v>2</v>
      </c>
      <c r="G287" s="1">
        <f t="shared" si="25"/>
        <v>1</v>
      </c>
      <c r="H287" s="1">
        <f t="shared" si="23"/>
        <v>1.1646505582881925</v>
      </c>
      <c r="I287" s="1">
        <f t="shared" si="24"/>
        <v>1.0423717104162393</v>
      </c>
      <c r="J287" s="1">
        <f t="shared" si="27"/>
        <v>0.22335820282529795</v>
      </c>
      <c r="K287" s="1">
        <f t="shared" si="26"/>
        <v>-1.4989785055306768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s="4" customFormat="1" x14ac:dyDescent="0.25">
      <c r="A288" s="1" t="s">
        <v>4</v>
      </c>
      <c r="B288" s="3">
        <v>41343</v>
      </c>
      <c r="C288" s="1" t="s">
        <v>9</v>
      </c>
      <c r="D288" s="1" t="s">
        <v>14</v>
      </c>
      <c r="E288" s="1">
        <v>2</v>
      </c>
      <c r="F288" s="1">
        <v>1</v>
      </c>
      <c r="G288" s="1">
        <f t="shared" si="25"/>
        <v>1</v>
      </c>
      <c r="H288" s="1">
        <f t="shared" si="23"/>
        <v>0.81338358611486361</v>
      </c>
      <c r="I288" s="1">
        <f t="shared" si="24"/>
        <v>0.66949913721968879</v>
      </c>
      <c r="J288" s="1">
        <f t="shared" si="27"/>
        <v>0.23966832174741975</v>
      </c>
      <c r="K288" s="1">
        <f t="shared" si="26"/>
        <v>-1.4284993041919052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s="4" customFormat="1" x14ac:dyDescent="0.25">
      <c r="A289" s="1" t="s">
        <v>4</v>
      </c>
      <c r="B289" s="3">
        <v>41349</v>
      </c>
      <c r="C289" s="1" t="s">
        <v>18</v>
      </c>
      <c r="D289" s="1" t="s">
        <v>11</v>
      </c>
      <c r="E289" s="1">
        <v>3</v>
      </c>
      <c r="F289" s="1">
        <v>2</v>
      </c>
      <c r="G289" s="1">
        <f t="shared" si="25"/>
        <v>1</v>
      </c>
      <c r="H289" s="1">
        <f t="shared" si="23"/>
        <v>1.5741611252172196</v>
      </c>
      <c r="I289" s="1">
        <f t="shared" si="24"/>
        <v>0.62307988689958549</v>
      </c>
      <c r="J289" s="1">
        <f t="shared" si="27"/>
        <v>0.27590523957972263</v>
      </c>
      <c r="K289" s="1">
        <f t="shared" si="26"/>
        <v>-1.2876978070739702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s="4" customFormat="1" x14ac:dyDescent="0.25">
      <c r="A290" s="1" t="s">
        <v>4</v>
      </c>
      <c r="B290" s="3">
        <v>41349</v>
      </c>
      <c r="C290" s="1" t="s">
        <v>23</v>
      </c>
      <c r="D290" s="1" t="s">
        <v>19</v>
      </c>
      <c r="E290" s="1">
        <v>2</v>
      </c>
      <c r="F290" s="1">
        <v>0</v>
      </c>
      <c r="G290" s="1">
        <f t="shared" si="25"/>
        <v>2</v>
      </c>
      <c r="H290" s="1">
        <f t="shared" si="23"/>
        <v>0.54858727095996151</v>
      </c>
      <c r="I290" s="1">
        <f t="shared" si="24"/>
        <v>0.50003547608059318</v>
      </c>
      <c r="J290" s="1">
        <f t="shared" si="27"/>
        <v>5.7718910581989677E-2</v>
      </c>
      <c r="K290" s="1">
        <f t="shared" si="26"/>
        <v>-2.8521704194404895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s="4" customFormat="1" x14ac:dyDescent="0.25">
      <c r="A291" s="1" t="s">
        <v>4</v>
      </c>
      <c r="B291" s="3">
        <v>41349</v>
      </c>
      <c r="C291" s="1" t="s">
        <v>24</v>
      </c>
      <c r="D291" s="1" t="s">
        <v>13</v>
      </c>
      <c r="E291" s="1">
        <v>1</v>
      </c>
      <c r="F291" s="1">
        <v>0</v>
      </c>
      <c r="G291" s="1">
        <f t="shared" si="25"/>
        <v>1</v>
      </c>
      <c r="H291" s="1">
        <f t="shared" si="23"/>
        <v>1.9199007989155212</v>
      </c>
      <c r="I291" s="1">
        <f t="shared" si="24"/>
        <v>0.15015464020424538</v>
      </c>
      <c r="J291" s="1">
        <f t="shared" si="27"/>
        <v>0.27888762644078879</v>
      </c>
      <c r="K291" s="1">
        <f t="shared" si="26"/>
        <v>-1.2769463509091075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s="4" customFormat="1" x14ac:dyDescent="0.25">
      <c r="A292" s="1" t="s">
        <v>4</v>
      </c>
      <c r="B292" s="3">
        <v>41349</v>
      </c>
      <c r="C292" s="1" t="s">
        <v>20</v>
      </c>
      <c r="D292" s="1" t="s">
        <v>16</v>
      </c>
      <c r="E292" s="1">
        <v>3</v>
      </c>
      <c r="F292" s="1">
        <v>1</v>
      </c>
      <c r="G292" s="1">
        <f t="shared" si="25"/>
        <v>2</v>
      </c>
      <c r="H292" s="1">
        <f t="shared" si="23"/>
        <v>1.1453852636751107</v>
      </c>
      <c r="I292" s="1">
        <f t="shared" si="24"/>
        <v>1.7522349096977445</v>
      </c>
      <c r="J292" s="1">
        <f t="shared" si="27"/>
        <v>6.733841823432174E-2</v>
      </c>
      <c r="K292" s="1">
        <f t="shared" si="26"/>
        <v>-2.6980243547688967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s="4" customFormat="1" x14ac:dyDescent="0.25">
      <c r="A293" s="1" t="s">
        <v>4</v>
      </c>
      <c r="B293" s="3">
        <v>41349</v>
      </c>
      <c r="C293" s="1" t="s">
        <v>14</v>
      </c>
      <c r="D293" s="1" t="s">
        <v>15</v>
      </c>
      <c r="E293" s="1">
        <v>0</v>
      </c>
      <c r="F293" s="1">
        <v>0</v>
      </c>
      <c r="G293" s="1">
        <f t="shared" si="25"/>
        <v>0</v>
      </c>
      <c r="H293" s="1">
        <f t="shared" si="23"/>
        <v>0.7175821066666549</v>
      </c>
      <c r="I293" s="1">
        <f t="shared" si="24"/>
        <v>0.71657762798813562</v>
      </c>
      <c r="J293" s="1">
        <f t="shared" si="27"/>
        <v>0.37754066558582594</v>
      </c>
      <c r="K293" s="1">
        <f t="shared" si="26"/>
        <v>-0.97407699268864567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s="4" customFormat="1" x14ac:dyDescent="0.25">
      <c r="A294" s="1" t="s">
        <v>4</v>
      </c>
      <c r="B294" s="3">
        <v>41349</v>
      </c>
      <c r="C294" s="1" t="s">
        <v>12</v>
      </c>
      <c r="D294" s="1" t="s">
        <v>5</v>
      </c>
      <c r="E294" s="1">
        <v>0</v>
      </c>
      <c r="F294" s="1">
        <v>2</v>
      </c>
      <c r="G294" s="1">
        <f t="shared" si="25"/>
        <v>-2</v>
      </c>
      <c r="H294" s="1">
        <f t="shared" si="23"/>
        <v>0.87301374103793061</v>
      </c>
      <c r="I294" s="1">
        <f t="shared" si="24"/>
        <v>1.6039295487839631</v>
      </c>
      <c r="J294" s="1">
        <f t="shared" si="27"/>
        <v>0.16818107324245077</v>
      </c>
      <c r="K294" s="1">
        <f t="shared" si="26"/>
        <v>-1.7827140630871585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s="4" customFormat="1" x14ac:dyDescent="0.25">
      <c r="A295" s="1" t="s">
        <v>4</v>
      </c>
      <c r="B295" s="3">
        <v>41350</v>
      </c>
      <c r="C295" s="1" t="s">
        <v>22</v>
      </c>
      <c r="D295" s="1" t="s">
        <v>17</v>
      </c>
      <c r="E295" s="1">
        <v>2</v>
      </c>
      <c r="F295" s="1">
        <v>0</v>
      </c>
      <c r="G295" s="1">
        <f t="shared" si="25"/>
        <v>2</v>
      </c>
      <c r="H295" s="1">
        <f t="shared" si="23"/>
        <v>2.1391775754792719</v>
      </c>
      <c r="I295" s="1">
        <f t="shared" si="24"/>
        <v>0.57364087536306774</v>
      </c>
      <c r="J295" s="1">
        <f t="shared" si="27"/>
        <v>0.22425242329873943</v>
      </c>
      <c r="K295" s="1">
        <f t="shared" si="26"/>
        <v>-1.4949829718642074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s="4" customFormat="1" x14ac:dyDescent="0.25">
      <c r="A296" s="1" t="s">
        <v>4</v>
      </c>
      <c r="B296" s="3">
        <v>41350</v>
      </c>
      <c r="C296" s="1" t="s">
        <v>6</v>
      </c>
      <c r="D296" s="1" t="s">
        <v>8</v>
      </c>
      <c r="E296" s="1">
        <v>1</v>
      </c>
      <c r="F296" s="1">
        <v>1</v>
      </c>
      <c r="G296" s="1">
        <f t="shared" si="25"/>
        <v>0</v>
      </c>
      <c r="H296" s="1">
        <f t="shared" si="23"/>
        <v>1.1080890822628797</v>
      </c>
      <c r="I296" s="1">
        <f t="shared" si="24"/>
        <v>0.71158721730975927</v>
      </c>
      <c r="J296" s="1">
        <f t="shared" si="27"/>
        <v>0.3173890675116719</v>
      </c>
      <c r="K296" s="1">
        <f t="shared" si="26"/>
        <v>-1.1476269153656038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s="4" customFormat="1" x14ac:dyDescent="0.25">
      <c r="A297" s="1" t="s">
        <v>4</v>
      </c>
      <c r="B297" s="3">
        <v>41350</v>
      </c>
      <c r="C297" s="1" t="s">
        <v>10</v>
      </c>
      <c r="D297" s="1" t="s">
        <v>7</v>
      </c>
      <c r="E297" s="1">
        <v>0</v>
      </c>
      <c r="F297" s="1">
        <v>1</v>
      </c>
      <c r="G297" s="1">
        <f t="shared" si="25"/>
        <v>-1</v>
      </c>
      <c r="H297" s="1">
        <f t="shared" si="23"/>
        <v>1.5389172006228711</v>
      </c>
      <c r="I297" s="1">
        <f t="shared" si="24"/>
        <v>0.48669148944645407</v>
      </c>
      <c r="J297" s="1">
        <f t="shared" si="27"/>
        <v>9.1439574747564936E-2</v>
      </c>
      <c r="K297" s="1">
        <f t="shared" si="26"/>
        <v>-2.3920769101235773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s="4" customFormat="1" x14ac:dyDescent="0.25">
      <c r="A298" s="1" t="s">
        <v>4</v>
      </c>
      <c r="B298" s="3">
        <v>41350</v>
      </c>
      <c r="C298" s="1" t="s">
        <v>21</v>
      </c>
      <c r="D298" s="1" t="s">
        <v>9</v>
      </c>
      <c r="E298" s="1">
        <v>2</v>
      </c>
      <c r="F298" s="1">
        <v>1</v>
      </c>
      <c r="G298" s="1">
        <f t="shared" si="25"/>
        <v>1</v>
      </c>
      <c r="H298" s="1">
        <f t="shared" si="23"/>
        <v>1.3911394342837409</v>
      </c>
      <c r="I298" s="1">
        <f t="shared" si="24"/>
        <v>1.083241841822643</v>
      </c>
      <c r="J298" s="1">
        <f t="shared" si="27"/>
        <v>0.23060276487457962</v>
      </c>
      <c r="K298" s="1">
        <f t="shared" si="26"/>
        <v>-1.4670586813032735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s="4" customFormat="1" x14ac:dyDescent="0.25">
      <c r="A299" s="1" t="s">
        <v>4</v>
      </c>
      <c r="B299" s="3">
        <v>41363</v>
      </c>
      <c r="C299" s="1" t="s">
        <v>5</v>
      </c>
      <c r="D299" s="1" t="s">
        <v>13</v>
      </c>
      <c r="E299" s="1">
        <v>4</v>
      </c>
      <c r="F299" s="1">
        <v>1</v>
      </c>
      <c r="G299" s="1">
        <f t="shared" si="25"/>
        <v>3</v>
      </c>
      <c r="H299" s="1">
        <f t="shared" si="23"/>
        <v>2.0076206315141198</v>
      </c>
      <c r="I299" s="1">
        <f t="shared" si="24"/>
        <v>0.23978979386866192</v>
      </c>
      <c r="J299" s="1">
        <f t="shared" si="27"/>
        <v>0.16051331852598949</v>
      </c>
      <c r="K299" s="1">
        <f t="shared" si="26"/>
        <v>-1.8293783583844987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s="4" customFormat="1" x14ac:dyDescent="0.25">
      <c r="A300" s="1" t="s">
        <v>4</v>
      </c>
      <c r="B300" s="3">
        <v>41363</v>
      </c>
      <c r="C300" s="1" t="s">
        <v>23</v>
      </c>
      <c r="D300" s="1" t="s">
        <v>14</v>
      </c>
      <c r="E300" s="1">
        <v>1</v>
      </c>
      <c r="F300" s="1">
        <v>0</v>
      </c>
      <c r="G300" s="1">
        <f t="shared" si="25"/>
        <v>1</v>
      </c>
      <c r="H300" s="1">
        <f t="shared" si="23"/>
        <v>0.74874797409213334</v>
      </c>
      <c r="I300" s="1">
        <f t="shared" si="24"/>
        <v>0.2014351570485465</v>
      </c>
      <c r="J300" s="1">
        <f t="shared" si="27"/>
        <v>0.31190750410534401</v>
      </c>
      <c r="K300" s="1">
        <f t="shared" si="26"/>
        <v>-1.165048596326784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s="4" customFormat="1" x14ac:dyDescent="0.25">
      <c r="A301" s="1" t="s">
        <v>4</v>
      </c>
      <c r="B301" s="3">
        <v>41363</v>
      </c>
      <c r="C301" s="1" t="s">
        <v>19</v>
      </c>
      <c r="D301" s="1" t="s">
        <v>9</v>
      </c>
      <c r="E301" s="1">
        <v>4</v>
      </c>
      <c r="F301" s="1">
        <v>0</v>
      </c>
      <c r="G301" s="1">
        <f t="shared" si="25"/>
        <v>4</v>
      </c>
      <c r="H301" s="1">
        <f t="shared" si="23"/>
        <v>2.2505858199377142</v>
      </c>
      <c r="I301" s="1">
        <f t="shared" si="24"/>
        <v>0.44007374542280642</v>
      </c>
      <c r="J301" s="1">
        <f t="shared" si="27"/>
        <v>8.8123282625417396E-2</v>
      </c>
      <c r="K301" s="1">
        <f t="shared" si="26"/>
        <v>-2.4290185059781226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s="4" customFormat="1" x14ac:dyDescent="0.25">
      <c r="A302" s="1" t="s">
        <v>4</v>
      </c>
      <c r="B302" s="3">
        <v>41363</v>
      </c>
      <c r="C302" s="1" t="s">
        <v>20</v>
      </c>
      <c r="D302" s="1" t="s">
        <v>22</v>
      </c>
      <c r="E302" s="1">
        <v>2</v>
      </c>
      <c r="F302" s="1">
        <v>1</v>
      </c>
      <c r="G302" s="1">
        <f t="shared" si="25"/>
        <v>1</v>
      </c>
      <c r="H302" s="1">
        <f t="shared" si="23"/>
        <v>0.63837862139776469</v>
      </c>
      <c r="I302" s="1">
        <f t="shared" si="24"/>
        <v>1.4389466388838796</v>
      </c>
      <c r="J302" s="1">
        <f t="shared" si="27"/>
        <v>0.12276853374157552</v>
      </c>
      <c r="K302" s="1">
        <f t="shared" si="26"/>
        <v>-2.0974545359935948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s="4" customFormat="1" x14ac:dyDescent="0.25">
      <c r="A303" s="1" t="s">
        <v>4</v>
      </c>
      <c r="B303" s="3">
        <v>41363</v>
      </c>
      <c r="C303" s="1" t="s">
        <v>6</v>
      </c>
      <c r="D303" s="1" t="s">
        <v>24</v>
      </c>
      <c r="E303" s="1">
        <v>0</v>
      </c>
      <c r="F303" s="1">
        <v>1</v>
      </c>
      <c r="G303" s="1">
        <f t="shared" si="25"/>
        <v>-1</v>
      </c>
      <c r="H303" s="1">
        <f t="shared" si="23"/>
        <v>0.40299349439020304</v>
      </c>
      <c r="I303" s="1">
        <f t="shared" si="24"/>
        <v>1.4293661449546258</v>
      </c>
      <c r="J303" s="1">
        <f t="shared" si="27"/>
        <v>0.30126955735233901</v>
      </c>
      <c r="K303" s="1">
        <f t="shared" si="26"/>
        <v>-1.1997498756128631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s="4" customFormat="1" x14ac:dyDescent="0.25">
      <c r="A304" s="1" t="s">
        <v>4</v>
      </c>
      <c r="B304" s="3">
        <v>41363</v>
      </c>
      <c r="C304" s="1" t="s">
        <v>12</v>
      </c>
      <c r="D304" s="1" t="s">
        <v>10</v>
      </c>
      <c r="E304" s="1">
        <v>1</v>
      </c>
      <c r="F304" s="1">
        <v>2</v>
      </c>
      <c r="G304" s="1">
        <f t="shared" si="25"/>
        <v>-1</v>
      </c>
      <c r="H304" s="1">
        <f t="shared" si="23"/>
        <v>0.71748636699858381</v>
      </c>
      <c r="I304" s="1">
        <f t="shared" si="24"/>
        <v>1.091485829906865</v>
      </c>
      <c r="J304" s="1">
        <f t="shared" si="27"/>
        <v>0.25858403131148511</v>
      </c>
      <c r="K304" s="1">
        <f t="shared" si="26"/>
        <v>-1.3525345650866565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s="4" customFormat="1" x14ac:dyDescent="0.25">
      <c r="A305" s="1" t="s">
        <v>4</v>
      </c>
      <c r="B305" s="3">
        <v>41363</v>
      </c>
      <c r="C305" s="1" t="s">
        <v>17</v>
      </c>
      <c r="D305" s="1" t="s">
        <v>15</v>
      </c>
      <c r="E305" s="1">
        <v>3</v>
      </c>
      <c r="F305" s="1">
        <v>1</v>
      </c>
      <c r="G305" s="1">
        <f t="shared" si="25"/>
        <v>2</v>
      </c>
      <c r="H305" s="1">
        <f t="shared" si="23"/>
        <v>1.306205756588861</v>
      </c>
      <c r="I305" s="1">
        <f t="shared" si="24"/>
        <v>1.0501589704915921</v>
      </c>
      <c r="J305" s="1">
        <f t="shared" si="27"/>
        <v>0.12475845190448201</v>
      </c>
      <c r="K305" s="1">
        <f t="shared" si="26"/>
        <v>-2.0813757959081558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s="4" customFormat="1" x14ac:dyDescent="0.25">
      <c r="A306" s="1" t="s">
        <v>4</v>
      </c>
      <c r="B306" s="3">
        <v>41363</v>
      </c>
      <c r="C306" s="1" t="s">
        <v>21</v>
      </c>
      <c r="D306" s="1" t="s">
        <v>8</v>
      </c>
      <c r="E306" s="1">
        <v>1</v>
      </c>
      <c r="F306" s="1">
        <v>0</v>
      </c>
      <c r="G306" s="1">
        <f t="shared" si="25"/>
        <v>1</v>
      </c>
      <c r="H306" s="1">
        <f t="shared" si="23"/>
        <v>1.1089163294390711</v>
      </c>
      <c r="I306" s="1">
        <f t="shared" si="24"/>
        <v>0.90427664202024782</v>
      </c>
      <c r="J306" s="1">
        <f t="shared" si="27"/>
        <v>0.23586942244360945</v>
      </c>
      <c r="K306" s="1">
        <f t="shared" si="26"/>
        <v>-1.4444769218110092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s="4" customFormat="1" x14ac:dyDescent="0.25">
      <c r="A307" s="1" t="s">
        <v>4</v>
      </c>
      <c r="B307" s="3">
        <v>41364</v>
      </c>
      <c r="C307" s="1" t="s">
        <v>18</v>
      </c>
      <c r="D307" s="1" t="s">
        <v>16</v>
      </c>
      <c r="E307" s="1">
        <v>1</v>
      </c>
      <c r="F307" s="1">
        <v>2</v>
      </c>
      <c r="G307" s="1">
        <f t="shared" si="25"/>
        <v>-1</v>
      </c>
      <c r="H307" s="1">
        <f t="shared" si="23"/>
        <v>1.718883265807448</v>
      </c>
      <c r="I307" s="1">
        <f t="shared" si="24"/>
        <v>2.842191587044292</v>
      </c>
      <c r="J307" s="1">
        <f t="shared" si="27"/>
        <v>0.19234158124097159</v>
      </c>
      <c r="K307" s="1">
        <f t="shared" si="26"/>
        <v>-1.648482418659682</v>
      </c>
      <c r="L307" s="1"/>
      <c r="M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s="4" customFormat="1" x14ac:dyDescent="0.25">
      <c r="A308" s="1" t="s">
        <v>4</v>
      </c>
      <c r="B308" s="3">
        <v>41365</v>
      </c>
      <c r="C308" s="1" t="s">
        <v>7</v>
      </c>
      <c r="D308" s="1" t="s">
        <v>11</v>
      </c>
      <c r="E308" s="1">
        <v>3</v>
      </c>
      <c r="F308" s="1">
        <v>2</v>
      </c>
      <c r="G308" s="1">
        <f t="shared" si="25"/>
        <v>1</v>
      </c>
      <c r="H308" s="1">
        <f t="shared" si="23"/>
        <v>1.3397504366519759</v>
      </c>
      <c r="I308" s="1">
        <f t="shared" si="24"/>
        <v>0.45625326291796314</v>
      </c>
      <c r="J308" s="1">
        <f t="shared" si="27"/>
        <v>0.29758915955615678</v>
      </c>
      <c r="K308" s="1">
        <f t="shared" si="26"/>
        <v>-1.2120414029092428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s="4" customFormat="1" x14ac:dyDescent="0.25">
      <c r="A309" s="1" t="s">
        <v>4</v>
      </c>
      <c r="B309" s="3">
        <v>41370</v>
      </c>
      <c r="C309" s="1" t="s">
        <v>8</v>
      </c>
      <c r="D309" s="1" t="s">
        <v>12</v>
      </c>
      <c r="E309" s="1">
        <v>2</v>
      </c>
      <c r="F309" s="1">
        <v>2</v>
      </c>
      <c r="G309" s="1">
        <f t="shared" si="25"/>
        <v>0</v>
      </c>
      <c r="H309" s="1">
        <f t="shared" si="23"/>
        <v>1.0340632045558931</v>
      </c>
      <c r="I309" s="1">
        <f t="shared" si="24"/>
        <v>1.110007140978019</v>
      </c>
      <c r="J309" s="1">
        <f t="shared" si="27"/>
        <v>0.29556139730058301</v>
      </c>
      <c r="K309" s="1">
        <f t="shared" si="26"/>
        <v>-1.2188786894352182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s="4" customFormat="1" x14ac:dyDescent="0.25">
      <c r="A310" s="1" t="s">
        <v>4</v>
      </c>
      <c r="B310" s="3">
        <v>41370</v>
      </c>
      <c r="C310" s="1" t="s">
        <v>13</v>
      </c>
      <c r="D310" s="1" t="s">
        <v>20</v>
      </c>
      <c r="E310" s="1">
        <v>0</v>
      </c>
      <c r="F310" s="1">
        <v>2</v>
      </c>
      <c r="G310" s="1">
        <f t="shared" si="25"/>
        <v>-2</v>
      </c>
      <c r="H310" s="1">
        <f t="shared" si="23"/>
        <v>0.54372584758610509</v>
      </c>
      <c r="I310" s="1">
        <f t="shared" si="24"/>
        <v>0.81862201026362491</v>
      </c>
      <c r="J310" s="1">
        <f t="shared" si="27"/>
        <v>9.9257294615491556E-2</v>
      </c>
      <c r="K310" s="1">
        <f t="shared" si="26"/>
        <v>-2.3100398647303324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s="4" customFormat="1" x14ac:dyDescent="0.25">
      <c r="A311" s="1" t="s">
        <v>4</v>
      </c>
      <c r="B311" s="3">
        <v>41370</v>
      </c>
      <c r="C311" s="1" t="s">
        <v>14</v>
      </c>
      <c r="D311" s="1" t="s">
        <v>18</v>
      </c>
      <c r="E311" s="1">
        <v>1</v>
      </c>
      <c r="F311" s="1">
        <v>3</v>
      </c>
      <c r="G311" s="1">
        <f t="shared" si="25"/>
        <v>-2</v>
      </c>
      <c r="H311" s="1">
        <f t="shared" si="23"/>
        <v>1.1399970842339331</v>
      </c>
      <c r="I311" s="1">
        <f t="shared" si="24"/>
        <v>0.87274237659476495</v>
      </c>
      <c r="J311" s="1">
        <f t="shared" si="27"/>
        <v>7.0009397590196129E-2</v>
      </c>
      <c r="K311" s="1">
        <f t="shared" si="26"/>
        <v>-2.6591257946551599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s="4" customFormat="1" x14ac:dyDescent="0.25">
      <c r="A312" s="1" t="s">
        <v>4</v>
      </c>
      <c r="B312" s="3">
        <v>41370</v>
      </c>
      <c r="C312" s="1" t="s">
        <v>15</v>
      </c>
      <c r="D312" s="1" t="s">
        <v>5</v>
      </c>
      <c r="E312" s="1">
        <v>1</v>
      </c>
      <c r="F312" s="1">
        <v>2</v>
      </c>
      <c r="G312" s="1">
        <f t="shared" si="25"/>
        <v>-1</v>
      </c>
      <c r="H312" s="1">
        <f t="shared" si="23"/>
        <v>0.77364842479069451</v>
      </c>
      <c r="I312" s="1">
        <f t="shared" si="24"/>
        <v>1.4355160049121987</v>
      </c>
      <c r="J312" s="1">
        <f t="shared" si="27"/>
        <v>0.26291275184716728</v>
      </c>
      <c r="K312" s="1">
        <f t="shared" si="26"/>
        <v>-1.335933043868911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s="4" customFormat="1" x14ac:dyDescent="0.25">
      <c r="A313" s="1" t="s">
        <v>4</v>
      </c>
      <c r="B313" s="3">
        <v>41371</v>
      </c>
      <c r="C313" s="1" t="s">
        <v>22</v>
      </c>
      <c r="D313" s="1" t="s">
        <v>6</v>
      </c>
      <c r="E313" s="1">
        <v>2</v>
      </c>
      <c r="F313" s="1">
        <v>1</v>
      </c>
      <c r="G313" s="1">
        <f t="shared" si="25"/>
        <v>1</v>
      </c>
      <c r="H313" s="1">
        <f t="shared" si="23"/>
        <v>2.0715331826304979</v>
      </c>
      <c r="I313" s="1">
        <f t="shared" si="24"/>
        <v>0.48318853809429529</v>
      </c>
      <c r="J313" s="1">
        <f t="shared" si="27"/>
        <v>0.25617597805659015</v>
      </c>
      <c r="K313" s="1">
        <f t="shared" si="26"/>
        <v>-1.3618906563799971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s="4" customFormat="1" x14ac:dyDescent="0.25">
      <c r="A314" s="1" t="s">
        <v>4</v>
      </c>
      <c r="B314" s="3">
        <v>41371</v>
      </c>
      <c r="C314" s="1" t="s">
        <v>16</v>
      </c>
      <c r="D314" s="1" t="s">
        <v>17</v>
      </c>
      <c r="E314" s="1">
        <v>0</v>
      </c>
      <c r="F314" s="1">
        <v>0</v>
      </c>
      <c r="G314" s="1">
        <f t="shared" si="25"/>
        <v>0</v>
      </c>
      <c r="H314" s="1">
        <f t="shared" si="23"/>
        <v>2.6049205192937288</v>
      </c>
      <c r="I314" s="1">
        <f t="shared" si="24"/>
        <v>1.0292321566845775</v>
      </c>
      <c r="J314" s="1">
        <f t="shared" si="27"/>
        <v>0.16143515640064821</v>
      </c>
      <c r="K314" s="1">
        <f t="shared" si="26"/>
        <v>-1.823651725300607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s="4" customFormat="1" x14ac:dyDescent="0.25">
      <c r="A315" s="1" t="s">
        <v>4</v>
      </c>
      <c r="B315" s="3">
        <v>41371</v>
      </c>
      <c r="C315" s="1" t="s">
        <v>9</v>
      </c>
      <c r="D315" s="1" t="s">
        <v>7</v>
      </c>
      <c r="E315" s="1">
        <v>1</v>
      </c>
      <c r="F315" s="1">
        <v>0</v>
      </c>
      <c r="G315" s="1">
        <f t="shared" si="25"/>
        <v>1</v>
      </c>
      <c r="H315" s="1">
        <f t="shared" si="23"/>
        <v>1.2896989315312659</v>
      </c>
      <c r="I315" s="1">
        <f t="shared" si="24"/>
        <v>1.2791390717628506</v>
      </c>
      <c r="J315" s="1">
        <f t="shared" si="27"/>
        <v>0.20609876017750958</v>
      </c>
      <c r="K315" s="1">
        <f t="shared" si="26"/>
        <v>-1.5793998067393851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s="4" customFormat="1" x14ac:dyDescent="0.25">
      <c r="A316" s="1" t="s">
        <v>4</v>
      </c>
      <c r="B316" s="3">
        <v>41371</v>
      </c>
      <c r="C316" s="1" t="s">
        <v>11</v>
      </c>
      <c r="D316" s="1" t="s">
        <v>21</v>
      </c>
      <c r="E316" s="1">
        <v>1</v>
      </c>
      <c r="F316" s="1">
        <v>1</v>
      </c>
      <c r="G316" s="1">
        <f t="shared" si="25"/>
        <v>0</v>
      </c>
      <c r="H316" s="1">
        <f t="shared" si="23"/>
        <v>0.70275362023370114</v>
      </c>
      <c r="I316" s="1">
        <f t="shared" si="24"/>
        <v>0.79454186009832684</v>
      </c>
      <c r="J316" s="1">
        <f t="shared" si="27"/>
        <v>0.36721956265634537</v>
      </c>
      <c r="K316" s="1">
        <f t="shared" si="26"/>
        <v>-1.0017953464469629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s="4" customFormat="1" x14ac:dyDescent="0.25">
      <c r="A317" s="1" t="s">
        <v>4</v>
      </c>
      <c r="B317" s="3">
        <v>41371</v>
      </c>
      <c r="C317" s="1" t="s">
        <v>10</v>
      </c>
      <c r="D317" s="1" t="s">
        <v>23</v>
      </c>
      <c r="E317" s="1">
        <v>2</v>
      </c>
      <c r="F317" s="1">
        <v>2</v>
      </c>
      <c r="G317" s="1">
        <f t="shared" si="25"/>
        <v>0</v>
      </c>
      <c r="H317" s="1">
        <f t="shared" si="23"/>
        <v>0.50288020933494793</v>
      </c>
      <c r="I317" s="1">
        <f t="shared" si="24"/>
        <v>0.36228354898909804</v>
      </c>
      <c r="J317" s="1">
        <f t="shared" si="27"/>
        <v>0.50124418488878508</v>
      </c>
      <c r="K317" s="1">
        <f t="shared" si="26"/>
        <v>-0.6906619016480342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s="4" customFormat="1" x14ac:dyDescent="0.25">
      <c r="A318" s="1" t="s">
        <v>4</v>
      </c>
      <c r="B318" s="3">
        <v>41372</v>
      </c>
      <c r="C318" s="1" t="s">
        <v>24</v>
      </c>
      <c r="D318" s="1" t="s">
        <v>19</v>
      </c>
      <c r="E318" s="1">
        <v>1</v>
      </c>
      <c r="F318" s="1">
        <v>2</v>
      </c>
      <c r="G318" s="1">
        <f t="shared" si="25"/>
        <v>-1</v>
      </c>
      <c r="H318" s="1">
        <f t="shared" si="23"/>
        <v>0.99930189199684383</v>
      </c>
      <c r="I318" s="1">
        <f t="shared" si="24"/>
        <v>0.48180027560834748</v>
      </c>
      <c r="J318" s="1">
        <f t="shared" si="27"/>
        <v>0.13813179247486013</v>
      </c>
      <c r="K318" s="1">
        <f t="shared" si="26"/>
        <v>-1.9795470316306538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s="4" customFormat="1" x14ac:dyDescent="0.25">
      <c r="A319" s="1" t="s">
        <v>4</v>
      </c>
      <c r="B319" s="3">
        <v>41377</v>
      </c>
      <c r="C319" s="1" t="s">
        <v>5</v>
      </c>
      <c r="D319" s="1" t="s">
        <v>8</v>
      </c>
      <c r="E319" s="1">
        <v>3</v>
      </c>
      <c r="F319" s="1">
        <v>1</v>
      </c>
      <c r="G319" s="1">
        <f t="shared" si="25"/>
        <v>2</v>
      </c>
      <c r="H319" s="1">
        <f t="shared" si="23"/>
        <v>1.9578282837271024</v>
      </c>
      <c r="I319" s="1">
        <f t="shared" si="24"/>
        <v>0.3997529426994344</v>
      </c>
      <c r="J319" s="1">
        <f t="shared" si="27"/>
        <v>0.23360207860605373</v>
      </c>
      <c r="K319" s="1">
        <f t="shared" si="26"/>
        <v>-1.4541361299252999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s="4" customFormat="1" x14ac:dyDescent="0.25">
      <c r="A320" s="1" t="s">
        <v>4</v>
      </c>
      <c r="B320" s="3">
        <v>41377</v>
      </c>
      <c r="C320" s="1" t="s">
        <v>18</v>
      </c>
      <c r="D320" s="1" t="s">
        <v>7</v>
      </c>
      <c r="E320" s="1">
        <v>1</v>
      </c>
      <c r="F320" s="1">
        <v>1</v>
      </c>
      <c r="G320" s="1">
        <f t="shared" si="25"/>
        <v>0</v>
      </c>
      <c r="H320" s="1">
        <f t="shared" si="23"/>
        <v>1.873954364133229</v>
      </c>
      <c r="I320" s="1">
        <f t="shared" si="24"/>
        <v>1.6083904028577094</v>
      </c>
      <c r="J320" s="1">
        <f t="shared" si="27"/>
        <v>0.22153524432295743</v>
      </c>
      <c r="K320" s="1">
        <f t="shared" si="26"/>
        <v>-1.5071735855724469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s="4" customFormat="1" x14ac:dyDescent="0.25">
      <c r="A321" s="1" t="s">
        <v>4</v>
      </c>
      <c r="B321" s="3">
        <v>41377</v>
      </c>
      <c r="C321" s="1" t="s">
        <v>23</v>
      </c>
      <c r="D321" s="1" t="s">
        <v>11</v>
      </c>
      <c r="E321" s="1">
        <v>2</v>
      </c>
      <c r="F321" s="1">
        <v>0</v>
      </c>
      <c r="G321" s="1">
        <f t="shared" si="25"/>
        <v>2</v>
      </c>
      <c r="H321" s="1">
        <f t="shared" si="23"/>
        <v>0.99728381012376854</v>
      </c>
      <c r="I321" s="1">
        <f t="shared" si="24"/>
        <v>0.14909232041403725</v>
      </c>
      <c r="J321" s="1">
        <f t="shared" si="27"/>
        <v>0.1660105856988969</v>
      </c>
      <c r="K321" s="1">
        <f t="shared" si="26"/>
        <v>-1.795703723388304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s="4" customFormat="1" x14ac:dyDescent="0.25">
      <c r="A322" s="1" t="s">
        <v>4</v>
      </c>
      <c r="B322" s="3">
        <v>41377</v>
      </c>
      <c r="C322" s="1" t="s">
        <v>13</v>
      </c>
      <c r="D322" s="1" t="s">
        <v>16</v>
      </c>
      <c r="E322" s="1">
        <v>0</v>
      </c>
      <c r="F322" s="1">
        <v>0</v>
      </c>
      <c r="G322" s="1">
        <f t="shared" si="25"/>
        <v>0</v>
      </c>
      <c r="H322" s="1">
        <f t="shared" si="23"/>
        <v>0.59236668292025685</v>
      </c>
      <c r="I322" s="1">
        <f t="shared" si="24"/>
        <v>1.8476291707835792</v>
      </c>
      <c r="J322" s="1">
        <f t="shared" si="27"/>
        <v>0.21206006564776042</v>
      </c>
      <c r="K322" s="1">
        <f t="shared" si="26"/>
        <v>-1.5508857159129001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s="4" customFormat="1" x14ac:dyDescent="0.25">
      <c r="A323" s="1" t="s">
        <v>4</v>
      </c>
      <c r="B323" s="3">
        <v>41377</v>
      </c>
      <c r="C323" s="1" t="s">
        <v>20</v>
      </c>
      <c r="D323" s="1" t="s">
        <v>17</v>
      </c>
      <c r="E323" s="1">
        <v>1</v>
      </c>
      <c r="F323" s="1">
        <v>1</v>
      </c>
      <c r="G323" s="1">
        <f t="shared" si="25"/>
        <v>0</v>
      </c>
      <c r="H323" s="1">
        <f t="shared" ref="H323:H382" si="28">mean*home*VLOOKUP(C323,lookup,2,FALSE)*VLOOKUP(D323,lookup,3,FALSE)</f>
        <v>1.1541521999118622</v>
      </c>
      <c r="I323" s="1">
        <f t="shared" ref="I323:I382" si="29">mean*VLOOKUP(C323,lookup,3,FALSE)*VLOOKUP(D323,lookup,2,FALSE)/home</f>
        <v>0.94471911215089677</v>
      </c>
      <c r="J323" s="1">
        <f t="shared" si="27"/>
        <v>0.2974315931646252</v>
      </c>
      <c r="K323" s="1">
        <f t="shared" si="26"/>
        <v>-1.2125710193789008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s="4" customFormat="1" x14ac:dyDescent="0.25">
      <c r="A324" s="1" t="s">
        <v>4</v>
      </c>
      <c r="B324" s="3">
        <v>41378</v>
      </c>
      <c r="C324" s="1" t="s">
        <v>9</v>
      </c>
      <c r="D324" s="1" t="s">
        <v>6</v>
      </c>
      <c r="E324" s="1">
        <v>0</v>
      </c>
      <c r="F324" s="1">
        <v>3</v>
      </c>
      <c r="G324" s="1">
        <f t="shared" ref="G324:G382" si="30">E324-F324</f>
        <v>-3</v>
      </c>
      <c r="H324" s="1">
        <f t="shared" si="28"/>
        <v>1.1543360599133561</v>
      </c>
      <c r="I324" s="1">
        <f t="shared" si="29"/>
        <v>1.0265179503226332</v>
      </c>
      <c r="J324" s="1">
        <f t="shared" si="27"/>
        <v>2.7157525277354943E-2</v>
      </c>
      <c r="K324" s="1">
        <f t="shared" ref="K324:K382" si="31">LN(J324)</f>
        <v>-3.6061010968879552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s="4" customFormat="1" x14ac:dyDescent="0.25">
      <c r="A325" s="1" t="s">
        <v>4</v>
      </c>
      <c r="B325" s="3">
        <v>41378</v>
      </c>
      <c r="C325" s="1" t="s">
        <v>14</v>
      </c>
      <c r="D325" s="1" t="s">
        <v>24</v>
      </c>
      <c r="E325" s="1">
        <v>0</v>
      </c>
      <c r="F325" s="1">
        <v>2</v>
      </c>
      <c r="G325" s="1">
        <f t="shared" si="30"/>
        <v>-2</v>
      </c>
      <c r="H325" s="1">
        <f t="shared" si="28"/>
        <v>0.26283397841663597</v>
      </c>
      <c r="I325" s="1">
        <f t="shared" si="29"/>
        <v>1.0071789327465326</v>
      </c>
      <c r="J325" s="1">
        <f t="shared" ref="J325:J382" si="32">EXP(-(H325+I325))*(H325/I325)^(G325/2)*BESSELI(2*SQRT(H325*I325),ABS(G325))</f>
        <v>0.15542930337768171</v>
      </c>
      <c r="K325" s="1">
        <f t="shared" si="31"/>
        <v>-1.8615642914012427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s="4" customFormat="1" x14ac:dyDescent="0.25">
      <c r="A326" s="1" t="s">
        <v>4</v>
      </c>
      <c r="B326" s="3">
        <v>41380</v>
      </c>
      <c r="C326" s="1" t="s">
        <v>5</v>
      </c>
      <c r="D326" s="1" t="s">
        <v>23</v>
      </c>
      <c r="E326" s="1">
        <v>0</v>
      </c>
      <c r="F326" s="1">
        <v>0</v>
      </c>
      <c r="G326" s="1">
        <f t="shared" si="30"/>
        <v>0</v>
      </c>
      <c r="H326" s="1">
        <f t="shared" si="28"/>
        <v>0.73897837713551673</v>
      </c>
      <c r="I326" s="1">
        <f t="shared" si="29"/>
        <v>0.44081467044807982</v>
      </c>
      <c r="J326" s="1">
        <f t="shared" si="32"/>
        <v>0.41591445110722536</v>
      </c>
      <c r="K326" s="1">
        <f t="shared" si="31"/>
        <v>-0.8772756862458515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s="4" customFormat="1" x14ac:dyDescent="0.25">
      <c r="A327" s="1" t="s">
        <v>4</v>
      </c>
      <c r="B327" s="3">
        <v>41381</v>
      </c>
      <c r="C327" s="1" t="s">
        <v>7</v>
      </c>
      <c r="D327" s="1" t="s">
        <v>22</v>
      </c>
      <c r="E327" s="1">
        <v>0</v>
      </c>
      <c r="F327" s="1">
        <v>3</v>
      </c>
      <c r="G327" s="1">
        <f t="shared" si="30"/>
        <v>-3</v>
      </c>
      <c r="H327" s="1">
        <f t="shared" si="28"/>
        <v>0.81535708817770136</v>
      </c>
      <c r="I327" s="1">
        <f t="shared" si="29"/>
        <v>1.7091019163248404</v>
      </c>
      <c r="J327" s="1">
        <f t="shared" si="32"/>
        <v>9.33674912611758E-2</v>
      </c>
      <c r="K327" s="1">
        <f t="shared" si="31"/>
        <v>-2.3712120536362242</v>
      </c>
      <c r="L327" s="1"/>
      <c r="M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s="4" customFormat="1" x14ac:dyDescent="0.25">
      <c r="A328" s="1" t="s">
        <v>4</v>
      </c>
      <c r="B328" s="3">
        <v>41381</v>
      </c>
      <c r="C328" s="1" t="s">
        <v>19</v>
      </c>
      <c r="D328" s="1" t="s">
        <v>21</v>
      </c>
      <c r="E328" s="1">
        <v>1</v>
      </c>
      <c r="F328" s="1">
        <v>0</v>
      </c>
      <c r="G328" s="1">
        <f t="shared" si="30"/>
        <v>1</v>
      </c>
      <c r="H328" s="1">
        <f t="shared" si="28"/>
        <v>2.3569405861083785</v>
      </c>
      <c r="I328" s="1">
        <f t="shared" si="29"/>
        <v>0.43706269596485087</v>
      </c>
      <c r="J328" s="1">
        <f t="shared" si="32"/>
        <v>0.23235747218764918</v>
      </c>
      <c r="K328" s="1">
        <f t="shared" si="31"/>
        <v>-1.4594782647788793</v>
      </c>
      <c r="L328" s="1"/>
      <c r="M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s="4" customFormat="1" x14ac:dyDescent="0.25">
      <c r="A329" s="1" t="s">
        <v>4</v>
      </c>
      <c r="B329" s="3">
        <v>41381</v>
      </c>
      <c r="C329" s="1" t="s">
        <v>17</v>
      </c>
      <c r="D329" s="1" t="s">
        <v>24</v>
      </c>
      <c r="E329" s="1">
        <v>2</v>
      </c>
      <c r="F329" s="1">
        <v>2</v>
      </c>
      <c r="G329" s="1">
        <f t="shared" si="30"/>
        <v>0</v>
      </c>
      <c r="H329" s="1">
        <f t="shared" si="28"/>
        <v>0.4784334119335083</v>
      </c>
      <c r="I329" s="1">
        <f t="shared" si="29"/>
        <v>1.4760410453833366</v>
      </c>
      <c r="J329" s="1">
        <f t="shared" si="32"/>
        <v>0.26076986655850443</v>
      </c>
      <c r="K329" s="1">
        <f t="shared" si="31"/>
        <v>-1.3441169979421921</v>
      </c>
      <c r="L329" s="1"/>
      <c r="M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s="4" customFormat="1" x14ac:dyDescent="0.25">
      <c r="A330" s="1" t="s">
        <v>4</v>
      </c>
      <c r="B330" s="3">
        <v>41384</v>
      </c>
      <c r="C330" s="1" t="s">
        <v>7</v>
      </c>
      <c r="D330" s="1" t="s">
        <v>5</v>
      </c>
      <c r="E330" s="1">
        <v>0</v>
      </c>
      <c r="F330" s="1">
        <v>1</v>
      </c>
      <c r="G330" s="1">
        <f t="shared" si="30"/>
        <v>-1</v>
      </c>
      <c r="H330" s="1">
        <f t="shared" si="28"/>
        <v>0.80193873044953523</v>
      </c>
      <c r="I330" s="1">
        <f t="shared" si="29"/>
        <v>1.6699460067915561</v>
      </c>
      <c r="J330" s="1">
        <f t="shared" si="32"/>
        <v>0.25897720759284382</v>
      </c>
      <c r="K330" s="1">
        <f t="shared" si="31"/>
        <v>-1.3510152227269965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s="4" customFormat="1" x14ac:dyDescent="0.25">
      <c r="A331" s="1" t="s">
        <v>4</v>
      </c>
      <c r="B331" s="3">
        <v>41384</v>
      </c>
      <c r="C331" s="1" t="s">
        <v>8</v>
      </c>
      <c r="D331" s="1" t="s">
        <v>13</v>
      </c>
      <c r="E331" s="1">
        <v>2</v>
      </c>
      <c r="F331" s="1">
        <v>1</v>
      </c>
      <c r="G331" s="1">
        <f t="shared" si="30"/>
        <v>1</v>
      </c>
      <c r="H331" s="1">
        <f t="shared" si="28"/>
        <v>0.95579209836010759</v>
      </c>
      <c r="I331" s="1">
        <f t="shared" si="29"/>
        <v>0.41287196884704858</v>
      </c>
      <c r="J331" s="1">
        <f t="shared" si="32"/>
        <v>0.29444534807154105</v>
      </c>
      <c r="K331" s="1">
        <f t="shared" si="31"/>
        <v>-1.2226618684205828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s="4" customFormat="1" x14ac:dyDescent="0.25">
      <c r="A332" s="1" t="s">
        <v>4</v>
      </c>
      <c r="B332" s="3">
        <v>41384</v>
      </c>
      <c r="C332" s="1" t="s">
        <v>11</v>
      </c>
      <c r="D332" s="1" t="s">
        <v>14</v>
      </c>
      <c r="E332" s="1">
        <v>0</v>
      </c>
      <c r="F332" s="1">
        <v>2</v>
      </c>
      <c r="G332" s="1">
        <f t="shared" si="30"/>
        <v>-2</v>
      </c>
      <c r="H332" s="1">
        <f t="shared" si="28"/>
        <v>0.38966648876484089</v>
      </c>
      <c r="I332" s="1">
        <f t="shared" si="29"/>
        <v>0.51781682018325059</v>
      </c>
      <c r="J332" s="1">
        <f t="shared" si="32"/>
        <v>5.7833048329762764E-2</v>
      </c>
      <c r="K332" s="1">
        <f t="shared" si="31"/>
        <v>-2.850194896291105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s="4" customFormat="1" x14ac:dyDescent="0.25">
      <c r="A333" s="1" t="s">
        <v>4</v>
      </c>
      <c r="B333" s="3">
        <v>41384</v>
      </c>
      <c r="C333" s="1" t="s">
        <v>6</v>
      </c>
      <c r="D333" s="1" t="s">
        <v>23</v>
      </c>
      <c r="E333" s="1">
        <v>1</v>
      </c>
      <c r="F333" s="1">
        <v>0</v>
      </c>
      <c r="G333" s="1">
        <f t="shared" si="30"/>
        <v>1</v>
      </c>
      <c r="H333" s="1">
        <f t="shared" si="28"/>
        <v>0.41824601194000594</v>
      </c>
      <c r="I333" s="1">
        <f t="shared" si="29"/>
        <v>0.78467986395616229</v>
      </c>
      <c r="J333" s="1">
        <f t="shared" si="32"/>
        <v>0.14737511255756541</v>
      </c>
      <c r="K333" s="1">
        <f t="shared" si="31"/>
        <v>-1.9147741563755101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s="4" customFormat="1" x14ac:dyDescent="0.25">
      <c r="A334" s="1" t="s">
        <v>4</v>
      </c>
      <c r="B334" s="3">
        <v>41384</v>
      </c>
      <c r="C334" s="1" t="s">
        <v>12</v>
      </c>
      <c r="D334" s="1" t="s">
        <v>20</v>
      </c>
      <c r="E334" s="1">
        <v>0</v>
      </c>
      <c r="F334" s="1">
        <v>0</v>
      </c>
      <c r="G334" s="1">
        <f t="shared" si="30"/>
        <v>0</v>
      </c>
      <c r="H334" s="1">
        <f t="shared" si="28"/>
        <v>1.4618080642294422</v>
      </c>
      <c r="I334" s="1">
        <f t="shared" si="29"/>
        <v>0.88566007263041668</v>
      </c>
      <c r="J334" s="1">
        <f t="shared" si="32"/>
        <v>0.26571458041648521</v>
      </c>
      <c r="K334" s="1">
        <f t="shared" si="31"/>
        <v>-1.3253325522365194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s="4" customFormat="1" x14ac:dyDescent="0.25">
      <c r="A335" s="1" t="s">
        <v>4</v>
      </c>
      <c r="B335" s="3">
        <v>41384</v>
      </c>
      <c r="C335" s="1" t="s">
        <v>15</v>
      </c>
      <c r="D335" s="1" t="s">
        <v>9</v>
      </c>
      <c r="E335" s="1">
        <v>1</v>
      </c>
      <c r="F335" s="1">
        <v>1</v>
      </c>
      <c r="G335" s="1">
        <f t="shared" si="30"/>
        <v>0</v>
      </c>
      <c r="H335" s="1">
        <f t="shared" si="28"/>
        <v>1.6710915085835547</v>
      </c>
      <c r="I335" s="1">
        <f t="shared" si="29"/>
        <v>0.81867954338997329</v>
      </c>
      <c r="J335" s="1">
        <f t="shared" si="32"/>
        <v>0.2416185151597959</v>
      </c>
      <c r="K335" s="1">
        <f t="shared" si="31"/>
        <v>-1.4203951802626527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s="4" customFormat="1" x14ac:dyDescent="0.25">
      <c r="A336" s="1" t="s">
        <v>4</v>
      </c>
      <c r="B336" s="3">
        <v>41384</v>
      </c>
      <c r="C336" s="1" t="s">
        <v>17</v>
      </c>
      <c r="D336" s="1" t="s">
        <v>21</v>
      </c>
      <c r="E336" s="1">
        <v>2</v>
      </c>
      <c r="F336" s="1">
        <v>0</v>
      </c>
      <c r="G336" s="1">
        <f t="shared" si="30"/>
        <v>2</v>
      </c>
      <c r="H336" s="1">
        <f t="shared" si="28"/>
        <v>1.7283157262091986</v>
      </c>
      <c r="I336" s="1">
        <f t="shared" si="29"/>
        <v>0.87422953716997076</v>
      </c>
      <c r="J336" s="1">
        <f t="shared" si="32"/>
        <v>0.17803140130712405</v>
      </c>
      <c r="K336" s="1">
        <f t="shared" si="31"/>
        <v>-1.7257953324110147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s="4" customFormat="1" x14ac:dyDescent="0.25">
      <c r="A337" s="1" t="s">
        <v>4</v>
      </c>
      <c r="B337" s="3">
        <v>41385</v>
      </c>
      <c r="C337" s="1" t="s">
        <v>16</v>
      </c>
      <c r="D337" s="1" t="s">
        <v>22</v>
      </c>
      <c r="E337" s="1">
        <v>2</v>
      </c>
      <c r="F337" s="1">
        <v>2</v>
      </c>
      <c r="G337" s="1">
        <f t="shared" si="30"/>
        <v>0</v>
      </c>
      <c r="H337" s="1">
        <f t="shared" si="28"/>
        <v>1.4408199976436995</v>
      </c>
      <c r="I337" s="1">
        <f t="shared" si="29"/>
        <v>1.5676724789875138</v>
      </c>
      <c r="J337" s="1">
        <f t="shared" si="32"/>
        <v>0.24208364283630998</v>
      </c>
      <c r="K337" s="1">
        <f t="shared" si="31"/>
        <v>-1.418471980987277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s="4" customFormat="1" x14ac:dyDescent="0.25">
      <c r="A338" s="1" t="s">
        <v>4</v>
      </c>
      <c r="B338" s="3">
        <v>41385</v>
      </c>
      <c r="C338" s="1" t="s">
        <v>10</v>
      </c>
      <c r="D338" s="1" t="s">
        <v>19</v>
      </c>
      <c r="E338" s="1">
        <v>3</v>
      </c>
      <c r="F338" s="1">
        <v>1</v>
      </c>
      <c r="G338" s="1">
        <f t="shared" si="30"/>
        <v>2</v>
      </c>
      <c r="H338" s="1">
        <f t="shared" si="28"/>
        <v>0.71110279228544693</v>
      </c>
      <c r="I338" s="1">
        <f t="shared" si="29"/>
        <v>0.63234131020584206</v>
      </c>
      <c r="J338" s="1">
        <f t="shared" si="32"/>
        <v>7.6437448639622971E-2</v>
      </c>
      <c r="K338" s="1">
        <f t="shared" si="31"/>
        <v>-2.5712825374614088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s="4" customFormat="1" x14ac:dyDescent="0.25">
      <c r="A339" s="1" t="s">
        <v>4</v>
      </c>
      <c r="B339" s="3">
        <v>41386</v>
      </c>
      <c r="C339" s="1" t="s">
        <v>24</v>
      </c>
      <c r="D339" s="1" t="s">
        <v>18</v>
      </c>
      <c r="E339" s="1">
        <v>3</v>
      </c>
      <c r="F339" s="1">
        <v>0</v>
      </c>
      <c r="G339" s="1">
        <f t="shared" si="30"/>
        <v>3</v>
      </c>
      <c r="H339" s="1">
        <f t="shared" si="28"/>
        <v>2.9533663924147251</v>
      </c>
      <c r="I339" s="1">
        <f t="shared" si="29"/>
        <v>0.43570697976807077</v>
      </c>
      <c r="J339" s="1">
        <f t="shared" si="32"/>
        <v>0.19790564970748054</v>
      </c>
      <c r="K339" s="1">
        <f t="shared" si="31"/>
        <v>-1.619964878486617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s="4" customFormat="1" x14ac:dyDescent="0.25">
      <c r="A340" s="1" t="s">
        <v>4</v>
      </c>
      <c r="B340" s="3">
        <v>41391</v>
      </c>
      <c r="C340" s="1" t="s">
        <v>23</v>
      </c>
      <c r="D340" s="1" t="s">
        <v>7</v>
      </c>
      <c r="E340" s="1">
        <v>1</v>
      </c>
      <c r="F340" s="1">
        <v>0</v>
      </c>
      <c r="G340" s="1">
        <f t="shared" si="30"/>
        <v>1</v>
      </c>
      <c r="H340" s="1">
        <f t="shared" si="28"/>
        <v>1.1872128706030425</v>
      </c>
      <c r="I340" s="1">
        <f t="shared" si="29"/>
        <v>0.38486021188542974</v>
      </c>
      <c r="J340" s="1">
        <f t="shared" si="32"/>
        <v>0.30724786214175392</v>
      </c>
      <c r="K340" s="1">
        <f t="shared" si="31"/>
        <v>-1.1801004886016846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s="4" customFormat="1" x14ac:dyDescent="0.25">
      <c r="A341" s="1" t="s">
        <v>4</v>
      </c>
      <c r="B341" s="3">
        <v>41391</v>
      </c>
      <c r="C341" s="1" t="s">
        <v>19</v>
      </c>
      <c r="D341" s="1" t="s">
        <v>17</v>
      </c>
      <c r="E341" s="1">
        <v>2</v>
      </c>
      <c r="F341" s="1">
        <v>1</v>
      </c>
      <c r="G341" s="1">
        <f t="shared" si="30"/>
        <v>1</v>
      </c>
      <c r="H341" s="1">
        <f t="shared" si="28"/>
        <v>1.9152717500837064</v>
      </c>
      <c r="I341" s="1">
        <f t="shared" si="29"/>
        <v>0.51849324610112213</v>
      </c>
      <c r="J341" s="1">
        <f t="shared" si="32"/>
        <v>0.26639365189307601</v>
      </c>
      <c r="K341" s="1">
        <f t="shared" si="31"/>
        <v>-1.3227801698300188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s="4" customFormat="1" x14ac:dyDescent="0.25">
      <c r="A342" s="1" t="s">
        <v>4</v>
      </c>
      <c r="B342" s="3">
        <v>41391</v>
      </c>
      <c r="C342" s="1" t="s">
        <v>9</v>
      </c>
      <c r="D342" s="1" t="s">
        <v>16</v>
      </c>
      <c r="E342" s="1">
        <v>0</v>
      </c>
      <c r="F342" s="1">
        <v>6</v>
      </c>
      <c r="G342" s="1">
        <f t="shared" si="30"/>
        <v>-6</v>
      </c>
      <c r="H342" s="1">
        <f t="shared" si="28"/>
        <v>1.1829753988508718</v>
      </c>
      <c r="I342" s="1">
        <f t="shared" si="29"/>
        <v>2.2603705555346121</v>
      </c>
      <c r="J342" s="1">
        <f t="shared" si="32"/>
        <v>8.599348650489046E-3</v>
      </c>
      <c r="K342" s="1">
        <f t="shared" si="31"/>
        <v>-4.7560688169061933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s="4" customFormat="1" x14ac:dyDescent="0.25">
      <c r="A343" s="1" t="s">
        <v>4</v>
      </c>
      <c r="B343" s="3">
        <v>41391</v>
      </c>
      <c r="C343" s="1" t="s">
        <v>20</v>
      </c>
      <c r="D343" s="1" t="s">
        <v>15</v>
      </c>
      <c r="E343" s="1">
        <v>0</v>
      </c>
      <c r="F343" s="1">
        <v>3</v>
      </c>
      <c r="G343" s="1">
        <f t="shared" si="30"/>
        <v>-3</v>
      </c>
      <c r="H343" s="1">
        <f t="shared" si="28"/>
        <v>1.0734203574599837</v>
      </c>
      <c r="I343" s="1">
        <f t="shared" si="29"/>
        <v>0.95660557792994305</v>
      </c>
      <c r="J343" s="1">
        <f t="shared" si="32"/>
        <v>2.4614815410110135E-2</v>
      </c>
      <c r="K343" s="1">
        <f t="shared" si="31"/>
        <v>-3.7044067648815404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s="4" customFormat="1" x14ac:dyDescent="0.25">
      <c r="A344" s="1" t="s">
        <v>4</v>
      </c>
      <c r="B344" s="3">
        <v>41391</v>
      </c>
      <c r="C344" s="1" t="s">
        <v>14</v>
      </c>
      <c r="D344" s="1" t="s">
        <v>8</v>
      </c>
      <c r="E344" s="1">
        <v>1</v>
      </c>
      <c r="F344" s="1">
        <v>0</v>
      </c>
      <c r="G344" s="1">
        <f t="shared" si="30"/>
        <v>1</v>
      </c>
      <c r="H344" s="1">
        <f t="shared" si="28"/>
        <v>0.72270015765860462</v>
      </c>
      <c r="I344" s="1">
        <f t="shared" si="29"/>
        <v>0.50140802384043415</v>
      </c>
      <c r="J344" s="1">
        <f t="shared" si="32"/>
        <v>0.25338422642096187</v>
      </c>
      <c r="K344" s="1">
        <f t="shared" si="31"/>
        <v>-1.3728482607793659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s="4" customFormat="1" x14ac:dyDescent="0.25">
      <c r="A345" s="1" t="s">
        <v>4</v>
      </c>
      <c r="B345" s="3">
        <v>41391</v>
      </c>
      <c r="C345" s="1" t="s">
        <v>21</v>
      </c>
      <c r="D345" s="1" t="s">
        <v>10</v>
      </c>
      <c r="E345" s="1">
        <v>2</v>
      </c>
      <c r="F345" s="1">
        <v>2</v>
      </c>
      <c r="G345" s="1">
        <f t="shared" si="30"/>
        <v>0</v>
      </c>
      <c r="H345" s="1">
        <f t="shared" si="28"/>
        <v>0.52930579500332542</v>
      </c>
      <c r="I345" s="1">
        <f t="shared" si="29"/>
        <v>1.2925648475462439</v>
      </c>
      <c r="J345" s="1">
        <f t="shared" si="32"/>
        <v>0.29279422480231637</v>
      </c>
      <c r="K345" s="1">
        <f t="shared" si="31"/>
        <v>-1.2282852211253066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s="4" customFormat="1" x14ac:dyDescent="0.25">
      <c r="A346" s="1" t="s">
        <v>4</v>
      </c>
      <c r="B346" s="3">
        <v>41392</v>
      </c>
      <c r="C346" s="1" t="s">
        <v>5</v>
      </c>
      <c r="D346" s="1" t="s">
        <v>24</v>
      </c>
      <c r="E346" s="1">
        <v>1</v>
      </c>
      <c r="F346" s="1">
        <v>1</v>
      </c>
      <c r="G346" s="1">
        <f t="shared" si="30"/>
        <v>0</v>
      </c>
      <c r="H346" s="1">
        <f t="shared" si="28"/>
        <v>0.71202945151658914</v>
      </c>
      <c r="I346" s="1">
        <f t="shared" si="29"/>
        <v>0.80298424246683198</v>
      </c>
      <c r="J346" s="1">
        <f t="shared" si="32"/>
        <v>0.36462471049084777</v>
      </c>
      <c r="K346" s="1">
        <f t="shared" si="31"/>
        <v>-1.0088866447860709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s="4" customFormat="1" x14ac:dyDescent="0.25">
      <c r="A347" s="1" t="s">
        <v>4</v>
      </c>
      <c r="B347" s="3">
        <v>41392</v>
      </c>
      <c r="C347" s="1" t="s">
        <v>22</v>
      </c>
      <c r="D347" s="1" t="s">
        <v>12</v>
      </c>
      <c r="E347" s="1">
        <v>2</v>
      </c>
      <c r="F347" s="1">
        <v>0</v>
      </c>
      <c r="G347" s="1">
        <f t="shared" si="30"/>
        <v>2</v>
      </c>
      <c r="H347" s="1">
        <f t="shared" si="28"/>
        <v>2.2229558152953608</v>
      </c>
      <c r="I347" s="1">
        <f t="shared" si="29"/>
        <v>0.65546232048256459</v>
      </c>
      <c r="J347" s="1">
        <f t="shared" si="32"/>
        <v>0.21994268812631107</v>
      </c>
      <c r="K347" s="1">
        <f t="shared" si="31"/>
        <v>-1.5143882750847812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s="4" customFormat="1" x14ac:dyDescent="0.25">
      <c r="A348" s="1" t="s">
        <v>4</v>
      </c>
      <c r="B348" s="3">
        <v>41392</v>
      </c>
      <c r="C348" s="1" t="s">
        <v>13</v>
      </c>
      <c r="D348" s="1" t="s">
        <v>11</v>
      </c>
      <c r="E348" s="1">
        <v>0</v>
      </c>
      <c r="F348" s="1">
        <v>0</v>
      </c>
      <c r="G348" s="1">
        <f t="shared" si="30"/>
        <v>0</v>
      </c>
      <c r="H348" s="1">
        <f t="shared" si="28"/>
        <v>0.54249210675101267</v>
      </c>
      <c r="I348" s="1">
        <f t="shared" si="29"/>
        <v>0.40504678854580928</v>
      </c>
      <c r="J348" s="1">
        <f t="shared" si="32"/>
        <v>0.47767944283647745</v>
      </c>
      <c r="K348" s="1">
        <f t="shared" si="31"/>
        <v>-0.73881539313899436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s="4" customFormat="1" x14ac:dyDescent="0.25">
      <c r="A349" s="1" t="s">
        <v>4</v>
      </c>
      <c r="B349" s="3">
        <v>41393</v>
      </c>
      <c r="C349" s="1" t="s">
        <v>18</v>
      </c>
      <c r="D349" s="1" t="s">
        <v>6</v>
      </c>
      <c r="E349" s="1">
        <v>6</v>
      </c>
      <c r="F349" s="1">
        <v>1</v>
      </c>
      <c r="G349" s="1">
        <f t="shared" si="30"/>
        <v>5</v>
      </c>
      <c r="H349" s="1">
        <f t="shared" si="28"/>
        <v>1.6772698218665996</v>
      </c>
      <c r="I349" s="1">
        <f t="shared" si="29"/>
        <v>1.2907444202956764</v>
      </c>
      <c r="J349" s="1">
        <f t="shared" si="32"/>
        <v>8.0859439546001315E-3</v>
      </c>
      <c r="K349" s="1">
        <f t="shared" si="31"/>
        <v>-4.817628038952539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s="4" customFormat="1" x14ac:dyDescent="0.25">
      <c r="A350" s="1" t="s">
        <v>4</v>
      </c>
      <c r="B350" s="3">
        <v>41398</v>
      </c>
      <c r="C350" s="1" t="s">
        <v>7</v>
      </c>
      <c r="D350" s="1" t="s">
        <v>13</v>
      </c>
      <c r="E350" s="1">
        <v>2</v>
      </c>
      <c r="F350" s="1">
        <v>4</v>
      </c>
      <c r="G350" s="1">
        <f t="shared" si="30"/>
        <v>-2</v>
      </c>
      <c r="H350" s="1">
        <f t="shared" si="28"/>
        <v>1.4159011825129151</v>
      </c>
      <c r="I350" s="1">
        <f t="shared" si="29"/>
        <v>0.47689551744294378</v>
      </c>
      <c r="J350" s="1">
        <f t="shared" si="32"/>
        <v>2.1327476487088454E-2</v>
      </c>
      <c r="K350" s="1">
        <f t="shared" si="31"/>
        <v>-3.8477590616512169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s="4" customFormat="1" x14ac:dyDescent="0.25">
      <c r="A351" s="1" t="s">
        <v>4</v>
      </c>
      <c r="B351" s="3">
        <v>41398</v>
      </c>
      <c r="C351" s="1" t="s">
        <v>8</v>
      </c>
      <c r="D351" s="1" t="s">
        <v>18</v>
      </c>
      <c r="E351" s="1">
        <v>1</v>
      </c>
      <c r="F351" s="1">
        <v>2</v>
      </c>
      <c r="G351" s="1">
        <f t="shared" si="30"/>
        <v>-1</v>
      </c>
      <c r="H351" s="1">
        <f t="shared" si="28"/>
        <v>1.4702865184632379</v>
      </c>
      <c r="I351" s="1">
        <f t="shared" si="29"/>
        <v>1.1980395566367481</v>
      </c>
      <c r="J351" s="1">
        <f t="shared" si="32"/>
        <v>0.18123687930306392</v>
      </c>
      <c r="K351" s="1">
        <f t="shared" si="31"/>
        <v>-1.7079503779197003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s="4" customFormat="1" x14ac:dyDescent="0.25">
      <c r="A352" s="1" t="s">
        <v>4</v>
      </c>
      <c r="B352" s="3">
        <v>41398</v>
      </c>
      <c r="C352" s="1" t="s">
        <v>11</v>
      </c>
      <c r="D352" s="1" t="s">
        <v>5</v>
      </c>
      <c r="E352" s="1">
        <v>0</v>
      </c>
      <c r="F352" s="1">
        <v>1</v>
      </c>
      <c r="G352" s="1">
        <f t="shared" si="30"/>
        <v>-1</v>
      </c>
      <c r="H352" s="1">
        <f t="shared" si="28"/>
        <v>0.31066580140064315</v>
      </c>
      <c r="I352" s="1">
        <f t="shared" si="29"/>
        <v>1.4027898093019442</v>
      </c>
      <c r="J352" s="1">
        <f t="shared" si="32"/>
        <v>0.31208565060020232</v>
      </c>
      <c r="K352" s="1">
        <f t="shared" si="31"/>
        <v>-1.1644776076921974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s="4" customFormat="1" x14ac:dyDescent="0.25">
      <c r="A353" s="1" t="s">
        <v>4</v>
      </c>
      <c r="B353" s="3">
        <v>41398</v>
      </c>
      <c r="C353" s="1" t="s">
        <v>12</v>
      </c>
      <c r="D353" s="1" t="s">
        <v>19</v>
      </c>
      <c r="E353" s="1">
        <v>0</v>
      </c>
      <c r="F353" s="1">
        <v>0</v>
      </c>
      <c r="G353" s="1">
        <f t="shared" si="30"/>
        <v>0</v>
      </c>
      <c r="H353" s="1">
        <f t="shared" si="28"/>
        <v>0.80228884824133673</v>
      </c>
      <c r="I353" s="1">
        <f t="shared" si="29"/>
        <v>1.4697192600903575</v>
      </c>
      <c r="J353" s="1">
        <f t="shared" si="32"/>
        <v>0.26557679350303609</v>
      </c>
      <c r="K353" s="1">
        <f t="shared" si="31"/>
        <v>-1.3258512390562271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s="4" customFormat="1" x14ac:dyDescent="0.25">
      <c r="A354" s="1" t="s">
        <v>4</v>
      </c>
      <c r="B354" s="3">
        <v>41398</v>
      </c>
      <c r="C354" s="1" t="s">
        <v>10</v>
      </c>
      <c r="D354" s="1" t="s">
        <v>20</v>
      </c>
      <c r="E354" s="1">
        <v>1</v>
      </c>
      <c r="F354" s="1">
        <v>0</v>
      </c>
      <c r="G354" s="1">
        <f t="shared" si="30"/>
        <v>1</v>
      </c>
      <c r="H354" s="1">
        <f t="shared" si="28"/>
        <v>1.2956627759909352</v>
      </c>
      <c r="I354" s="1">
        <f t="shared" si="29"/>
        <v>0.38105199131001927</v>
      </c>
      <c r="J354" s="1">
        <f t="shared" si="32"/>
        <v>0.3072079952426357</v>
      </c>
      <c r="K354" s="1">
        <f t="shared" si="31"/>
        <v>-1.1802302518668404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s="4" customFormat="1" x14ac:dyDescent="0.25">
      <c r="A355" s="1" t="s">
        <v>4</v>
      </c>
      <c r="B355" s="3">
        <v>41398</v>
      </c>
      <c r="C355" s="1" t="s">
        <v>15</v>
      </c>
      <c r="D355" s="1" t="s">
        <v>21</v>
      </c>
      <c r="E355" s="1">
        <v>2</v>
      </c>
      <c r="F355" s="1">
        <v>3</v>
      </c>
      <c r="G355" s="1">
        <f t="shared" si="30"/>
        <v>-1</v>
      </c>
      <c r="H355" s="1">
        <f t="shared" si="28"/>
        <v>1.7500614128061387</v>
      </c>
      <c r="I355" s="1">
        <f t="shared" si="29"/>
        <v>0.81307801723440731</v>
      </c>
      <c r="J355" s="1">
        <f t="shared" si="32"/>
        <v>0.11915615750146676</v>
      </c>
      <c r="K355" s="1">
        <f t="shared" si="31"/>
        <v>-2.1273203982039255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s="4" customFormat="1" x14ac:dyDescent="0.25">
      <c r="A356" s="1" t="s">
        <v>4</v>
      </c>
      <c r="B356" s="3">
        <v>41398</v>
      </c>
      <c r="C356" s="1" t="s">
        <v>17</v>
      </c>
      <c r="D356" s="1" t="s">
        <v>9</v>
      </c>
      <c r="E356" s="1">
        <v>0</v>
      </c>
      <c r="F356" s="1">
        <v>0</v>
      </c>
      <c r="G356" s="1">
        <f t="shared" si="30"/>
        <v>0</v>
      </c>
      <c r="H356" s="1">
        <f t="shared" si="28"/>
        <v>1.6503270760016158</v>
      </c>
      <c r="I356" s="1">
        <f t="shared" si="29"/>
        <v>0.88025235357211939</v>
      </c>
      <c r="J356" s="1">
        <f t="shared" si="32"/>
        <v>0.24470214673504687</v>
      </c>
      <c r="K356" s="1">
        <f t="shared" si="31"/>
        <v>-1.4077135356457695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s="4" customFormat="1" x14ac:dyDescent="0.25">
      <c r="A357" s="1" t="s">
        <v>4</v>
      </c>
      <c r="B357" s="3">
        <v>41399</v>
      </c>
      <c r="C357" s="1" t="s">
        <v>16</v>
      </c>
      <c r="D357" s="1" t="s">
        <v>23</v>
      </c>
      <c r="E357" s="1">
        <v>0</v>
      </c>
      <c r="F357" s="1">
        <v>0</v>
      </c>
      <c r="G357" s="1">
        <f t="shared" si="30"/>
        <v>0</v>
      </c>
      <c r="H357" s="1">
        <f t="shared" si="28"/>
        <v>0.92096876636383418</v>
      </c>
      <c r="I357" s="1">
        <f t="shared" si="29"/>
        <v>0.804147948998027</v>
      </c>
      <c r="J357" s="1">
        <f t="shared" si="32"/>
        <v>0.33662526899519868</v>
      </c>
      <c r="K357" s="1">
        <f t="shared" si="31"/>
        <v>-1.088784928756156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s="4" customFormat="1" x14ac:dyDescent="0.25">
      <c r="A358" s="1" t="s">
        <v>4</v>
      </c>
      <c r="B358" s="3">
        <v>41399</v>
      </c>
      <c r="C358" s="1" t="s">
        <v>24</v>
      </c>
      <c r="D358" s="1" t="s">
        <v>22</v>
      </c>
      <c r="E358" s="1">
        <v>0</v>
      </c>
      <c r="F358" s="1">
        <v>1</v>
      </c>
      <c r="G358" s="1">
        <f t="shared" si="30"/>
        <v>-1</v>
      </c>
      <c r="H358" s="1">
        <f t="shared" si="28"/>
        <v>1.1055889664669611</v>
      </c>
      <c r="I358" s="1">
        <f t="shared" si="29"/>
        <v>0.53812538371960283</v>
      </c>
      <c r="J358" s="1">
        <f t="shared" si="32"/>
        <v>0.13815963835152253</v>
      </c>
      <c r="K358" s="1">
        <f t="shared" si="31"/>
        <v>-1.9793454627533751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s="4" customFormat="1" x14ac:dyDescent="0.25">
      <c r="A359" s="1" t="s">
        <v>4</v>
      </c>
      <c r="B359" s="3">
        <v>41400</v>
      </c>
      <c r="C359" s="1" t="s">
        <v>6</v>
      </c>
      <c r="D359" s="1" t="s">
        <v>14</v>
      </c>
      <c r="E359" s="1">
        <v>1</v>
      </c>
      <c r="F359" s="1">
        <v>1</v>
      </c>
      <c r="G359" s="1">
        <f t="shared" si="30"/>
        <v>0</v>
      </c>
      <c r="H359" s="1">
        <f t="shared" si="28"/>
        <v>0.80721566644067022</v>
      </c>
      <c r="I359" s="1">
        <f t="shared" si="29"/>
        <v>0.55173419787535549</v>
      </c>
      <c r="J359" s="1">
        <f t="shared" si="32"/>
        <v>0.38474825584711358</v>
      </c>
      <c r="K359" s="1">
        <f t="shared" si="31"/>
        <v>-0.95516603948430434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s="4" customFormat="1" x14ac:dyDescent="0.25">
      <c r="A360" s="1" t="s">
        <v>4</v>
      </c>
      <c r="B360" s="3">
        <v>41401</v>
      </c>
      <c r="C360" s="1" t="s">
        <v>19</v>
      </c>
      <c r="D360" s="1" t="s">
        <v>15</v>
      </c>
      <c r="E360" s="1">
        <v>1</v>
      </c>
      <c r="F360" s="1">
        <v>0</v>
      </c>
      <c r="G360" s="1">
        <f t="shared" si="30"/>
        <v>1</v>
      </c>
      <c r="H360" s="1">
        <f t="shared" si="28"/>
        <v>1.7813003230985138</v>
      </c>
      <c r="I360" s="1">
        <f t="shared" si="29"/>
        <v>0.5250169335624838</v>
      </c>
      <c r="J360" s="1">
        <f t="shared" si="32"/>
        <v>0.27444230273111098</v>
      </c>
      <c r="K360" s="1">
        <f t="shared" si="31"/>
        <v>-1.2930142305405492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s="4" customFormat="1" x14ac:dyDescent="0.25">
      <c r="A361" s="1" t="s">
        <v>4</v>
      </c>
      <c r="B361" s="3">
        <v>41401</v>
      </c>
      <c r="C361" s="1" t="s">
        <v>21</v>
      </c>
      <c r="D361" s="1" t="s">
        <v>12</v>
      </c>
      <c r="E361" s="1">
        <v>2</v>
      </c>
      <c r="F361" s="1">
        <v>3</v>
      </c>
      <c r="G361" s="1">
        <f t="shared" si="30"/>
        <v>-1</v>
      </c>
      <c r="H361" s="1">
        <f t="shared" si="28"/>
        <v>1.2302389687945436</v>
      </c>
      <c r="I361" s="1">
        <f t="shared" si="29"/>
        <v>1.4583128825612095</v>
      </c>
      <c r="J361" s="1">
        <f t="shared" si="32"/>
        <v>0.21900776187151941</v>
      </c>
      <c r="K361" s="1">
        <f t="shared" si="31"/>
        <v>-1.5186481074579958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s="4" customFormat="1" x14ac:dyDescent="0.25">
      <c r="A362" s="1" t="s">
        <v>4</v>
      </c>
      <c r="B362" s="3">
        <v>41402</v>
      </c>
      <c r="C362" s="1" t="s">
        <v>22</v>
      </c>
      <c r="D362" s="1" t="s">
        <v>10</v>
      </c>
      <c r="E362" s="1">
        <v>2</v>
      </c>
      <c r="F362" s="1">
        <v>2</v>
      </c>
      <c r="G362" s="1">
        <f t="shared" si="30"/>
        <v>0</v>
      </c>
      <c r="H362" s="1">
        <f t="shared" si="28"/>
        <v>0.95641856982070483</v>
      </c>
      <c r="I362" s="1">
        <f t="shared" si="29"/>
        <v>0.58096418435177111</v>
      </c>
      <c r="J362" s="1">
        <f t="shared" si="32"/>
        <v>0.3520259524886028</v>
      </c>
      <c r="K362" s="1">
        <f t="shared" si="31"/>
        <v>-1.0440503774410608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s="4" customFormat="1" x14ac:dyDescent="0.25">
      <c r="A363" s="1" t="s">
        <v>4</v>
      </c>
      <c r="B363" s="3">
        <v>41405</v>
      </c>
      <c r="C363" s="1" t="s">
        <v>18</v>
      </c>
      <c r="D363" s="1" t="s">
        <v>22</v>
      </c>
      <c r="E363" s="1">
        <v>1</v>
      </c>
      <c r="F363" s="1">
        <v>2</v>
      </c>
      <c r="G363" s="1">
        <f t="shared" si="30"/>
        <v>-1</v>
      </c>
      <c r="H363" s="1">
        <f t="shared" si="28"/>
        <v>0.95801680392589339</v>
      </c>
      <c r="I363" s="1">
        <f t="shared" si="29"/>
        <v>2.3340261106582432</v>
      </c>
      <c r="J363" s="1">
        <f t="shared" si="32"/>
        <v>0.22749313203287608</v>
      </c>
      <c r="K363" s="1">
        <f t="shared" si="31"/>
        <v>-1.4806352299133037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s="4" customFormat="1" x14ac:dyDescent="0.25">
      <c r="A364" s="1" t="s">
        <v>4</v>
      </c>
      <c r="B364" s="3">
        <v>41406</v>
      </c>
      <c r="C364" s="1" t="s">
        <v>23</v>
      </c>
      <c r="D364" s="1" t="s">
        <v>17</v>
      </c>
      <c r="E364" s="1">
        <v>2</v>
      </c>
      <c r="F364" s="1">
        <v>0</v>
      </c>
      <c r="G364" s="1">
        <f t="shared" si="30"/>
        <v>2</v>
      </c>
      <c r="H364" s="1">
        <f t="shared" si="28"/>
        <v>1.0973052617312229</v>
      </c>
      <c r="I364" s="1">
        <f t="shared" si="29"/>
        <v>0.36666990337653488</v>
      </c>
      <c r="J364" s="1">
        <f t="shared" si="32"/>
        <v>0.15890279523335066</v>
      </c>
      <c r="K364" s="1">
        <f t="shared" si="31"/>
        <v>-1.839462614446608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s="4" customFormat="1" x14ac:dyDescent="0.25">
      <c r="A365" s="1" t="s">
        <v>4</v>
      </c>
      <c r="B365" s="3">
        <v>41406</v>
      </c>
      <c r="C365" s="1" t="s">
        <v>7</v>
      </c>
      <c r="D365" s="1" t="s">
        <v>16</v>
      </c>
      <c r="E365" s="1">
        <v>1</v>
      </c>
      <c r="F365" s="1">
        <v>3</v>
      </c>
      <c r="G365" s="1">
        <f t="shared" si="30"/>
        <v>-2</v>
      </c>
      <c r="H365" s="1">
        <f t="shared" si="28"/>
        <v>1.4629217867399231</v>
      </c>
      <c r="I365" s="1">
        <f t="shared" si="29"/>
        <v>2.0812085459531549</v>
      </c>
      <c r="J365" s="1">
        <f t="shared" si="32"/>
        <v>0.15583781946243894</v>
      </c>
      <c r="K365" s="1">
        <f t="shared" si="31"/>
        <v>-1.8589394313416108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s="4" customFormat="1" x14ac:dyDescent="0.25">
      <c r="A366" s="1" t="s">
        <v>4</v>
      </c>
      <c r="B366" s="3">
        <v>41406</v>
      </c>
      <c r="C366" s="1" t="s">
        <v>24</v>
      </c>
      <c r="D366" s="1" t="s">
        <v>12</v>
      </c>
      <c r="E366" s="1">
        <v>2</v>
      </c>
      <c r="F366" s="1">
        <v>1</v>
      </c>
      <c r="G366" s="1">
        <f t="shared" si="30"/>
        <v>1</v>
      </c>
      <c r="H366" s="1">
        <f t="shared" si="28"/>
        <v>2.0771240690964734</v>
      </c>
      <c r="I366" s="1">
        <f t="shared" si="29"/>
        <v>0.40369106031376678</v>
      </c>
      <c r="J366" s="1">
        <f t="shared" si="32"/>
        <v>0.25759766172151283</v>
      </c>
      <c r="K366" s="1">
        <f t="shared" si="31"/>
        <v>-1.3563563619611765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s="4" customFormat="1" x14ac:dyDescent="0.25">
      <c r="A367" s="1" t="s">
        <v>4</v>
      </c>
      <c r="B367" s="3">
        <v>41406</v>
      </c>
      <c r="C367" s="1" t="s">
        <v>8</v>
      </c>
      <c r="D367" s="1" t="s">
        <v>15</v>
      </c>
      <c r="E367" s="1">
        <v>4</v>
      </c>
      <c r="F367" s="1">
        <v>0</v>
      </c>
      <c r="G367" s="1">
        <f t="shared" si="30"/>
        <v>4</v>
      </c>
      <c r="H367" s="1">
        <f t="shared" si="28"/>
        <v>0.92548596124823956</v>
      </c>
      <c r="I367" s="1">
        <f t="shared" si="29"/>
        <v>0.98366753666796591</v>
      </c>
      <c r="J367" s="1">
        <f t="shared" si="32"/>
        <v>5.4205971766496559E-3</v>
      </c>
      <c r="K367" s="1">
        <f t="shared" si="31"/>
        <v>-5.2175492894063105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s="4" customFormat="1" x14ac:dyDescent="0.25">
      <c r="A368" s="1" t="s">
        <v>4</v>
      </c>
      <c r="B368" s="3">
        <v>41406</v>
      </c>
      <c r="C368" s="1" t="s">
        <v>11</v>
      </c>
      <c r="D368" s="1" t="s">
        <v>9</v>
      </c>
      <c r="E368" s="1">
        <v>1</v>
      </c>
      <c r="F368" s="1">
        <v>2</v>
      </c>
      <c r="G368" s="1">
        <f t="shared" si="30"/>
        <v>-1</v>
      </c>
      <c r="H368" s="1">
        <f t="shared" si="28"/>
        <v>0.67104251245437829</v>
      </c>
      <c r="I368" s="1">
        <f t="shared" si="29"/>
        <v>0.80001568538531609</v>
      </c>
      <c r="J368" s="1">
        <f t="shared" si="32"/>
        <v>0.23768779627383604</v>
      </c>
      <c r="K368" s="1">
        <f t="shared" si="31"/>
        <v>-1.436797246809719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s="4" customFormat="1" x14ac:dyDescent="0.25">
      <c r="A369" s="1" t="s">
        <v>4</v>
      </c>
      <c r="B369" s="3">
        <v>41406</v>
      </c>
      <c r="C369" s="1" t="s">
        <v>14</v>
      </c>
      <c r="D369" s="1" t="s">
        <v>10</v>
      </c>
      <c r="E369" s="1">
        <v>1</v>
      </c>
      <c r="F369" s="1">
        <v>2</v>
      </c>
      <c r="G369" s="1">
        <f t="shared" si="30"/>
        <v>-1</v>
      </c>
      <c r="H369" s="1">
        <f t="shared" si="28"/>
        <v>0.34495783977859995</v>
      </c>
      <c r="I369" s="1">
        <f t="shared" si="29"/>
        <v>0.71670809106143241</v>
      </c>
      <c r="J369" s="1">
        <f t="shared" si="32"/>
        <v>0.27982737205282515</v>
      </c>
      <c r="K369" s="1">
        <f t="shared" si="31"/>
        <v>-1.2735823943274298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s="4" customFormat="1" x14ac:dyDescent="0.25">
      <c r="A370" s="1" t="s">
        <v>4</v>
      </c>
      <c r="B370" s="3">
        <v>41406</v>
      </c>
      <c r="C370" s="1" t="s">
        <v>6</v>
      </c>
      <c r="D370" s="1" t="s">
        <v>20</v>
      </c>
      <c r="E370" s="1">
        <v>1</v>
      </c>
      <c r="F370" s="1">
        <v>1</v>
      </c>
      <c r="G370" s="1">
        <f t="shared" si="30"/>
        <v>0</v>
      </c>
      <c r="H370" s="1">
        <f t="shared" si="28"/>
        <v>1.0776041268237395</v>
      </c>
      <c r="I370" s="1">
        <f t="shared" si="29"/>
        <v>0.82533094736346535</v>
      </c>
      <c r="J370" s="1">
        <f t="shared" si="32"/>
        <v>0.31433628531550667</v>
      </c>
      <c r="K370" s="1">
        <f t="shared" si="31"/>
        <v>-1.1572918938132515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s="4" customFormat="1" x14ac:dyDescent="0.25">
      <c r="A371" s="4" t="s">
        <v>4</v>
      </c>
      <c r="B371" s="7">
        <v>41408</v>
      </c>
      <c r="C371" s="1" t="s">
        <v>5</v>
      </c>
      <c r="D371" s="1" t="s">
        <v>21</v>
      </c>
      <c r="E371" s="4">
        <v>4</v>
      </c>
      <c r="F371" s="4">
        <v>1</v>
      </c>
      <c r="G371" s="1">
        <f t="shared" si="30"/>
        <v>3</v>
      </c>
      <c r="H371" s="1">
        <f t="shared" si="28"/>
        <v>2.5721692254036368</v>
      </c>
      <c r="I371" s="1">
        <f t="shared" si="29"/>
        <v>0.47559147819242831</v>
      </c>
      <c r="J371" s="1">
        <f t="shared" si="32"/>
        <v>0.18118933734810855</v>
      </c>
      <c r="K371" s="1">
        <f t="shared" si="31"/>
        <v>-1.7082127317619105</v>
      </c>
      <c r="L371" s="1"/>
      <c r="M371" s="1"/>
    </row>
    <row r="372" spans="1:46" s="4" customFormat="1" x14ac:dyDescent="0.25">
      <c r="A372" s="4" t="s">
        <v>4</v>
      </c>
      <c r="B372" s="7">
        <v>41408</v>
      </c>
      <c r="C372" s="1" t="s">
        <v>13</v>
      </c>
      <c r="D372" s="1" t="s">
        <v>19</v>
      </c>
      <c r="E372" s="4">
        <v>0</v>
      </c>
      <c r="F372" s="4">
        <v>2</v>
      </c>
      <c r="G372" s="1">
        <f t="shared" si="30"/>
        <v>-2</v>
      </c>
      <c r="H372" s="1">
        <f t="shared" si="28"/>
        <v>0.29841481566107431</v>
      </c>
      <c r="I372" s="1">
        <f t="shared" si="29"/>
        <v>1.3584721411737442</v>
      </c>
      <c r="J372" s="1">
        <f t="shared" si="32"/>
        <v>0.20101270270461202</v>
      </c>
      <c r="K372" s="1">
        <f t="shared" si="31"/>
        <v>-1.6043871753845582</v>
      </c>
      <c r="L372" s="1"/>
      <c r="M372" s="1"/>
    </row>
    <row r="373" spans="1:46" s="4" customFormat="1" x14ac:dyDescent="0.25">
      <c r="A373" s="1" t="s">
        <v>4</v>
      </c>
      <c r="B373" s="3">
        <v>41413</v>
      </c>
      <c r="C373" s="1" t="s">
        <v>22</v>
      </c>
      <c r="D373" s="1" t="s">
        <v>23</v>
      </c>
      <c r="E373" s="1">
        <v>2</v>
      </c>
      <c r="F373" s="1">
        <v>1</v>
      </c>
      <c r="G373" s="1">
        <f t="shared" si="30"/>
        <v>1</v>
      </c>
      <c r="H373" s="1">
        <f t="shared" si="28"/>
        <v>0.75630550649448591</v>
      </c>
      <c r="I373" s="1">
        <f t="shared" si="29"/>
        <v>0.44819055680361258</v>
      </c>
      <c r="J373" s="1">
        <f t="shared" si="32"/>
        <v>0.26744119487940171</v>
      </c>
      <c r="K373" s="1">
        <f t="shared" si="31"/>
        <v>-1.3188555690392572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s="4" customFormat="1" x14ac:dyDescent="0.25">
      <c r="A374" s="1" t="s">
        <v>4</v>
      </c>
      <c r="B374" s="3">
        <v>41413</v>
      </c>
      <c r="C374" s="1" t="s">
        <v>16</v>
      </c>
      <c r="D374" s="1" t="s">
        <v>11</v>
      </c>
      <c r="E374" s="1">
        <v>1</v>
      </c>
      <c r="F374" s="1">
        <v>0</v>
      </c>
      <c r="G374" s="1">
        <f t="shared" si="30"/>
        <v>1</v>
      </c>
      <c r="H374" s="1">
        <f t="shared" si="28"/>
        <v>2.367477083316091</v>
      </c>
      <c r="I374" s="1">
        <f t="shared" si="29"/>
        <v>0.41849797071364359</v>
      </c>
      <c r="J374" s="1">
        <f t="shared" si="32"/>
        <v>0.23130697592755281</v>
      </c>
      <c r="K374" s="1">
        <f t="shared" si="31"/>
        <v>-1.4640095505473412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s="4" customFormat="1" x14ac:dyDescent="0.25">
      <c r="A375" s="1" t="s">
        <v>4</v>
      </c>
      <c r="B375" s="3">
        <v>41413</v>
      </c>
      <c r="C375" s="1" t="s">
        <v>19</v>
      </c>
      <c r="D375" s="1" t="s">
        <v>8</v>
      </c>
      <c r="E375" s="1">
        <v>2</v>
      </c>
      <c r="F375" s="1">
        <v>3</v>
      </c>
      <c r="G375" s="1">
        <f t="shared" si="30"/>
        <v>-1</v>
      </c>
      <c r="H375" s="1">
        <f t="shared" si="28"/>
        <v>1.7940051910166179</v>
      </c>
      <c r="I375" s="1">
        <f t="shared" si="29"/>
        <v>0.36736801828355165</v>
      </c>
      <c r="J375" s="1">
        <f t="shared" si="32"/>
        <v>5.7868960322569621E-2</v>
      </c>
      <c r="K375" s="1">
        <f t="shared" si="31"/>
        <v>-2.8495741292987531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s="4" customFormat="1" x14ac:dyDescent="0.25">
      <c r="A376" s="1" t="s">
        <v>4</v>
      </c>
      <c r="B376" s="3">
        <v>41413</v>
      </c>
      <c r="C376" s="1" t="s">
        <v>9</v>
      </c>
      <c r="D376" s="1" t="s">
        <v>5</v>
      </c>
      <c r="E376" s="1">
        <v>0</v>
      </c>
      <c r="F376" s="1">
        <v>1</v>
      </c>
      <c r="G376" s="1">
        <f t="shared" si="30"/>
        <v>-1</v>
      </c>
      <c r="H376" s="1">
        <f t="shared" si="28"/>
        <v>0.64847881691719922</v>
      </c>
      <c r="I376" s="1">
        <f t="shared" si="29"/>
        <v>1.8137042491123812</v>
      </c>
      <c r="J376" s="1">
        <f t="shared" si="32"/>
        <v>0.26521892891131577</v>
      </c>
      <c r="K376" s="1">
        <f t="shared" si="31"/>
        <v>-1.3271996472322205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s="4" customFormat="1" x14ac:dyDescent="0.25">
      <c r="A377" s="1" t="s">
        <v>4</v>
      </c>
      <c r="B377" s="3">
        <v>41413</v>
      </c>
      <c r="C377" s="1" t="s">
        <v>20</v>
      </c>
      <c r="D377" s="1" t="s">
        <v>14</v>
      </c>
      <c r="E377" s="1">
        <v>1</v>
      </c>
      <c r="F377" s="1">
        <v>1</v>
      </c>
      <c r="G377" s="1">
        <f t="shared" si="30"/>
        <v>0</v>
      </c>
      <c r="H377" s="1">
        <f t="shared" si="28"/>
        <v>0.7875375719192147</v>
      </c>
      <c r="I377" s="1">
        <f t="shared" si="29"/>
        <v>0.51899444424120023</v>
      </c>
      <c r="J377" s="1">
        <f t="shared" si="32"/>
        <v>0.39325839376547234</v>
      </c>
      <c r="K377" s="1">
        <f t="shared" si="31"/>
        <v>-0.9332883926676715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s="4" customFormat="1" x14ac:dyDescent="0.25">
      <c r="A378" s="1" t="s">
        <v>4</v>
      </c>
      <c r="B378" s="3">
        <v>41413</v>
      </c>
      <c r="C378" s="1" t="s">
        <v>12</v>
      </c>
      <c r="D378" s="1" t="s">
        <v>7</v>
      </c>
      <c r="E378" s="1">
        <v>0</v>
      </c>
      <c r="F378" s="1">
        <v>3</v>
      </c>
      <c r="G378" s="1">
        <f t="shared" si="30"/>
        <v>-3</v>
      </c>
      <c r="H378" s="1">
        <f t="shared" si="28"/>
        <v>1.7362554637964305</v>
      </c>
      <c r="I378" s="1">
        <f t="shared" si="29"/>
        <v>1.1311926711362088</v>
      </c>
      <c r="J378" s="1">
        <f t="shared" si="32"/>
        <v>2.1924041228394892E-2</v>
      </c>
      <c r="K378" s="1">
        <f t="shared" si="31"/>
        <v>-3.8201714712857635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s="4" customFormat="1" x14ac:dyDescent="0.25">
      <c r="A379" s="1" t="s">
        <v>4</v>
      </c>
      <c r="B379" s="3">
        <v>41413</v>
      </c>
      <c r="C379" s="1" t="s">
        <v>10</v>
      </c>
      <c r="D379" s="1" t="s">
        <v>6</v>
      </c>
      <c r="E379" s="1">
        <v>1</v>
      </c>
      <c r="F379" s="1">
        <v>0</v>
      </c>
      <c r="G379" s="1">
        <f t="shared" si="30"/>
        <v>1</v>
      </c>
      <c r="H379" s="1">
        <f t="shared" si="28"/>
        <v>1.377397138563754</v>
      </c>
      <c r="I379" s="1">
        <f t="shared" si="29"/>
        <v>0.39057328574720274</v>
      </c>
      <c r="J379" s="1">
        <f t="shared" si="32"/>
        <v>0.30426093597640053</v>
      </c>
      <c r="K379" s="1">
        <f t="shared" si="31"/>
        <v>-1.1898696037131411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s="4" customFormat="1" x14ac:dyDescent="0.25">
      <c r="A380" s="1" t="s">
        <v>4</v>
      </c>
      <c r="B380" s="3">
        <v>41413</v>
      </c>
      <c r="C380" s="1" t="s">
        <v>15</v>
      </c>
      <c r="D380" s="1" t="s">
        <v>24</v>
      </c>
      <c r="E380" s="1">
        <v>5</v>
      </c>
      <c r="F380" s="1">
        <v>5</v>
      </c>
      <c r="G380" s="1">
        <f t="shared" si="30"/>
        <v>0</v>
      </c>
      <c r="H380" s="1">
        <f t="shared" si="28"/>
        <v>0.4844530661411513</v>
      </c>
      <c r="I380" s="1">
        <f t="shared" si="29"/>
        <v>1.372793386073331</v>
      </c>
      <c r="J380" s="1">
        <f t="shared" si="32"/>
        <v>0.27850882528728088</v>
      </c>
      <c r="K380" s="1">
        <f t="shared" si="31"/>
        <v>-1.2783055314731353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s="4" customFormat="1" x14ac:dyDescent="0.25">
      <c r="A381" s="1" t="s">
        <v>4</v>
      </c>
      <c r="B381" s="3">
        <v>41413</v>
      </c>
      <c r="C381" s="1" t="s">
        <v>17</v>
      </c>
      <c r="D381" s="1" t="s">
        <v>13</v>
      </c>
      <c r="E381" s="1">
        <v>4</v>
      </c>
      <c r="F381" s="1">
        <v>2</v>
      </c>
      <c r="G381" s="1">
        <f t="shared" si="30"/>
        <v>2</v>
      </c>
      <c r="H381" s="1">
        <f t="shared" si="28"/>
        <v>1.3489790156257695</v>
      </c>
      <c r="I381" s="1">
        <f t="shared" si="29"/>
        <v>0.44078022867151634</v>
      </c>
      <c r="J381" s="1">
        <f t="shared" si="32"/>
        <v>0.18439483748366203</v>
      </c>
      <c r="K381" s="1">
        <f t="shared" si="31"/>
        <v>-1.6906759645440523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s="4" customFormat="1" x14ac:dyDescent="0.25">
      <c r="A382" s="1" t="s">
        <v>4</v>
      </c>
      <c r="B382" s="3">
        <v>41413</v>
      </c>
      <c r="C382" s="1" t="s">
        <v>21</v>
      </c>
      <c r="D382" s="1" t="s">
        <v>18</v>
      </c>
      <c r="E382" s="1">
        <v>2</v>
      </c>
      <c r="F382" s="1">
        <v>2</v>
      </c>
      <c r="G382" s="1">
        <f t="shared" si="30"/>
        <v>0</v>
      </c>
      <c r="H382" s="1">
        <f t="shared" si="28"/>
        <v>1.7492197404737695</v>
      </c>
      <c r="I382" s="1">
        <f t="shared" si="29"/>
        <v>1.5739687203470769</v>
      </c>
      <c r="J382" s="1">
        <f t="shared" si="32"/>
        <v>0.2284656230286799</v>
      </c>
      <c r="K382" s="1">
        <f t="shared" si="31"/>
        <v>-1.4763695262300349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</sheetData>
  <printOptions headings="1" gridLines="1"/>
  <pageMargins left="0.7" right="0.7" top="0.75" bottom="0.75" header="0.3" footer="0.3"/>
  <pageSetup scale="1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2012_13</vt:lpstr>
      <vt:lpstr>Probability</vt:lpstr>
      <vt:lpstr>2012_13 Skellam</vt:lpstr>
      <vt:lpstr>2012_13 Skellam (2)</vt:lpstr>
      <vt:lpstr>Chelsea</vt:lpstr>
      <vt:lpstr>'2012_13 Skellam'!home</vt:lpstr>
      <vt:lpstr>'2012_13 Skellam (2)'!home</vt:lpstr>
      <vt:lpstr>home</vt:lpstr>
      <vt:lpstr>'2012_13 Skellam'!lookup</vt:lpstr>
      <vt:lpstr>'2012_13 Skellam (2)'!lookup</vt:lpstr>
      <vt:lpstr>lookup</vt:lpstr>
      <vt:lpstr>'2012_13 Skellam'!mean</vt:lpstr>
      <vt:lpstr>'2012_13 Skellam (2)'!mean</vt:lpstr>
      <vt:lpstr>mean</vt:lpstr>
      <vt:lpstr>Reading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2013-10-11T13:02:13Z</dcterms:created>
  <dcterms:modified xsi:type="dcterms:W3CDTF">2020-10-10T17:09:51Z</dcterms:modified>
</cp:coreProperties>
</file>