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49 - Kelley Growth and Optimal Money Management/"/>
    </mc:Choice>
  </mc:AlternateContent>
  <bookViews>
    <workbookView xWindow="0" yWindow="460" windowWidth="35100" windowHeight="20120"/>
  </bookViews>
  <sheets>
    <sheet name="Sheet1" sheetId="1" r:id="rId1"/>
    <sheet name="Sheet2" sheetId="2" r:id="rId2"/>
    <sheet name="Sheet3" sheetId="3" r:id="rId3"/>
    <sheet name="Sheet5" sheetId="5" state="veryHidden" r:id="rId4"/>
    <sheet name="SolverTableSheet" sheetId="4" state="very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fraction">Sheet1!$F$3</definedName>
    <definedName name="losemult">Sheet1!$F$5</definedName>
    <definedName name="problose">Sheet1!$F$7</definedName>
    <definedName name="probwin">Sheet1!$F$6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0" hidden="1">Sheet1!$F$3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Sheet1!$G$15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o" localSheetId="0" hidden="1">2</definedName>
    <definedName name="solver_rep" localSheetId="0" hidden="1">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  <definedName name="winmult">Sheet1!$F$4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G11" i="1"/>
  <c r="H11" i="1"/>
  <c r="F7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5" i="1"/>
  <c r="G15" i="1"/>
  <c r="G18" i="1"/>
</calcChain>
</file>

<file path=xl/comments1.xml><?xml version="1.0" encoding="utf-8"?>
<comments xmlns="http://schemas.openxmlformats.org/spreadsheetml/2006/main">
  <authors>
    <author>Tech Services</author>
  </authors>
  <commentList>
    <comment ref="M14" authorId="0">
      <text>
        <r>
          <rPr>
            <sz val="8"/>
            <color indexed="81"/>
            <rFont val="Tahoma"/>
          </rPr>
          <t>The input values are along the side, the output cell(s) are shown along the top</t>
        </r>
      </text>
    </comment>
    <comment ref="M15" authorId="0">
      <text>
        <r>
          <rPr>
            <sz val="8"/>
            <color indexed="81"/>
            <rFont val="Tahoma"/>
          </rPr>
          <t>Remember that the input cell is $F$6</t>
        </r>
      </text>
    </comment>
    <comment ref="N15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16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17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18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19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0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1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2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3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4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5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6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7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8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29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0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1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2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3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4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5" authorId="0">
      <text>
        <r>
          <rPr>
            <sz val="8"/>
            <color indexed="81"/>
            <rFont val="Tahoma"/>
          </rPr>
          <t>Solver found a solution. All constraints and optimality conditions are satisfied.</t>
        </r>
      </text>
    </comment>
    <comment ref="N36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37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38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39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0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1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2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3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4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5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6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7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8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49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50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  <comment ref="N51" authorId="0">
      <text>
        <r>
          <rPr>
            <sz val="8"/>
            <color indexed="81"/>
            <rFont val="Tahoma"/>
          </rPr>
          <t>Solver has converged to the current solution. All constraints are satisfied.</t>
        </r>
      </text>
    </comment>
  </commentList>
</comments>
</file>

<file path=xl/sharedStrings.xml><?xml version="1.0" encoding="utf-8"?>
<sst xmlns="http://schemas.openxmlformats.org/spreadsheetml/2006/main" count="20" uniqueCount="20">
  <si>
    <t>winmult</t>
  </si>
  <si>
    <t>losemult</t>
  </si>
  <si>
    <t>probwin</t>
  </si>
  <si>
    <t>problose</t>
  </si>
  <si>
    <t>win</t>
  </si>
  <si>
    <t>lose</t>
  </si>
  <si>
    <t>ln return</t>
  </si>
  <si>
    <t>fraction</t>
  </si>
  <si>
    <t>final value</t>
  </si>
  <si>
    <t>exp ln return</t>
  </si>
  <si>
    <t>$F$6</t>
  </si>
  <si>
    <t>$F$3,$G$18</t>
  </si>
  <si>
    <t>$M$14</t>
  </si>
  <si>
    <t>$G$18</t>
  </si>
  <si>
    <t>Fraction</t>
  </si>
  <si>
    <t>Expected growth per gamble</t>
  </si>
  <si>
    <t>f</t>
  </si>
  <si>
    <t>average growth rate</t>
  </si>
  <si>
    <t>Prob Win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</si>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</sst>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4" x14ac:knownFonts="1">
    <font>
      <b/>
      <sz val="10"/>
      <name val="Helvetica"/>
    </font>
    <font>
      <sz val="10"/>
      <name val="Arial"/>
    </font>
    <font>
      <sz val="8"/>
      <color indexed="81"/>
      <name val="Tahoma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Optional bet fraction</a:t>
            </a:r>
          </a:p>
        </c:rich>
      </c:tx>
      <c:layout>
        <c:manualLayout>
          <c:xMode val="edge"/>
          <c:yMode val="edge"/>
          <c:x val="0.343226022697847"/>
          <c:y val="0.039577887401425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96892072135"/>
          <c:y val="0.255937005195886"/>
          <c:w val="0.578064880333216"/>
          <c:h val="0.456464968029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Fraction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Sheet1!$M$15:$M$51</c:f>
              <c:numCache>
                <c:formatCode>General</c:formatCode>
                <c:ptCount val="37"/>
                <c:pt idx="0">
                  <c:v>0.540000021457672</c:v>
                </c:pt>
                <c:pt idx="1">
                  <c:v>0.550000011920929</c:v>
                </c:pt>
                <c:pt idx="2">
                  <c:v>0.560000002384186</c:v>
                </c:pt>
                <c:pt idx="3">
                  <c:v>0.569999992847443</c:v>
                </c:pt>
                <c:pt idx="4">
                  <c:v>0.580000042915344</c:v>
                </c:pt>
                <c:pt idx="5">
                  <c:v>0.590000033378601</c:v>
                </c:pt>
                <c:pt idx="6">
                  <c:v>0.600000023841858</c:v>
                </c:pt>
                <c:pt idx="7">
                  <c:v>0.610000014305115</c:v>
                </c:pt>
                <c:pt idx="8">
                  <c:v>0.620000004768371</c:v>
                </c:pt>
                <c:pt idx="9">
                  <c:v>0.629999995231628</c:v>
                </c:pt>
                <c:pt idx="10">
                  <c:v>0.64000004529953</c:v>
                </c:pt>
                <c:pt idx="11">
                  <c:v>0.650000035762787</c:v>
                </c:pt>
                <c:pt idx="12">
                  <c:v>0.660000026226044</c:v>
                </c:pt>
                <c:pt idx="13">
                  <c:v>0.6700000166893</c:v>
                </c:pt>
                <c:pt idx="14">
                  <c:v>0.680000007152557</c:v>
                </c:pt>
                <c:pt idx="15">
                  <c:v>0.689999997615814</c:v>
                </c:pt>
                <c:pt idx="16">
                  <c:v>0.700000047683716</c:v>
                </c:pt>
                <c:pt idx="17">
                  <c:v>0.710000038146973</c:v>
                </c:pt>
                <c:pt idx="18">
                  <c:v>0.720000028610229</c:v>
                </c:pt>
                <c:pt idx="19">
                  <c:v>0.730000019073486</c:v>
                </c:pt>
                <c:pt idx="20">
                  <c:v>0.740000009536743</c:v>
                </c:pt>
                <c:pt idx="21">
                  <c:v>0.75</c:v>
                </c:pt>
                <c:pt idx="22">
                  <c:v>0.759999990463257</c:v>
                </c:pt>
                <c:pt idx="23">
                  <c:v>0.770000040531158</c:v>
                </c:pt>
                <c:pt idx="24">
                  <c:v>0.780000030994415</c:v>
                </c:pt>
                <c:pt idx="25">
                  <c:v>0.790000021457672</c:v>
                </c:pt>
                <c:pt idx="26">
                  <c:v>0.800000011920929</c:v>
                </c:pt>
                <c:pt idx="27">
                  <c:v>0.810000002384186</c:v>
                </c:pt>
                <c:pt idx="28">
                  <c:v>0.819999992847443</c:v>
                </c:pt>
                <c:pt idx="29">
                  <c:v>0.830000042915344</c:v>
                </c:pt>
                <c:pt idx="30">
                  <c:v>0.840000033378601</c:v>
                </c:pt>
                <c:pt idx="31">
                  <c:v>0.850000023841858</c:v>
                </c:pt>
                <c:pt idx="32">
                  <c:v>0.860000014305115</c:v>
                </c:pt>
                <c:pt idx="33">
                  <c:v>0.870000004768372</c:v>
                </c:pt>
                <c:pt idx="34">
                  <c:v>0.879999995231628</c:v>
                </c:pt>
                <c:pt idx="35">
                  <c:v>0.889999985694885</c:v>
                </c:pt>
                <c:pt idx="36">
                  <c:v>0.900000035762787</c:v>
                </c:pt>
              </c:numCache>
            </c:numRef>
          </c:xVal>
          <c:yVal>
            <c:numRef>
              <c:f>Sheet1!$N$15:$N$51</c:f>
              <c:numCache>
                <c:formatCode>0.0000</c:formatCode>
                <c:ptCount val="37"/>
                <c:pt idx="0">
                  <c:v>0.0309091318406543</c:v>
                </c:pt>
                <c:pt idx="1">
                  <c:v>0.0500000226776583</c:v>
                </c:pt>
                <c:pt idx="2">
                  <c:v>0.0690909135053857</c:v>
                </c:pt>
                <c:pt idx="3">
                  <c:v>0.0881818043111538</c:v>
                </c:pt>
                <c:pt idx="4">
                  <c:v>0.107272808879345</c:v>
                </c:pt>
                <c:pt idx="5">
                  <c:v>0.126363699626059</c:v>
                </c:pt>
                <c:pt idx="6">
                  <c:v>0.145454590339345</c:v>
                </c:pt>
                <c:pt idx="7">
                  <c:v>0.164545481013741</c:v>
                </c:pt>
                <c:pt idx="8">
                  <c:v>0.183636371645411</c:v>
                </c:pt>
                <c:pt idx="9">
                  <c:v>0.202727262231188</c:v>
                </c:pt>
                <c:pt idx="10">
                  <c:v>0.221818266560028</c:v>
                </c:pt>
                <c:pt idx="11">
                  <c:v>0.240909157047492</c:v>
                </c:pt>
                <c:pt idx="12">
                  <c:v>0.260000047484981</c:v>
                </c:pt>
                <c:pt idx="13">
                  <c:v>0.279090937873158</c:v>
                </c:pt>
                <c:pt idx="14">
                  <c:v>0.29818182821659</c:v>
                </c:pt>
                <c:pt idx="15">
                  <c:v>0.317272718524731</c:v>
                </c:pt>
                <c:pt idx="16">
                  <c:v>0.336363722601514</c:v>
                </c:pt>
                <c:pt idx="17">
                  <c:v>0.355454612888985</c:v>
                </c:pt>
                <c:pt idx="18">
                  <c:v>0.374545503212718</c:v>
                </c:pt>
                <c:pt idx="19">
                  <c:v>0.393636393622543</c:v>
                </c:pt>
                <c:pt idx="20">
                  <c:v>0.412727284191516</c:v>
                </c:pt>
                <c:pt idx="21">
                  <c:v>0.431818175026395</c:v>
                </c:pt>
                <c:pt idx="22">
                  <c:v>0.450909066278408</c:v>
                </c:pt>
                <c:pt idx="23">
                  <c:v>0.470000071954038</c:v>
                </c:pt>
                <c:pt idx="24">
                  <c:v>0.489090959846772</c:v>
                </c:pt>
                <c:pt idx="25">
                  <c:v>0.508181843935625</c:v>
                </c:pt>
                <c:pt idx="26">
                  <c:v>0.527272725906266</c:v>
                </c:pt>
                <c:pt idx="27">
                  <c:v>0.54636360528814</c:v>
                </c:pt>
                <c:pt idx="28">
                  <c:v>0.565454481547825</c:v>
                </c:pt>
                <c:pt idx="29">
                  <c:v>0.584545467892322</c:v>
                </c:pt>
                <c:pt idx="30">
                  <c:v>0.603636336165647</c:v>
                </c:pt>
                <c:pt idx="31">
                  <c:v>0.622727199694836</c:v>
                </c:pt>
                <c:pt idx="32">
                  <c:v>0.641818058383748</c:v>
                </c:pt>
                <c:pt idx="33">
                  <c:v>0.660908913009334</c:v>
                </c:pt>
                <c:pt idx="34">
                  <c:v>0.679999766286923</c:v>
                </c:pt>
                <c:pt idx="35">
                  <c:v>0.699090625111041</c:v>
                </c:pt>
                <c:pt idx="36">
                  <c:v>0.718181619202553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44-4750-B5B3-3A06C429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035392"/>
        <c:axId val="-722531808"/>
      </c:scatterChart>
      <c:valAx>
        <c:axId val="-7220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probability win</a:t>
                </a:r>
              </a:p>
            </c:rich>
          </c:tx>
          <c:layout>
            <c:manualLayout>
              <c:xMode val="edge"/>
              <c:yMode val="edge"/>
              <c:x val="0.379355077718673"/>
              <c:y val="0.84696679039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22531808"/>
        <c:crosses val="autoZero"/>
        <c:crossBetween val="midCat"/>
      </c:valAx>
      <c:valAx>
        <c:axId val="-7225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bet fraction</a:t>
                </a:r>
              </a:p>
            </c:rich>
          </c:tx>
          <c:layout>
            <c:manualLayout>
              <c:xMode val="edge"/>
              <c:yMode val="edge"/>
              <c:x val="0.0283871146592204"/>
              <c:y val="0.324538676691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22035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032767787782"/>
          <c:y val="0.443272338895968"/>
          <c:w val="0.176774304923327"/>
          <c:h val="0.0844328264563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Helvetica" charset="0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Average wealth growth per period</a:t>
            </a:r>
          </a:p>
        </c:rich>
      </c:tx>
      <c:layout>
        <c:manualLayout>
          <c:xMode val="edge"/>
          <c:yMode val="edge"/>
          <c:x val="0.244186123534564"/>
          <c:y val="0.039577887401425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6770103677787"/>
          <c:y val="0.255937005195886"/>
          <c:w val="0.370801150552487"/>
          <c:h val="0.456464968029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Expected growth per gamble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Sheet1!$M$15:$M$51</c:f>
              <c:numCache>
                <c:formatCode>General</c:formatCode>
                <c:ptCount val="37"/>
                <c:pt idx="0">
                  <c:v>0.540000021457672</c:v>
                </c:pt>
                <c:pt idx="1">
                  <c:v>0.550000011920929</c:v>
                </c:pt>
                <c:pt idx="2">
                  <c:v>0.560000002384186</c:v>
                </c:pt>
                <c:pt idx="3">
                  <c:v>0.569999992847443</c:v>
                </c:pt>
                <c:pt idx="4">
                  <c:v>0.580000042915344</c:v>
                </c:pt>
                <c:pt idx="5">
                  <c:v>0.590000033378601</c:v>
                </c:pt>
                <c:pt idx="6">
                  <c:v>0.600000023841858</c:v>
                </c:pt>
                <c:pt idx="7">
                  <c:v>0.610000014305115</c:v>
                </c:pt>
                <c:pt idx="8">
                  <c:v>0.620000004768371</c:v>
                </c:pt>
                <c:pt idx="9">
                  <c:v>0.629999995231628</c:v>
                </c:pt>
                <c:pt idx="10">
                  <c:v>0.64000004529953</c:v>
                </c:pt>
                <c:pt idx="11">
                  <c:v>0.650000035762787</c:v>
                </c:pt>
                <c:pt idx="12">
                  <c:v>0.660000026226044</c:v>
                </c:pt>
                <c:pt idx="13">
                  <c:v>0.6700000166893</c:v>
                </c:pt>
                <c:pt idx="14">
                  <c:v>0.680000007152557</c:v>
                </c:pt>
                <c:pt idx="15">
                  <c:v>0.689999997615814</c:v>
                </c:pt>
                <c:pt idx="16">
                  <c:v>0.700000047683716</c:v>
                </c:pt>
                <c:pt idx="17">
                  <c:v>0.710000038146973</c:v>
                </c:pt>
                <c:pt idx="18">
                  <c:v>0.720000028610229</c:v>
                </c:pt>
                <c:pt idx="19">
                  <c:v>0.730000019073486</c:v>
                </c:pt>
                <c:pt idx="20">
                  <c:v>0.740000009536743</c:v>
                </c:pt>
                <c:pt idx="21">
                  <c:v>0.75</c:v>
                </c:pt>
                <c:pt idx="22">
                  <c:v>0.759999990463257</c:v>
                </c:pt>
                <c:pt idx="23">
                  <c:v>0.770000040531158</c:v>
                </c:pt>
                <c:pt idx="24">
                  <c:v>0.780000030994415</c:v>
                </c:pt>
                <c:pt idx="25">
                  <c:v>0.790000021457672</c:v>
                </c:pt>
                <c:pt idx="26">
                  <c:v>0.800000011920929</c:v>
                </c:pt>
                <c:pt idx="27">
                  <c:v>0.810000002384186</c:v>
                </c:pt>
                <c:pt idx="28">
                  <c:v>0.819999992847443</c:v>
                </c:pt>
                <c:pt idx="29">
                  <c:v>0.830000042915344</c:v>
                </c:pt>
                <c:pt idx="30">
                  <c:v>0.840000033378601</c:v>
                </c:pt>
                <c:pt idx="31">
                  <c:v>0.850000023841858</c:v>
                </c:pt>
                <c:pt idx="32">
                  <c:v>0.860000014305115</c:v>
                </c:pt>
                <c:pt idx="33">
                  <c:v>0.870000004768372</c:v>
                </c:pt>
                <c:pt idx="34">
                  <c:v>0.879999995231628</c:v>
                </c:pt>
                <c:pt idx="35">
                  <c:v>0.889999985694885</c:v>
                </c:pt>
                <c:pt idx="36">
                  <c:v>0.900000035762787</c:v>
                </c:pt>
              </c:numCache>
            </c:numRef>
          </c:xVal>
          <c:yVal>
            <c:numRef>
              <c:f>Sheet1!$P$15:$P$51</c:f>
              <c:numCache>
                <c:formatCode>0.000%</c:formatCode>
                <c:ptCount val="37"/>
                <c:pt idx="0">
                  <c:v>0.000526228982004717</c:v>
                </c:pt>
                <c:pt idx="1">
                  <c:v>0.00137888316580215</c:v>
                </c:pt>
                <c:pt idx="2">
                  <c:v>0.00263731574901072</c:v>
                </c:pt>
                <c:pt idx="3">
                  <c:v>0.00430486676457287</c:v>
                </c:pt>
                <c:pt idx="4">
                  <c:v>0.00638575254470219</c:v>
                </c:pt>
                <c:pt idx="5">
                  <c:v>0.00888504059068196</c:v>
                </c:pt>
                <c:pt idx="6">
                  <c:v>0.0118087565157958</c:v>
                </c:pt>
                <c:pt idx="7">
                  <c:v>0.0151638755774295</c:v>
                </c:pt>
                <c:pt idx="8">
                  <c:v>0.0189583791080876</c:v>
                </c:pt>
                <c:pt idx="9">
                  <c:v>0.0232013070403629</c:v>
                </c:pt>
                <c:pt idx="10">
                  <c:v>0.0279028478732508</c:v>
                </c:pt>
                <c:pt idx="11">
                  <c:v>0.0330742933605825</c:v>
                </c:pt>
                <c:pt idx="12">
                  <c:v>0.0387282860783535</c:v>
                </c:pt>
                <c:pt idx="13">
                  <c:v>0.0448788009900201</c:v>
                </c:pt>
                <c:pt idx="14">
                  <c:v>0.051541275801293</c:v>
                </c:pt>
                <c:pt idx="15">
                  <c:v>0.0587327293601356</c:v>
                </c:pt>
                <c:pt idx="16">
                  <c:v>0.0664719447424706</c:v>
                </c:pt>
                <c:pt idx="17">
                  <c:v>0.0747794363028624</c:v>
                </c:pt>
                <c:pt idx="18">
                  <c:v>0.0836779037669277</c:v>
                </c:pt>
                <c:pt idx="19">
                  <c:v>0.0931922551699031</c:v>
                </c:pt>
                <c:pt idx="20">
                  <c:v>0.103349886644021</c:v>
                </c:pt>
                <c:pt idx="21">
                  <c:v>0.114180954755265</c:v>
                </c:pt>
                <c:pt idx="22">
                  <c:v>0.12571869299879</c:v>
                </c:pt>
                <c:pt idx="23">
                  <c:v>0.137999856828324</c:v>
                </c:pt>
                <c:pt idx="24">
                  <c:v>0.151064860200186</c:v>
                </c:pt>
                <c:pt idx="25">
                  <c:v>0.164958726451458</c:v>
                </c:pt>
                <c:pt idx="26">
                  <c:v>0.17973140859967</c:v>
                </c:pt>
                <c:pt idx="27">
                  <c:v>0.195438588431183</c:v>
                </c:pt>
                <c:pt idx="28">
                  <c:v>0.212142554937265</c:v>
                </c:pt>
                <c:pt idx="29">
                  <c:v>0.229913382806174</c:v>
                </c:pt>
                <c:pt idx="30">
                  <c:v>0.248829817006124</c:v>
                </c:pt>
                <c:pt idx="31">
                  <c:v>0.268981541820109</c:v>
                </c:pt>
                <c:pt idx="32">
                  <c:v>0.290470821430159</c:v>
                </c:pt>
                <c:pt idx="33">
                  <c:v>0.31341523007275</c:v>
                </c:pt>
                <c:pt idx="34">
                  <c:v>0.337951062844629</c:v>
                </c:pt>
                <c:pt idx="35">
                  <c:v>0.364237847527538</c:v>
                </c:pt>
                <c:pt idx="36">
                  <c:v>0.392464619621419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5C-4727-A03C-5ED9CE05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597712"/>
        <c:axId val="-780257248"/>
      </c:scatterChart>
      <c:valAx>
        <c:axId val="-6695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probablity win</a:t>
                </a:r>
              </a:p>
            </c:rich>
          </c:tx>
          <c:layout>
            <c:manualLayout>
              <c:xMode val="edge"/>
              <c:yMode val="edge"/>
              <c:x val="0.3385013987622"/>
              <c:y val="0.84696679039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80257248"/>
        <c:crosses val="autoZero"/>
        <c:crossBetween val="midCat"/>
      </c:valAx>
      <c:valAx>
        <c:axId val="-78025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Mean growth rate per bet</a:t>
                </a:r>
              </a:p>
            </c:rich>
          </c:tx>
          <c:layout>
            <c:manualLayout>
              <c:xMode val="edge"/>
              <c:yMode val="edge"/>
              <c:x val="0.0284237815754519"/>
              <c:y val="0.1952509111803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669597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498916665063"/>
          <c:y val="0.408971503148065"/>
          <c:w val="0.324289507974474"/>
          <c:h val="0.150395972125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Helvetica" charset="0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21</xdr:row>
      <xdr:rowOff>36575</xdr:rowOff>
    </xdr:from>
    <xdr:to>
      <xdr:col>10</xdr:col>
      <xdr:colOff>283464</xdr:colOff>
      <xdr:row>41</xdr:row>
      <xdr:rowOff>133350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xmlns="" id="{2AD1CE9F-D529-4AC4-97A9-444E6EF9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245618</xdr:colOff>
      <xdr:row>43</xdr:row>
      <xdr:rowOff>107950</xdr:rowOff>
    </xdr:from>
    <xdr:to>
      <xdr:col>10</xdr:col>
      <xdr:colOff>29718</xdr:colOff>
      <xdr:row>66</xdr:row>
      <xdr:rowOff>73151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xmlns="" id="{F32664D1-2099-4439-8799-6F1C4614E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E1:AA51"/>
  <sheetViews>
    <sheetView tabSelected="1" zoomScale="130" zoomScaleNormal="130" zoomScalePageLayoutView="130" workbookViewId="0">
      <selection activeCell="K2" sqref="K2:L12"/>
    </sheetView>
  </sheetViews>
  <sheetFormatPr baseColWidth="10" defaultColWidth="9.1640625" defaultRowHeight="13" x14ac:dyDescent="0.15"/>
  <cols>
    <col min="12" max="12" width="10.1640625" customWidth="1"/>
    <col min="14" max="14" width="13.6640625" customWidth="1"/>
    <col min="15" max="15" width="11.5" hidden="1" customWidth="1"/>
    <col min="16" max="16" width="11.5" customWidth="1"/>
  </cols>
  <sheetData>
    <row r="1" spans="5:27" x14ac:dyDescent="0.15">
      <c r="AA1" t="s">
        <v>19</v>
      </c>
    </row>
    <row r="2" spans="5:27" ht="26" x14ac:dyDescent="0.15">
      <c r="K2" t="s">
        <v>16</v>
      </c>
      <c r="L2" s="4" t="s">
        <v>17</v>
      </c>
    </row>
    <row r="3" spans="5:27" x14ac:dyDescent="0.15">
      <c r="E3" t="s">
        <v>7</v>
      </c>
      <c r="F3">
        <v>0.14545448064255589</v>
      </c>
      <c r="K3">
        <v>0.05</v>
      </c>
      <c r="L3" s="5">
        <v>6.6680912898917644E-3</v>
      </c>
    </row>
    <row r="4" spans="5:27" x14ac:dyDescent="0.15">
      <c r="E4" t="s">
        <v>0</v>
      </c>
      <c r="F4">
        <v>1</v>
      </c>
      <c r="K4">
        <v>0.1</v>
      </c>
      <c r="L4" s="5">
        <v>1.062866860671785E-2</v>
      </c>
    </row>
    <row r="5" spans="5:27" x14ac:dyDescent="0.15">
      <c r="E5" t="s">
        <v>1</v>
      </c>
      <c r="F5">
        <v>1.1000000000000001</v>
      </c>
      <c r="K5">
        <v>0.15</v>
      </c>
      <c r="L5" s="5">
        <v>1.1796783388580145E-2</v>
      </c>
    </row>
    <row r="6" spans="5:27" x14ac:dyDescent="0.15">
      <c r="E6" t="s">
        <v>2</v>
      </c>
      <c r="F6">
        <v>0.6</v>
      </c>
      <c r="K6">
        <v>0.2</v>
      </c>
      <c r="L6" s="5">
        <v>1.0058641801183432E-2</v>
      </c>
    </row>
    <row r="7" spans="5:27" x14ac:dyDescent="0.15">
      <c r="E7" t="s">
        <v>3</v>
      </c>
      <c r="F7">
        <f>1-probwin</f>
        <v>0.4</v>
      </c>
      <c r="K7">
        <v>0.25</v>
      </c>
      <c r="L7" s="5">
        <v>5.2665006530148162E-3</v>
      </c>
    </row>
    <row r="8" spans="5:27" x14ac:dyDescent="0.15">
      <c r="K8">
        <v>0.3</v>
      </c>
      <c r="L8" s="5">
        <v>-2.7686282184038458E-3</v>
      </c>
    </row>
    <row r="9" spans="5:27" x14ac:dyDescent="0.15">
      <c r="G9" t="s">
        <v>8</v>
      </c>
      <c r="H9" t="s">
        <v>6</v>
      </c>
      <c r="K9">
        <v>0.35</v>
      </c>
      <c r="L9" s="5">
        <v>-1.4287401381530729E-2</v>
      </c>
    </row>
    <row r="10" spans="5:27" x14ac:dyDescent="0.15">
      <c r="F10" t="s">
        <v>4</v>
      </c>
      <c r="G10">
        <f>1+winmult*fraction</f>
        <v>1.1454544806425559</v>
      </c>
      <c r="H10">
        <f>LN(G10)</f>
        <v>0.13580148457716457</v>
      </c>
      <c r="K10">
        <v>0.4</v>
      </c>
      <c r="L10" s="5">
        <v>-2.9597219582795153E-2</v>
      </c>
    </row>
    <row r="11" spans="5:27" x14ac:dyDescent="0.15">
      <c r="F11" t="s">
        <v>5</v>
      </c>
      <c r="G11">
        <f>1-losemult*fraction</f>
        <v>0.84000007129318854</v>
      </c>
      <c r="H11">
        <f>LN(G11)</f>
        <v>-0.17435330227193785</v>
      </c>
      <c r="K11">
        <v>0.45</v>
      </c>
      <c r="L11" s="5">
        <v>-4.9094514799765898E-2</v>
      </c>
    </row>
    <row r="12" spans="5:27" x14ac:dyDescent="0.15">
      <c r="K12">
        <v>0.5</v>
      </c>
      <c r="L12" s="5">
        <v>-7.3298724148882166E-2</v>
      </c>
    </row>
    <row r="14" spans="5:27" ht="39" x14ac:dyDescent="0.15">
      <c r="G14" t="s">
        <v>9</v>
      </c>
      <c r="M14" t="s">
        <v>18</v>
      </c>
      <c r="N14" t="s">
        <v>14</v>
      </c>
      <c r="O14" t="s">
        <v>13</v>
      </c>
      <c r="P14" s="4" t="s">
        <v>15</v>
      </c>
    </row>
    <row r="15" spans="5:27" x14ac:dyDescent="0.15">
      <c r="G15">
        <f>probwin*H10+problose*H11</f>
        <v>1.1739569837523584E-2</v>
      </c>
      <c r="M15">
        <v>0.54000002145767212</v>
      </c>
      <c r="N15" s="2">
        <v>3.0909131840654313E-2</v>
      </c>
      <c r="O15" s="2">
        <v>1.0005262289820047</v>
      </c>
      <c r="P15" s="3">
        <f>O15-1</f>
        <v>5.2622898200471724E-4</v>
      </c>
    </row>
    <row r="16" spans="5:27" x14ac:dyDescent="0.15">
      <c r="M16">
        <v>0.55000001192092896</v>
      </c>
      <c r="N16" s="2">
        <v>5.0000022677658296E-2</v>
      </c>
      <c r="O16" s="2">
        <v>1.0013788831658021</v>
      </c>
      <c r="P16" s="3">
        <f t="shared" ref="P16:P51" si="0">O16-1</f>
        <v>1.3788831658021472E-3</v>
      </c>
    </row>
    <row r="17" spans="7:16" x14ac:dyDescent="0.15">
      <c r="M17">
        <v>0.56000000238418579</v>
      </c>
      <c r="N17" s="2">
        <v>6.9090913505385668E-2</v>
      </c>
      <c r="O17" s="2">
        <v>1.0026373157490107</v>
      </c>
      <c r="P17" s="3">
        <f t="shared" si="0"/>
        <v>2.6373157490107157E-3</v>
      </c>
    </row>
    <row r="18" spans="7:16" x14ac:dyDescent="0.15">
      <c r="G18">
        <f>EXP(G15)</f>
        <v>1.0118087490338006</v>
      </c>
      <c r="M18">
        <v>0.56999999284744263</v>
      </c>
      <c r="N18" s="2">
        <v>8.8181804311153855E-2</v>
      </c>
      <c r="O18" s="2">
        <v>1.0043048667645729</v>
      </c>
      <c r="P18" s="3">
        <f t="shared" si="0"/>
        <v>4.3048667645728678E-3</v>
      </c>
    </row>
    <row r="19" spans="7:16" x14ac:dyDescent="0.15">
      <c r="M19">
        <v>0.58000004291534424</v>
      </c>
      <c r="N19" s="2">
        <v>0.10727280887934543</v>
      </c>
      <c r="O19" s="2">
        <v>1.0063857525447022</v>
      </c>
      <c r="P19" s="3">
        <f t="shared" si="0"/>
        <v>6.3857525447021946E-3</v>
      </c>
    </row>
    <row r="20" spans="7:16" x14ac:dyDescent="0.15">
      <c r="M20">
        <v>0.59000003337860107</v>
      </c>
      <c r="N20" s="2">
        <v>0.12636369962605951</v>
      </c>
      <c r="O20" s="2">
        <v>1.008885040590682</v>
      </c>
      <c r="P20" s="3">
        <f t="shared" si="0"/>
        <v>8.8850405906819585E-3</v>
      </c>
    </row>
    <row r="21" spans="7:16" x14ac:dyDescent="0.15">
      <c r="M21">
        <v>0.60000002384185791</v>
      </c>
      <c r="N21" s="2">
        <v>0.14545459033934496</v>
      </c>
      <c r="O21" s="2">
        <v>1.0118087565157958</v>
      </c>
      <c r="P21" s="3">
        <f t="shared" si="0"/>
        <v>1.1808756515795826E-2</v>
      </c>
    </row>
    <row r="22" spans="7:16" x14ac:dyDescent="0.15">
      <c r="M22">
        <v>0.61000001430511475</v>
      </c>
      <c r="N22" s="2">
        <v>0.16454548101374086</v>
      </c>
      <c r="O22" s="2">
        <v>1.0151638755774295</v>
      </c>
      <c r="P22" s="3">
        <f t="shared" si="0"/>
        <v>1.5163875577429486E-2</v>
      </c>
    </row>
    <row r="23" spans="7:16" x14ac:dyDescent="0.15">
      <c r="M23">
        <v>0.62000000476837158</v>
      </c>
      <c r="N23" s="2">
        <v>0.18363637164541136</v>
      </c>
      <c r="O23" s="2">
        <v>1.0189583791080876</v>
      </c>
      <c r="P23" s="3">
        <f t="shared" si="0"/>
        <v>1.895837910808762E-2</v>
      </c>
    </row>
    <row r="24" spans="7:16" x14ac:dyDescent="0.15">
      <c r="M24">
        <v>0.62999999523162842</v>
      </c>
      <c r="N24" s="2">
        <v>0.2027272622311877</v>
      </c>
      <c r="O24" s="2">
        <v>1.0232013070403629</v>
      </c>
      <c r="P24" s="3">
        <f t="shared" si="0"/>
        <v>2.320130704036294E-2</v>
      </c>
    </row>
    <row r="25" spans="7:16" x14ac:dyDescent="0.15">
      <c r="M25">
        <v>0.64000004529953003</v>
      </c>
      <c r="N25" s="2">
        <v>0.22181826656002779</v>
      </c>
      <c r="O25" s="2">
        <v>1.0279028478732508</v>
      </c>
      <c r="P25" s="3">
        <f t="shared" si="0"/>
        <v>2.7902847873250813E-2</v>
      </c>
    </row>
    <row r="26" spans="7:16" x14ac:dyDescent="0.15">
      <c r="M26">
        <v>0.65000003576278687</v>
      </c>
      <c r="N26" s="2">
        <v>0.24090915704749241</v>
      </c>
      <c r="O26" s="2">
        <v>1.0330742933605825</v>
      </c>
      <c r="P26" s="3">
        <f t="shared" si="0"/>
        <v>3.3074293360582541E-2</v>
      </c>
    </row>
    <row r="27" spans="7:16" x14ac:dyDescent="0.15">
      <c r="M27">
        <v>0.6600000262260437</v>
      </c>
      <c r="N27" s="2">
        <v>0.26000004748498073</v>
      </c>
      <c r="O27" s="2">
        <v>1.0387282860783535</v>
      </c>
      <c r="P27" s="3">
        <f t="shared" si="0"/>
        <v>3.8728286078353547E-2</v>
      </c>
    </row>
    <row r="28" spans="7:16" x14ac:dyDescent="0.15">
      <c r="M28">
        <v>0.67000001668930054</v>
      </c>
      <c r="N28" s="2">
        <v>0.27909093787315786</v>
      </c>
      <c r="O28" s="2">
        <v>1.0448788009900201</v>
      </c>
      <c r="P28" s="3">
        <f t="shared" si="0"/>
        <v>4.4878800990020062E-2</v>
      </c>
    </row>
    <row r="29" spans="7:16" x14ac:dyDescent="0.15">
      <c r="M29">
        <v>0.68000000715255737</v>
      </c>
      <c r="N29" s="2">
        <v>0.29818182821659023</v>
      </c>
      <c r="O29" s="2">
        <v>1.051541275801293</v>
      </c>
      <c r="P29" s="3">
        <f t="shared" si="0"/>
        <v>5.1541275801292974E-2</v>
      </c>
    </row>
    <row r="30" spans="7:16" x14ac:dyDescent="0.15">
      <c r="M30">
        <v>0.68999999761581421</v>
      </c>
      <c r="N30" s="2">
        <v>0.3172727185247311</v>
      </c>
      <c r="O30" s="2">
        <v>1.0587327293601356</v>
      </c>
      <c r="P30" s="3">
        <f t="shared" si="0"/>
        <v>5.8732729360135627E-2</v>
      </c>
    </row>
    <row r="31" spans="7:16" x14ac:dyDescent="0.15">
      <c r="M31">
        <v>0.70000004768371582</v>
      </c>
      <c r="N31" s="2">
        <v>0.33636372260151443</v>
      </c>
      <c r="O31" s="2">
        <v>1.0664719447424706</v>
      </c>
      <c r="P31" s="3">
        <f t="shared" si="0"/>
        <v>6.6471944742470646E-2</v>
      </c>
    </row>
    <row r="32" spans="7:16" x14ac:dyDescent="0.15">
      <c r="M32">
        <v>0.71000003814697266</v>
      </c>
      <c r="N32" s="2">
        <v>0.35545461288898506</v>
      </c>
      <c r="O32" s="2">
        <v>1.0747794363028624</v>
      </c>
      <c r="P32" s="3">
        <f t="shared" si="0"/>
        <v>7.4779436302862434E-2</v>
      </c>
    </row>
    <row r="33" spans="13:16" x14ac:dyDescent="0.15">
      <c r="M33">
        <v>0.72000002861022949</v>
      </c>
      <c r="N33" s="2">
        <v>0.37454550321271812</v>
      </c>
      <c r="O33" s="2">
        <v>1.0836779037669277</v>
      </c>
      <c r="P33" s="3">
        <f t="shared" si="0"/>
        <v>8.3677903766927741E-2</v>
      </c>
    </row>
    <row r="34" spans="13:16" x14ac:dyDescent="0.15">
      <c r="M34">
        <v>0.73000001907348633</v>
      </c>
      <c r="N34" s="2">
        <v>0.39363639362254355</v>
      </c>
      <c r="O34" s="2">
        <v>1.0931922551699031</v>
      </c>
      <c r="P34" s="3">
        <f t="shared" si="0"/>
        <v>9.3192255169903149E-2</v>
      </c>
    </row>
    <row r="35" spans="13:16" x14ac:dyDescent="0.15">
      <c r="M35">
        <v>0.74000000953674316</v>
      </c>
      <c r="N35" s="2">
        <v>0.41272728419151572</v>
      </c>
      <c r="O35" s="2">
        <v>1.1033498866440212</v>
      </c>
      <c r="P35" s="3">
        <f t="shared" si="0"/>
        <v>0.10334988664402123</v>
      </c>
    </row>
    <row r="36" spans="13:16" x14ac:dyDescent="0.15">
      <c r="M36">
        <v>0.75</v>
      </c>
      <c r="N36" s="2">
        <v>0.43181817502639464</v>
      </c>
      <c r="O36" s="2">
        <v>1.1141809547552648</v>
      </c>
      <c r="P36" s="3">
        <f t="shared" si="0"/>
        <v>0.1141809547552648</v>
      </c>
    </row>
    <row r="37" spans="13:16" x14ac:dyDescent="0.15">
      <c r="M37">
        <v>0.75999999046325684</v>
      </c>
      <c r="N37" s="2">
        <v>0.45090906627840804</v>
      </c>
      <c r="O37" s="2">
        <v>1.1257186929987897</v>
      </c>
      <c r="P37" s="3">
        <f t="shared" si="0"/>
        <v>0.12571869299878968</v>
      </c>
    </row>
    <row r="38" spans="13:16" x14ac:dyDescent="0.15">
      <c r="M38">
        <v>0.77000004053115845</v>
      </c>
      <c r="N38" s="2">
        <v>0.47000007195403792</v>
      </c>
      <c r="O38" s="2">
        <v>1.1379998568283236</v>
      </c>
      <c r="P38" s="3">
        <f t="shared" si="0"/>
        <v>0.13799985682832361</v>
      </c>
    </row>
    <row r="39" spans="13:16" x14ac:dyDescent="0.15">
      <c r="M39">
        <v>0.78000003099441528</v>
      </c>
      <c r="N39" s="2">
        <v>0.48909095984677187</v>
      </c>
      <c r="O39" s="2">
        <v>1.1510648602001856</v>
      </c>
      <c r="P39" s="3">
        <f t="shared" si="0"/>
        <v>0.15106486020018561</v>
      </c>
    </row>
    <row r="40" spans="13:16" x14ac:dyDescent="0.15">
      <c r="M40">
        <v>0.79000002145767212</v>
      </c>
      <c r="N40" s="2">
        <v>0.50818184393562493</v>
      </c>
      <c r="O40" s="2">
        <v>1.1649587264514578</v>
      </c>
      <c r="P40" s="3">
        <f t="shared" si="0"/>
        <v>0.16495872645145782</v>
      </c>
    </row>
    <row r="41" spans="13:16" x14ac:dyDescent="0.15">
      <c r="M41">
        <v>0.80000001192092896</v>
      </c>
      <c r="N41" s="2">
        <v>0.52727272590626639</v>
      </c>
      <c r="O41" s="2">
        <v>1.1797314085996704</v>
      </c>
      <c r="P41" s="3">
        <f t="shared" si="0"/>
        <v>0.17973140859967041</v>
      </c>
    </row>
    <row r="42" spans="13:16" x14ac:dyDescent="0.15">
      <c r="M42">
        <v>0.81000000238418579</v>
      </c>
      <c r="N42" s="2">
        <v>0.54636360528813988</v>
      </c>
      <c r="O42" s="2">
        <v>1.1954385884311829</v>
      </c>
      <c r="P42" s="3">
        <f t="shared" si="0"/>
        <v>0.19543858843118289</v>
      </c>
    </row>
    <row r="43" spans="13:16" x14ac:dyDescent="0.15">
      <c r="M43">
        <v>0.81999999284744263</v>
      </c>
      <c r="N43" s="2">
        <v>0.56545448154782507</v>
      </c>
      <c r="O43" s="2">
        <v>1.2121425549372649</v>
      </c>
      <c r="P43" s="3">
        <f t="shared" si="0"/>
        <v>0.21214255493726486</v>
      </c>
    </row>
    <row r="44" spans="13:16" x14ac:dyDescent="0.15">
      <c r="M44">
        <v>0.83000004291534424</v>
      </c>
      <c r="N44" s="2">
        <v>0.58454546789232176</v>
      </c>
      <c r="O44" s="2">
        <v>1.2299133828061737</v>
      </c>
      <c r="P44" s="3">
        <f t="shared" si="0"/>
        <v>0.22991338280617368</v>
      </c>
    </row>
    <row r="45" spans="13:16" x14ac:dyDescent="0.15">
      <c r="M45">
        <v>0.84000003337860107</v>
      </c>
      <c r="N45" s="2">
        <v>0.60363633616564683</v>
      </c>
      <c r="O45" s="2">
        <v>1.2488298170061241</v>
      </c>
      <c r="P45" s="3">
        <f t="shared" si="0"/>
        <v>0.24882981700612405</v>
      </c>
    </row>
    <row r="46" spans="13:16" x14ac:dyDescent="0.15">
      <c r="M46">
        <v>0.85000002384185791</v>
      </c>
      <c r="N46" s="2">
        <v>0.62272719969483636</v>
      </c>
      <c r="O46" s="2">
        <v>1.2689815418201087</v>
      </c>
      <c r="P46" s="3">
        <f t="shared" si="0"/>
        <v>0.26898154182010869</v>
      </c>
    </row>
    <row r="47" spans="13:16" x14ac:dyDescent="0.15">
      <c r="M47">
        <v>0.86000001430511475</v>
      </c>
      <c r="N47" s="2">
        <v>0.64181805838374806</v>
      </c>
      <c r="O47" s="2">
        <v>1.2904708214301592</v>
      </c>
      <c r="P47" s="3">
        <f t="shared" si="0"/>
        <v>0.29047082143015923</v>
      </c>
    </row>
    <row r="48" spans="13:16" x14ac:dyDescent="0.15">
      <c r="M48">
        <v>0.87000000476837158</v>
      </c>
      <c r="N48" s="2">
        <v>0.66090891300933419</v>
      </c>
      <c r="O48" s="2">
        <v>1.31341523007275</v>
      </c>
      <c r="P48" s="3">
        <f t="shared" si="0"/>
        <v>0.31341523007274996</v>
      </c>
    </row>
    <row r="49" spans="13:16" x14ac:dyDescent="0.15">
      <c r="M49">
        <v>0.87999999523162842</v>
      </c>
      <c r="N49" s="2">
        <v>0.67999976628692338</v>
      </c>
      <c r="O49" s="2">
        <v>1.3379510628446292</v>
      </c>
      <c r="P49" s="3">
        <f t="shared" si="0"/>
        <v>0.33795106284462917</v>
      </c>
    </row>
    <row r="50" spans="13:16" x14ac:dyDescent="0.15">
      <c r="M50">
        <v>0.88999998569488525</v>
      </c>
      <c r="N50" s="2">
        <v>0.69909062511104147</v>
      </c>
      <c r="O50" s="2">
        <v>1.3642378475275376</v>
      </c>
      <c r="P50" s="3">
        <f t="shared" si="0"/>
        <v>0.36423784752753763</v>
      </c>
    </row>
    <row r="51" spans="13:16" x14ac:dyDescent="0.15">
      <c r="M51">
        <v>0.90000003576278687</v>
      </c>
      <c r="N51" s="2">
        <v>0.71818161920255319</v>
      </c>
      <c r="O51" s="2">
        <v>1.3924646196214188</v>
      </c>
      <c r="P51" s="3">
        <f t="shared" si="0"/>
        <v>0.39246461962141876</v>
      </c>
    </row>
  </sheetData>
  <phoneticPr fontId="3" type="noConversion"/>
  <printOptions headings="1" gridLines="1"/>
  <pageMargins left="0.75" right="0.75" top="1" bottom="1" header="0.5" footer="0.5"/>
  <pageSetup scale="33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10</v>
      </c>
    </row>
    <row r="3" spans="1:2" x14ac:dyDescent="0.15">
      <c r="A3">
        <v>1</v>
      </c>
    </row>
    <row r="4" spans="1:2" x14ac:dyDescent="0.15">
      <c r="A4">
        <v>0.54</v>
      </c>
    </row>
    <row r="5" spans="1:2" x14ac:dyDescent="0.15">
      <c r="A5">
        <v>0.9</v>
      </c>
    </row>
    <row r="6" spans="1:2" x14ac:dyDescent="0.15">
      <c r="A6">
        <v>0.01</v>
      </c>
    </row>
    <row r="7" spans="1:2" x14ac:dyDescent="0.15">
      <c r="A7" s="1"/>
      <c r="B7" s="1"/>
    </row>
    <row r="8" spans="1:2" x14ac:dyDescent="0.15">
      <c r="A8" t="s">
        <v>11</v>
      </c>
    </row>
    <row r="9" spans="1:2" x14ac:dyDescent="0.15">
      <c r="A9" t="s">
        <v>12</v>
      </c>
    </row>
    <row r="13" spans="1:2" x14ac:dyDescent="0.15">
      <c r="B13" s="1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Kostas Pelechrinis</cp:lastModifiedBy>
  <cp:lastPrinted>2021-04-13T18:13:38Z</cp:lastPrinted>
  <dcterms:created xsi:type="dcterms:W3CDTF">2007-08-16T22:04:12Z</dcterms:created>
  <dcterms:modified xsi:type="dcterms:W3CDTF">2021-04-13T18:13:54Z</dcterms:modified>
</cp:coreProperties>
</file>