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8"/>
  <workbookPr/>
  <mc:AlternateContent xmlns:mc="http://schemas.openxmlformats.org/markup-compatibility/2006">
    <mc:Choice Requires="x15">
      <x15ac:absPath xmlns:x15ac="http://schemas.microsoft.com/office/spreadsheetml/2010/11/ac" url="C:\Users\Owner\Documents\mathletics1_10\"/>
    </mc:Choice>
  </mc:AlternateContent>
  <xr:revisionPtr revIDLastSave="0" documentId="8_{2AA15ABD-B257-4914-BB8B-9DBE9470680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MLR" sheetId="12" r:id="rId2"/>
    <sheet name="MLRnoCS" sheetId="13" r:id="rId3"/>
    <sheet name="Accuracy LW" sheetId="14" r:id="rId4"/>
    <sheet name="Players" sheetId="15" r:id="rId5"/>
    <sheet name="DataOBP_SLG" sheetId="16" r:id="rId6"/>
    <sheet name="OBP_SLG" sheetId="20" r:id="rId7"/>
    <sheet name="AboveAverage" sheetId="21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typ" localSheetId="7" hidden="1">2</definedName>
    <definedName name="solver_ver" localSheetId="7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4" l="1"/>
  <c r="J2" i="14"/>
  <c r="I2" i="14"/>
  <c r="H2" i="14"/>
  <c r="G2" i="14"/>
  <c r="F2" i="14"/>
  <c r="I6" i="21"/>
  <c r="H6" i="21"/>
  <c r="G6" i="21"/>
  <c r="D6" i="21"/>
  <c r="P2" i="5"/>
  <c r="Q2" i="5"/>
  <c r="R2" i="5"/>
  <c r="E6" i="21" s="1"/>
  <c r="S2" i="5"/>
  <c r="F6" i="21" s="1"/>
  <c r="T2" i="5"/>
  <c r="U2" i="5"/>
  <c r="V2" i="5"/>
  <c r="O2" i="5"/>
  <c r="U1" i="5"/>
  <c r="V1" i="5"/>
  <c r="P1" i="5"/>
  <c r="Q1" i="5"/>
  <c r="R1" i="5"/>
  <c r="S1" i="5"/>
  <c r="T1" i="5"/>
  <c r="O1" i="5"/>
  <c r="C5" i="21" l="1"/>
  <c r="E5" i="21"/>
  <c r="F5" i="21"/>
  <c r="G5" i="21"/>
  <c r="I5" i="21"/>
  <c r="F2" i="21"/>
  <c r="J7" i="21" s="1"/>
  <c r="A5" i="21" s="1"/>
  <c r="G8" i="21" s="1"/>
  <c r="J6" i="21"/>
  <c r="F8" i="21" l="1"/>
  <c r="J8" i="21"/>
  <c r="H8" i="21"/>
  <c r="I8" i="21"/>
  <c r="E8" i="21"/>
  <c r="D8" i="21"/>
  <c r="R10" i="15"/>
  <c r="K10" i="15"/>
  <c r="K9" i="15"/>
  <c r="I5" i="15"/>
  <c r="B10" i="15" s="1"/>
  <c r="E10" i="15" s="1"/>
  <c r="I6" i="15"/>
  <c r="B11" i="15" s="1"/>
  <c r="J11" i="15" s="1"/>
  <c r="I4" i="15"/>
  <c r="B9" i="15" s="1"/>
  <c r="F2" i="15"/>
  <c r="G2" i="15"/>
  <c r="H2" i="15"/>
  <c r="K2" i="15"/>
  <c r="K11" i="15" l="1"/>
  <c r="C10" i="15"/>
  <c r="D10" i="15"/>
  <c r="G11" i="15"/>
  <c r="J10" i="15"/>
  <c r="H10" i="15"/>
  <c r="F10" i="15"/>
  <c r="F9" i="15"/>
  <c r="C9" i="15"/>
  <c r="E9" i="15"/>
  <c r="C11" i="15"/>
  <c r="F11" i="15"/>
  <c r="G10" i="15"/>
  <c r="H9" i="15"/>
  <c r="D9" i="15"/>
  <c r="E11" i="15"/>
  <c r="G9" i="15"/>
  <c r="J9" i="15"/>
  <c r="H11" i="15"/>
  <c r="D11" i="15"/>
  <c r="D10" i="14"/>
  <c r="E10" i="14" s="1"/>
  <c r="D26" i="14"/>
  <c r="E26" i="14" s="1"/>
  <c r="D42" i="14"/>
  <c r="E42" i="14" s="1"/>
  <c r="D58" i="14"/>
  <c r="E58" i="14" s="1"/>
  <c r="D74" i="14"/>
  <c r="E74" i="14" s="1"/>
  <c r="D90" i="14"/>
  <c r="E90" i="14" s="1"/>
  <c r="D101" i="14"/>
  <c r="E101" i="14" s="1"/>
  <c r="D111" i="14"/>
  <c r="E111" i="14" s="1"/>
  <c r="D122" i="14"/>
  <c r="E122" i="14" s="1"/>
  <c r="D133" i="14"/>
  <c r="E133" i="14" s="1"/>
  <c r="D141" i="14"/>
  <c r="E141" i="14" s="1"/>
  <c r="D149" i="14"/>
  <c r="E149" i="14" s="1"/>
  <c r="D157" i="14"/>
  <c r="E157" i="14" s="1"/>
  <c r="D165" i="14"/>
  <c r="E165" i="14" s="1"/>
  <c r="D173" i="14"/>
  <c r="E173" i="14" s="1"/>
  <c r="D181" i="14"/>
  <c r="E181" i="14" s="1"/>
  <c r="D189" i="14"/>
  <c r="E189" i="14" s="1"/>
  <c r="D197" i="14"/>
  <c r="E197" i="14" s="1"/>
  <c r="D205" i="14"/>
  <c r="E205" i="14" s="1"/>
  <c r="D213" i="14"/>
  <c r="E213" i="14" s="1"/>
  <c r="D9" i="14"/>
  <c r="E9" i="14" s="1"/>
  <c r="D210" i="14" l="1"/>
  <c r="E210" i="14" s="1"/>
  <c r="D202" i="14"/>
  <c r="E202" i="14" s="1"/>
  <c r="D194" i="14"/>
  <c r="E194" i="14" s="1"/>
  <c r="D186" i="14"/>
  <c r="E186" i="14" s="1"/>
  <c r="D178" i="14"/>
  <c r="E178" i="14" s="1"/>
  <c r="D170" i="14"/>
  <c r="E170" i="14" s="1"/>
  <c r="D162" i="14"/>
  <c r="E162" i="14" s="1"/>
  <c r="D154" i="14"/>
  <c r="E154" i="14" s="1"/>
  <c r="D146" i="14"/>
  <c r="E146" i="14" s="1"/>
  <c r="D138" i="14"/>
  <c r="E138" i="14" s="1"/>
  <c r="D129" i="14"/>
  <c r="E129" i="14" s="1"/>
  <c r="D118" i="14"/>
  <c r="E118" i="14" s="1"/>
  <c r="D107" i="14"/>
  <c r="E107" i="14" s="1"/>
  <c r="D97" i="14"/>
  <c r="E97" i="14" s="1"/>
  <c r="D85" i="14"/>
  <c r="E85" i="14" s="1"/>
  <c r="D69" i="14"/>
  <c r="E69" i="14" s="1"/>
  <c r="D53" i="14"/>
  <c r="E53" i="14" s="1"/>
  <c r="D37" i="14"/>
  <c r="E37" i="14" s="1"/>
  <c r="D21" i="14"/>
  <c r="E21" i="14" s="1"/>
  <c r="D5" i="14"/>
  <c r="E5" i="14" s="1"/>
  <c r="D209" i="14"/>
  <c r="E209" i="14" s="1"/>
  <c r="D201" i="14"/>
  <c r="E201" i="14" s="1"/>
  <c r="D193" i="14"/>
  <c r="E193" i="14" s="1"/>
  <c r="D185" i="14"/>
  <c r="E185" i="14" s="1"/>
  <c r="D177" i="14"/>
  <c r="E177" i="14" s="1"/>
  <c r="D169" i="14"/>
  <c r="E169" i="14" s="1"/>
  <c r="D161" i="14"/>
  <c r="E161" i="14" s="1"/>
  <c r="D153" i="14"/>
  <c r="E153" i="14" s="1"/>
  <c r="D145" i="14"/>
  <c r="E145" i="14" s="1"/>
  <c r="D137" i="14"/>
  <c r="E137" i="14" s="1"/>
  <c r="D127" i="14"/>
  <c r="E127" i="14" s="1"/>
  <c r="D117" i="14"/>
  <c r="E117" i="14" s="1"/>
  <c r="D106" i="14"/>
  <c r="E106" i="14" s="1"/>
  <c r="D95" i="14"/>
  <c r="E95" i="14" s="1"/>
  <c r="D82" i="14"/>
  <c r="E82" i="14" s="1"/>
  <c r="D66" i="14"/>
  <c r="E66" i="14" s="1"/>
  <c r="D50" i="14"/>
  <c r="E50" i="14" s="1"/>
  <c r="D34" i="14"/>
  <c r="E34" i="14" s="1"/>
  <c r="D18" i="14"/>
  <c r="E18" i="14" s="1"/>
  <c r="D4" i="14"/>
  <c r="E4" i="14" s="1"/>
  <c r="D206" i="14"/>
  <c r="E206" i="14" s="1"/>
  <c r="D198" i="14"/>
  <c r="E198" i="14" s="1"/>
  <c r="D190" i="14"/>
  <c r="E190" i="14" s="1"/>
  <c r="D182" i="14"/>
  <c r="E182" i="14" s="1"/>
  <c r="D174" i="14"/>
  <c r="E174" i="14" s="1"/>
  <c r="D166" i="14"/>
  <c r="E166" i="14" s="1"/>
  <c r="D158" i="14"/>
  <c r="E158" i="14" s="1"/>
  <c r="D150" i="14"/>
  <c r="E150" i="14" s="1"/>
  <c r="D142" i="14"/>
  <c r="E142" i="14" s="1"/>
  <c r="D134" i="14"/>
  <c r="E134" i="14" s="1"/>
  <c r="D123" i="14"/>
  <c r="E123" i="14" s="1"/>
  <c r="D113" i="14"/>
  <c r="E113" i="14" s="1"/>
  <c r="D102" i="14"/>
  <c r="E102" i="14" s="1"/>
  <c r="D91" i="14"/>
  <c r="E91" i="14" s="1"/>
  <c r="D77" i="14"/>
  <c r="E77" i="14" s="1"/>
  <c r="D61" i="14"/>
  <c r="E61" i="14" s="1"/>
  <c r="D45" i="14"/>
  <c r="E45" i="14" s="1"/>
  <c r="D29" i="14"/>
  <c r="E29" i="14" s="1"/>
  <c r="D13" i="14"/>
  <c r="E13" i="14" s="1"/>
  <c r="H5" i="21"/>
  <c r="J2" i="15"/>
  <c r="D212" i="14"/>
  <c r="E212" i="14" s="1"/>
  <c r="D208" i="14"/>
  <c r="E208" i="14" s="1"/>
  <c r="D204" i="14"/>
  <c r="E204" i="14" s="1"/>
  <c r="D200" i="14"/>
  <c r="E200" i="14" s="1"/>
  <c r="D196" i="14"/>
  <c r="E196" i="14" s="1"/>
  <c r="D192" i="14"/>
  <c r="E192" i="14" s="1"/>
  <c r="D188" i="14"/>
  <c r="E188" i="14" s="1"/>
  <c r="D184" i="14"/>
  <c r="E184" i="14" s="1"/>
  <c r="D180" i="14"/>
  <c r="E180" i="14" s="1"/>
  <c r="D176" i="14"/>
  <c r="E176" i="14" s="1"/>
  <c r="D172" i="14"/>
  <c r="E172" i="14" s="1"/>
  <c r="D168" i="14"/>
  <c r="E168" i="14" s="1"/>
  <c r="D164" i="14"/>
  <c r="E164" i="14" s="1"/>
  <c r="D160" i="14"/>
  <c r="E160" i="14" s="1"/>
  <c r="D156" i="14"/>
  <c r="E156" i="14" s="1"/>
  <c r="D152" i="14"/>
  <c r="E152" i="14" s="1"/>
  <c r="D148" i="14"/>
  <c r="E148" i="14" s="1"/>
  <c r="D144" i="14"/>
  <c r="E144" i="14" s="1"/>
  <c r="D140" i="14"/>
  <c r="E140" i="14" s="1"/>
  <c r="D136" i="14"/>
  <c r="E136" i="14" s="1"/>
  <c r="D131" i="14"/>
  <c r="E131" i="14" s="1"/>
  <c r="D126" i="14"/>
  <c r="E126" i="14" s="1"/>
  <c r="D121" i="14"/>
  <c r="E121" i="14" s="1"/>
  <c r="D115" i="14"/>
  <c r="E115" i="14" s="1"/>
  <c r="D110" i="14"/>
  <c r="E110" i="14" s="1"/>
  <c r="D105" i="14"/>
  <c r="E105" i="14" s="1"/>
  <c r="D99" i="14"/>
  <c r="E99" i="14" s="1"/>
  <c r="D94" i="14"/>
  <c r="E94" i="14" s="1"/>
  <c r="D89" i="14"/>
  <c r="E89" i="14" s="1"/>
  <c r="D81" i="14"/>
  <c r="E81" i="14" s="1"/>
  <c r="D73" i="14"/>
  <c r="E73" i="14" s="1"/>
  <c r="D65" i="14"/>
  <c r="E65" i="14" s="1"/>
  <c r="D57" i="14"/>
  <c r="E57" i="14" s="1"/>
  <c r="D49" i="14"/>
  <c r="E49" i="14" s="1"/>
  <c r="D41" i="14"/>
  <c r="E41" i="14" s="1"/>
  <c r="D33" i="14"/>
  <c r="E33" i="14" s="1"/>
  <c r="D25" i="14"/>
  <c r="E25" i="14" s="1"/>
  <c r="D17" i="14"/>
  <c r="E17" i="14" s="1"/>
  <c r="D5" i="21"/>
  <c r="E2" i="15"/>
  <c r="D7" i="14"/>
  <c r="E7" i="14" s="1"/>
  <c r="D11" i="14"/>
  <c r="E11" i="14" s="1"/>
  <c r="D15" i="14"/>
  <c r="E15" i="14" s="1"/>
  <c r="D19" i="14"/>
  <c r="E19" i="14" s="1"/>
  <c r="D23" i="14"/>
  <c r="E23" i="14" s="1"/>
  <c r="D27" i="14"/>
  <c r="E27" i="14" s="1"/>
  <c r="D31" i="14"/>
  <c r="E31" i="14" s="1"/>
  <c r="D35" i="14"/>
  <c r="E35" i="14" s="1"/>
  <c r="D39" i="14"/>
  <c r="E39" i="14" s="1"/>
  <c r="D43" i="14"/>
  <c r="E43" i="14" s="1"/>
  <c r="D47" i="14"/>
  <c r="E47" i="14" s="1"/>
  <c r="D51" i="14"/>
  <c r="E51" i="14" s="1"/>
  <c r="D55" i="14"/>
  <c r="E55" i="14" s="1"/>
  <c r="D59" i="14"/>
  <c r="E59" i="14" s="1"/>
  <c r="D63" i="14"/>
  <c r="E63" i="14" s="1"/>
  <c r="D67" i="14"/>
  <c r="E67" i="14" s="1"/>
  <c r="D71" i="14"/>
  <c r="E71" i="14" s="1"/>
  <c r="D75" i="14"/>
  <c r="E75" i="14" s="1"/>
  <c r="D79" i="14"/>
  <c r="E79" i="14" s="1"/>
  <c r="D83" i="14"/>
  <c r="E83" i="14" s="1"/>
  <c r="D87" i="14"/>
  <c r="E87" i="14" s="1"/>
  <c r="D8" i="14"/>
  <c r="E8" i="14" s="1"/>
  <c r="D12" i="14"/>
  <c r="E12" i="14" s="1"/>
  <c r="D16" i="14"/>
  <c r="E16" i="14" s="1"/>
  <c r="D20" i="14"/>
  <c r="E20" i="14" s="1"/>
  <c r="D24" i="14"/>
  <c r="E24" i="14" s="1"/>
  <c r="D28" i="14"/>
  <c r="E28" i="14" s="1"/>
  <c r="D32" i="14"/>
  <c r="E32" i="14" s="1"/>
  <c r="D36" i="14"/>
  <c r="E36" i="14" s="1"/>
  <c r="D40" i="14"/>
  <c r="E40" i="14" s="1"/>
  <c r="D44" i="14"/>
  <c r="E44" i="14" s="1"/>
  <c r="D48" i="14"/>
  <c r="E48" i="14" s="1"/>
  <c r="D52" i="14"/>
  <c r="E52" i="14" s="1"/>
  <c r="D56" i="14"/>
  <c r="E56" i="14" s="1"/>
  <c r="D60" i="14"/>
  <c r="E60" i="14" s="1"/>
  <c r="D64" i="14"/>
  <c r="E64" i="14" s="1"/>
  <c r="D68" i="14"/>
  <c r="E68" i="14" s="1"/>
  <c r="D72" i="14"/>
  <c r="E72" i="14" s="1"/>
  <c r="D76" i="14"/>
  <c r="E76" i="14" s="1"/>
  <c r="D80" i="14"/>
  <c r="E80" i="14" s="1"/>
  <c r="D84" i="14"/>
  <c r="E84" i="14" s="1"/>
  <c r="D88" i="14"/>
  <c r="E88" i="14" s="1"/>
  <c r="D92" i="14"/>
  <c r="E92" i="14" s="1"/>
  <c r="D96" i="14"/>
  <c r="E96" i="14" s="1"/>
  <c r="D100" i="14"/>
  <c r="E100" i="14" s="1"/>
  <c r="D104" i="14"/>
  <c r="E104" i="14" s="1"/>
  <c r="D108" i="14"/>
  <c r="E108" i="14" s="1"/>
  <c r="D112" i="14"/>
  <c r="E112" i="14" s="1"/>
  <c r="D116" i="14"/>
  <c r="E116" i="14" s="1"/>
  <c r="D120" i="14"/>
  <c r="E120" i="14" s="1"/>
  <c r="D124" i="14"/>
  <c r="E124" i="14" s="1"/>
  <c r="D128" i="14"/>
  <c r="E128" i="14" s="1"/>
  <c r="D132" i="14"/>
  <c r="E132" i="14" s="1"/>
  <c r="D211" i="14"/>
  <c r="E211" i="14" s="1"/>
  <c r="D207" i="14"/>
  <c r="E207" i="14" s="1"/>
  <c r="D203" i="14"/>
  <c r="E203" i="14" s="1"/>
  <c r="D199" i="14"/>
  <c r="E199" i="14" s="1"/>
  <c r="D195" i="14"/>
  <c r="E195" i="14" s="1"/>
  <c r="D191" i="14"/>
  <c r="E191" i="14" s="1"/>
  <c r="D187" i="14"/>
  <c r="E187" i="14" s="1"/>
  <c r="D183" i="14"/>
  <c r="E183" i="14" s="1"/>
  <c r="D179" i="14"/>
  <c r="E179" i="14" s="1"/>
  <c r="D175" i="14"/>
  <c r="E175" i="14" s="1"/>
  <c r="D171" i="14"/>
  <c r="E171" i="14" s="1"/>
  <c r="D167" i="14"/>
  <c r="E167" i="14" s="1"/>
  <c r="D163" i="14"/>
  <c r="E163" i="14" s="1"/>
  <c r="D159" i="14"/>
  <c r="E159" i="14" s="1"/>
  <c r="D155" i="14"/>
  <c r="E155" i="14" s="1"/>
  <c r="D151" i="14"/>
  <c r="E151" i="14" s="1"/>
  <c r="D147" i="14"/>
  <c r="E147" i="14" s="1"/>
  <c r="D143" i="14"/>
  <c r="E143" i="14" s="1"/>
  <c r="D139" i="14"/>
  <c r="E139" i="14" s="1"/>
  <c r="D135" i="14"/>
  <c r="E135" i="14" s="1"/>
  <c r="D130" i="14"/>
  <c r="E130" i="14" s="1"/>
  <c r="D125" i="14"/>
  <c r="E125" i="14" s="1"/>
  <c r="D119" i="14"/>
  <c r="E119" i="14" s="1"/>
  <c r="D114" i="14"/>
  <c r="E114" i="14" s="1"/>
  <c r="D109" i="14"/>
  <c r="E109" i="14" s="1"/>
  <c r="D103" i="14"/>
  <c r="E103" i="14" s="1"/>
  <c r="D98" i="14"/>
  <c r="E98" i="14" s="1"/>
  <c r="D93" i="14"/>
  <c r="E93" i="14" s="1"/>
  <c r="D86" i="14"/>
  <c r="E86" i="14" s="1"/>
  <c r="D78" i="14"/>
  <c r="E78" i="14" s="1"/>
  <c r="D70" i="14"/>
  <c r="E70" i="14" s="1"/>
  <c r="D62" i="14"/>
  <c r="E62" i="14" s="1"/>
  <c r="D54" i="14"/>
  <c r="E54" i="14" s="1"/>
  <c r="D46" i="14"/>
  <c r="E46" i="14" s="1"/>
  <c r="D38" i="14"/>
  <c r="E38" i="14" s="1"/>
  <c r="D30" i="14"/>
  <c r="E30" i="14" s="1"/>
  <c r="D22" i="14"/>
  <c r="E22" i="14" s="1"/>
  <c r="D14" i="14"/>
  <c r="E14" i="14" s="1"/>
  <c r="D6" i="14"/>
  <c r="E6" i="14" s="1"/>
  <c r="E2" i="14" l="1"/>
  <c r="L11" i="15"/>
  <c r="M11" i="15" s="1"/>
  <c r="L10" i="15"/>
  <c r="M10" i="15" s="1"/>
  <c r="L9" i="15"/>
  <c r="M9" i="15" s="1"/>
  <c r="K6" i="21"/>
  <c r="K8" i="21"/>
  <c r="D11" i="21" l="1"/>
</calcChain>
</file>

<file path=xl/sharedStrings.xml><?xml version="1.0" encoding="utf-8"?>
<sst xmlns="http://schemas.openxmlformats.org/spreadsheetml/2006/main" count="787" uniqueCount="90">
  <si>
    <t>1B</t>
  </si>
  <si>
    <t>2B</t>
  </si>
  <si>
    <t>3B</t>
  </si>
  <si>
    <t>HR</t>
  </si>
  <si>
    <t>SB</t>
  </si>
  <si>
    <t>CS</t>
  </si>
  <si>
    <t>Tm</t>
  </si>
  <si>
    <t>R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</si>
  <si>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</si>
  <si>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</si>
  <si>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</si>
  <si>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</si>
  <si>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</si>
  <si>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</si>
  <si>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</si>
  <si>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</si>
  <si>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</si>
  <si>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</si>
  <si>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</si>
  <si>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</si>
  <si>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</si>
  <si>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</si>
  <si>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</si>
  <si>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</si>
  <si>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</si>
  <si>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</si>
  <si>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</si>
  <si>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</si>
  <si>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</si>
  <si>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</si>
  <si>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</si>
  <si>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</si>
  <si>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</si>
  <si>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</si>
  <si>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</si>
  <si>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</si>
  <si>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</si>
  <si>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</si>
  <si>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</t>
  </si>
  <si>
    <t>BB+HBP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</si>
  <si>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</si>
  <si>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</si>
  <si>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</si>
  <si>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</si>
  <si>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</si>
  <si>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</si>
  <si>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</si>
  <si>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</si>
  <si>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</si>
  <si>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</si>
  <si>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</si>
  <si>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</si>
  <si>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</si>
  <si>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</si>
  <si>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</si>
  <si>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</si>
  <si>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</si>
  <si>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</si>
  <si>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</si>
  <si>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</si>
  <si>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</si>
  <si>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Yr</t>
  </si>
  <si>
    <t>FLA</t>
  </si>
  <si>
    <t>Year</t>
  </si>
  <si>
    <t>Team</t>
  </si>
  <si>
    <t>Runs</t>
  </si>
  <si>
    <t>Predicted Runs</t>
  </si>
  <si>
    <t>Absolute Error</t>
  </si>
  <si>
    <t>MAD</t>
  </si>
  <si>
    <t>Linear Weights</t>
  </si>
  <si>
    <t>Trout16</t>
  </si>
  <si>
    <t>Bryant16</t>
  </si>
  <si>
    <t>Cabrera13</t>
  </si>
  <si>
    <t>Scale Factor</t>
  </si>
  <si>
    <t>At Bats</t>
  </si>
  <si>
    <t>Hits</t>
  </si>
  <si>
    <t>Singles</t>
  </si>
  <si>
    <t>Linear Weights Runs</t>
  </si>
  <si>
    <t>Runs per game</t>
  </si>
  <si>
    <t>Player/Year</t>
  </si>
  <si>
    <t>Outs Used</t>
  </si>
  <si>
    <t>OBP</t>
  </si>
  <si>
    <t>SLG</t>
  </si>
  <si>
    <t>teammult</t>
  </si>
  <si>
    <t>Outs</t>
  </si>
  <si>
    <t>Predicted Runs Scored</t>
  </si>
  <si>
    <t>Average Team</t>
  </si>
  <si>
    <t>Bryant16 Added to Average Team</t>
  </si>
  <si>
    <t>Bryant16  Runs Over Average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</si>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</sst>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teams/STL/2015.shtml" TargetMode="External"/><Relationship Id="rId117" Type="http://schemas.openxmlformats.org/officeDocument/2006/relationships/hyperlink" Target="http://www.baseball-reference.com/teams/TBR/2012.shtml" TargetMode="External"/><Relationship Id="rId21" Type="http://schemas.openxmlformats.org/officeDocument/2006/relationships/hyperlink" Target="http://www.baseball-reference.com/teams/PHI/2015.shtml" TargetMode="External"/><Relationship Id="rId42" Type="http://schemas.openxmlformats.org/officeDocument/2006/relationships/hyperlink" Target="http://www.baseball-reference.com/teams/KCR/2014.shtml" TargetMode="External"/><Relationship Id="rId47" Type="http://schemas.openxmlformats.org/officeDocument/2006/relationships/hyperlink" Target="http://www.baseball-reference.com/teams/MIN/2014.shtml" TargetMode="External"/><Relationship Id="rId63" Type="http://schemas.openxmlformats.org/officeDocument/2006/relationships/hyperlink" Target="http://www.baseball-reference.com/teams/BAL/2013.shtml" TargetMode="External"/><Relationship Id="rId68" Type="http://schemas.openxmlformats.org/officeDocument/2006/relationships/hyperlink" Target="http://www.baseball-reference.com/teams/CLE/2013.shtml" TargetMode="External"/><Relationship Id="rId84" Type="http://schemas.openxmlformats.org/officeDocument/2006/relationships/hyperlink" Target="http://www.baseball-reference.com/teams/SEA/2013.shtml" TargetMode="External"/><Relationship Id="rId89" Type="http://schemas.openxmlformats.org/officeDocument/2006/relationships/hyperlink" Target="http://www.baseball-reference.com/teams/TOR/2013.shtml" TargetMode="External"/><Relationship Id="rId112" Type="http://schemas.openxmlformats.org/officeDocument/2006/relationships/hyperlink" Target="http://www.baseball-reference.com/teams/PIT/2012.shtml" TargetMode="External"/><Relationship Id="rId133" Type="http://schemas.openxmlformats.org/officeDocument/2006/relationships/hyperlink" Target="http://www.baseball-reference.com/teams/KCR/2011.shtml" TargetMode="External"/><Relationship Id="rId138" Type="http://schemas.openxmlformats.org/officeDocument/2006/relationships/hyperlink" Target="http://www.baseball-reference.com/teams/NYM/2011.shtml" TargetMode="External"/><Relationship Id="rId154" Type="http://schemas.openxmlformats.org/officeDocument/2006/relationships/hyperlink" Target="http://www.baseball-reference.com/teams/BOS/2010.shtml" TargetMode="External"/><Relationship Id="rId159" Type="http://schemas.openxmlformats.org/officeDocument/2006/relationships/hyperlink" Target="http://www.baseball-reference.com/teams/COL/2010.shtml" TargetMode="External"/><Relationship Id="rId175" Type="http://schemas.openxmlformats.org/officeDocument/2006/relationships/hyperlink" Target="http://www.baseball-reference.com/teams/SFG/2010.shtml" TargetMode="External"/><Relationship Id="rId170" Type="http://schemas.openxmlformats.org/officeDocument/2006/relationships/hyperlink" Target="http://www.baseball-reference.com/teams/OAK/2010.shtml" TargetMode="External"/><Relationship Id="rId16" Type="http://schemas.openxmlformats.org/officeDocument/2006/relationships/hyperlink" Target="http://www.baseball-reference.com/teams/MIL/2015.shtml" TargetMode="External"/><Relationship Id="rId107" Type="http://schemas.openxmlformats.org/officeDocument/2006/relationships/hyperlink" Target="http://www.baseball-reference.com/teams/MIN/2012.shtml" TargetMode="External"/><Relationship Id="rId11" Type="http://schemas.openxmlformats.org/officeDocument/2006/relationships/hyperlink" Target="http://www.baseball-reference.com/teams/HOU/2015.shtml" TargetMode="External"/><Relationship Id="rId32" Type="http://schemas.openxmlformats.org/officeDocument/2006/relationships/hyperlink" Target="http://www.baseball-reference.com/teams/ATL/2014.shtml" TargetMode="External"/><Relationship Id="rId37" Type="http://schemas.openxmlformats.org/officeDocument/2006/relationships/hyperlink" Target="http://www.baseball-reference.com/teams/CIN/2014.shtml" TargetMode="External"/><Relationship Id="rId53" Type="http://schemas.openxmlformats.org/officeDocument/2006/relationships/hyperlink" Target="http://www.baseball-reference.com/teams/SDP/2014.shtml" TargetMode="External"/><Relationship Id="rId58" Type="http://schemas.openxmlformats.org/officeDocument/2006/relationships/hyperlink" Target="http://www.baseball-reference.com/teams/TEX/2014.shtml" TargetMode="External"/><Relationship Id="rId74" Type="http://schemas.openxmlformats.org/officeDocument/2006/relationships/hyperlink" Target="http://www.baseball-reference.com/teams/LAD/2013.shtml" TargetMode="External"/><Relationship Id="rId79" Type="http://schemas.openxmlformats.org/officeDocument/2006/relationships/hyperlink" Target="http://www.baseball-reference.com/teams/NYY/2013.shtml" TargetMode="External"/><Relationship Id="rId102" Type="http://schemas.openxmlformats.org/officeDocument/2006/relationships/hyperlink" Target="http://www.baseball-reference.com/teams/KCR/2012.shtml" TargetMode="External"/><Relationship Id="rId123" Type="http://schemas.openxmlformats.org/officeDocument/2006/relationships/hyperlink" Target="http://www.baseball-reference.com/teams/BAL/2011.shtml" TargetMode="External"/><Relationship Id="rId128" Type="http://schemas.openxmlformats.org/officeDocument/2006/relationships/hyperlink" Target="http://www.baseball-reference.com/teams/CLE/2011.shtml" TargetMode="External"/><Relationship Id="rId144" Type="http://schemas.openxmlformats.org/officeDocument/2006/relationships/hyperlink" Target="http://www.baseball-reference.com/teams/SEA/2011.shtml" TargetMode="External"/><Relationship Id="rId149" Type="http://schemas.openxmlformats.org/officeDocument/2006/relationships/hyperlink" Target="http://www.baseball-reference.com/teams/TOR/2011.shtml" TargetMode="External"/><Relationship Id="rId5" Type="http://schemas.openxmlformats.org/officeDocument/2006/relationships/hyperlink" Target="http://www.baseball-reference.com/teams/CHC/2015.shtml" TargetMode="External"/><Relationship Id="rId90" Type="http://schemas.openxmlformats.org/officeDocument/2006/relationships/hyperlink" Target="http://www.baseball-reference.com/teams/WSN/2013.shtml" TargetMode="External"/><Relationship Id="rId95" Type="http://schemas.openxmlformats.org/officeDocument/2006/relationships/hyperlink" Target="http://www.baseball-reference.com/teams/CHC/2012.shtml" TargetMode="External"/><Relationship Id="rId160" Type="http://schemas.openxmlformats.org/officeDocument/2006/relationships/hyperlink" Target="http://www.baseball-reference.com/teams/DET/2010.shtml" TargetMode="External"/><Relationship Id="rId165" Type="http://schemas.openxmlformats.org/officeDocument/2006/relationships/hyperlink" Target="http://www.baseball-reference.com/teams/LAD/2010.shtml" TargetMode="External"/><Relationship Id="rId22" Type="http://schemas.openxmlformats.org/officeDocument/2006/relationships/hyperlink" Target="http://www.baseball-reference.com/teams/PIT/2015.shtml" TargetMode="External"/><Relationship Id="rId27" Type="http://schemas.openxmlformats.org/officeDocument/2006/relationships/hyperlink" Target="http://www.baseball-reference.com/teams/TBR/2015.shtml" TargetMode="External"/><Relationship Id="rId43" Type="http://schemas.openxmlformats.org/officeDocument/2006/relationships/hyperlink" Target="http://www.baseball-reference.com/teams/LAA/2014.shtml" TargetMode="External"/><Relationship Id="rId48" Type="http://schemas.openxmlformats.org/officeDocument/2006/relationships/hyperlink" Target="http://www.baseball-reference.com/teams/NYM/2014.shtml" TargetMode="External"/><Relationship Id="rId64" Type="http://schemas.openxmlformats.org/officeDocument/2006/relationships/hyperlink" Target="http://www.baseball-reference.com/teams/BOS/2013.shtml" TargetMode="External"/><Relationship Id="rId69" Type="http://schemas.openxmlformats.org/officeDocument/2006/relationships/hyperlink" Target="http://www.baseball-reference.com/teams/COL/2013.shtml" TargetMode="External"/><Relationship Id="rId113" Type="http://schemas.openxmlformats.org/officeDocument/2006/relationships/hyperlink" Target="http://www.baseball-reference.com/teams/SDP/2012.shtml" TargetMode="External"/><Relationship Id="rId118" Type="http://schemas.openxmlformats.org/officeDocument/2006/relationships/hyperlink" Target="http://www.baseball-reference.com/teams/TEX/2012.shtml" TargetMode="External"/><Relationship Id="rId134" Type="http://schemas.openxmlformats.org/officeDocument/2006/relationships/hyperlink" Target="http://www.baseball-reference.com/teams/LAA/2011.shtml" TargetMode="External"/><Relationship Id="rId139" Type="http://schemas.openxmlformats.org/officeDocument/2006/relationships/hyperlink" Target="http://www.baseball-reference.com/teams/NYY/2011.shtml" TargetMode="External"/><Relationship Id="rId80" Type="http://schemas.openxmlformats.org/officeDocument/2006/relationships/hyperlink" Target="http://www.baseball-reference.com/teams/OAK/2013.shtml" TargetMode="External"/><Relationship Id="rId85" Type="http://schemas.openxmlformats.org/officeDocument/2006/relationships/hyperlink" Target="http://www.baseball-reference.com/teams/SFG/2013.shtml" TargetMode="External"/><Relationship Id="rId150" Type="http://schemas.openxmlformats.org/officeDocument/2006/relationships/hyperlink" Target="http://www.baseball-reference.com/teams/WSN/2011.shtml" TargetMode="External"/><Relationship Id="rId155" Type="http://schemas.openxmlformats.org/officeDocument/2006/relationships/hyperlink" Target="http://www.baseball-reference.com/teams/CHC/2010.shtml" TargetMode="External"/><Relationship Id="rId171" Type="http://schemas.openxmlformats.org/officeDocument/2006/relationships/hyperlink" Target="http://www.baseball-reference.com/teams/PHI/2010.shtml" TargetMode="External"/><Relationship Id="rId176" Type="http://schemas.openxmlformats.org/officeDocument/2006/relationships/hyperlink" Target="http://www.baseball-reference.com/teams/STL/2010.shtml" TargetMode="External"/><Relationship Id="rId12" Type="http://schemas.openxmlformats.org/officeDocument/2006/relationships/hyperlink" Target="http://www.baseball-reference.com/teams/KCR/2015.shtml" TargetMode="External"/><Relationship Id="rId17" Type="http://schemas.openxmlformats.org/officeDocument/2006/relationships/hyperlink" Target="http://www.baseball-reference.com/teams/MIN/2015.shtml" TargetMode="External"/><Relationship Id="rId33" Type="http://schemas.openxmlformats.org/officeDocument/2006/relationships/hyperlink" Target="http://www.baseball-reference.com/teams/BAL/2014.shtml" TargetMode="External"/><Relationship Id="rId38" Type="http://schemas.openxmlformats.org/officeDocument/2006/relationships/hyperlink" Target="http://www.baseball-reference.com/teams/CLE/2014.shtml" TargetMode="External"/><Relationship Id="rId59" Type="http://schemas.openxmlformats.org/officeDocument/2006/relationships/hyperlink" Target="http://www.baseball-reference.com/teams/TOR/2014.shtml" TargetMode="External"/><Relationship Id="rId103" Type="http://schemas.openxmlformats.org/officeDocument/2006/relationships/hyperlink" Target="http://www.baseball-reference.com/teams/LAA/2012.shtml" TargetMode="External"/><Relationship Id="rId108" Type="http://schemas.openxmlformats.org/officeDocument/2006/relationships/hyperlink" Target="http://www.baseball-reference.com/teams/NYM/2012.shtml" TargetMode="External"/><Relationship Id="rId124" Type="http://schemas.openxmlformats.org/officeDocument/2006/relationships/hyperlink" Target="http://www.baseball-reference.com/teams/BOS/2011.shtml" TargetMode="External"/><Relationship Id="rId129" Type="http://schemas.openxmlformats.org/officeDocument/2006/relationships/hyperlink" Target="http://www.baseball-reference.com/teams/COL/2011.shtml" TargetMode="External"/><Relationship Id="rId54" Type="http://schemas.openxmlformats.org/officeDocument/2006/relationships/hyperlink" Target="http://www.baseball-reference.com/teams/SEA/2014.shtml" TargetMode="External"/><Relationship Id="rId70" Type="http://schemas.openxmlformats.org/officeDocument/2006/relationships/hyperlink" Target="http://www.baseball-reference.com/teams/DET/2013.shtml" TargetMode="External"/><Relationship Id="rId75" Type="http://schemas.openxmlformats.org/officeDocument/2006/relationships/hyperlink" Target="http://www.baseball-reference.com/teams/MIA/2013.shtml" TargetMode="External"/><Relationship Id="rId91" Type="http://schemas.openxmlformats.org/officeDocument/2006/relationships/hyperlink" Target="http://www.baseball-reference.com/teams/ARI/2012.shtml" TargetMode="External"/><Relationship Id="rId96" Type="http://schemas.openxmlformats.org/officeDocument/2006/relationships/hyperlink" Target="http://www.baseball-reference.com/teams/CHW/2012.shtml" TargetMode="External"/><Relationship Id="rId140" Type="http://schemas.openxmlformats.org/officeDocument/2006/relationships/hyperlink" Target="http://www.baseball-reference.com/teams/OAK/2011.shtml" TargetMode="External"/><Relationship Id="rId145" Type="http://schemas.openxmlformats.org/officeDocument/2006/relationships/hyperlink" Target="http://www.baseball-reference.com/teams/SFG/2011.shtml" TargetMode="External"/><Relationship Id="rId161" Type="http://schemas.openxmlformats.org/officeDocument/2006/relationships/hyperlink" Target="http://www.baseball-reference.com/teams/FLA/2010.shtml" TargetMode="External"/><Relationship Id="rId166" Type="http://schemas.openxmlformats.org/officeDocument/2006/relationships/hyperlink" Target="http://www.baseball-reference.com/teams/MIL/2010.shtml" TargetMode="External"/><Relationship Id="rId1" Type="http://schemas.openxmlformats.org/officeDocument/2006/relationships/hyperlink" Target="http://www.baseball-reference.com/teams/ARI/2015.shtml" TargetMode="External"/><Relationship Id="rId6" Type="http://schemas.openxmlformats.org/officeDocument/2006/relationships/hyperlink" Target="http://www.baseball-reference.com/teams/CHW/2015.shtml" TargetMode="External"/><Relationship Id="rId23" Type="http://schemas.openxmlformats.org/officeDocument/2006/relationships/hyperlink" Target="http://www.baseball-reference.com/teams/SDP/2015.shtml" TargetMode="External"/><Relationship Id="rId28" Type="http://schemas.openxmlformats.org/officeDocument/2006/relationships/hyperlink" Target="http://www.baseball-reference.com/teams/TEX/2015.shtml" TargetMode="External"/><Relationship Id="rId49" Type="http://schemas.openxmlformats.org/officeDocument/2006/relationships/hyperlink" Target="http://www.baseball-reference.com/teams/NYY/2014.shtml" TargetMode="External"/><Relationship Id="rId114" Type="http://schemas.openxmlformats.org/officeDocument/2006/relationships/hyperlink" Target="http://www.baseball-reference.com/teams/SEA/2012.shtml" TargetMode="External"/><Relationship Id="rId119" Type="http://schemas.openxmlformats.org/officeDocument/2006/relationships/hyperlink" Target="http://www.baseball-reference.com/teams/TOR/2012.shtml" TargetMode="External"/><Relationship Id="rId10" Type="http://schemas.openxmlformats.org/officeDocument/2006/relationships/hyperlink" Target="http://www.baseball-reference.com/teams/DET/2015.shtml" TargetMode="External"/><Relationship Id="rId31" Type="http://schemas.openxmlformats.org/officeDocument/2006/relationships/hyperlink" Target="http://www.baseball-reference.com/teams/ARI/2014.shtml" TargetMode="External"/><Relationship Id="rId44" Type="http://schemas.openxmlformats.org/officeDocument/2006/relationships/hyperlink" Target="http://www.baseball-reference.com/teams/LAD/2014.shtml" TargetMode="External"/><Relationship Id="rId52" Type="http://schemas.openxmlformats.org/officeDocument/2006/relationships/hyperlink" Target="http://www.baseball-reference.com/teams/PIT/2014.shtml" TargetMode="External"/><Relationship Id="rId60" Type="http://schemas.openxmlformats.org/officeDocument/2006/relationships/hyperlink" Target="http://www.baseball-reference.com/teams/WSN/2014.shtml" TargetMode="External"/><Relationship Id="rId65" Type="http://schemas.openxmlformats.org/officeDocument/2006/relationships/hyperlink" Target="http://www.baseball-reference.com/teams/CHC/2013.shtml" TargetMode="External"/><Relationship Id="rId73" Type="http://schemas.openxmlformats.org/officeDocument/2006/relationships/hyperlink" Target="http://www.baseball-reference.com/teams/LAA/2013.shtml" TargetMode="External"/><Relationship Id="rId78" Type="http://schemas.openxmlformats.org/officeDocument/2006/relationships/hyperlink" Target="http://www.baseball-reference.com/teams/NYM/2013.shtml" TargetMode="External"/><Relationship Id="rId81" Type="http://schemas.openxmlformats.org/officeDocument/2006/relationships/hyperlink" Target="http://www.baseball-reference.com/teams/PHI/2013.shtml" TargetMode="External"/><Relationship Id="rId86" Type="http://schemas.openxmlformats.org/officeDocument/2006/relationships/hyperlink" Target="http://www.baseball-reference.com/teams/STL/2013.shtml" TargetMode="External"/><Relationship Id="rId94" Type="http://schemas.openxmlformats.org/officeDocument/2006/relationships/hyperlink" Target="http://www.baseball-reference.com/teams/BOS/2012.shtml" TargetMode="External"/><Relationship Id="rId99" Type="http://schemas.openxmlformats.org/officeDocument/2006/relationships/hyperlink" Target="http://www.baseball-reference.com/teams/COL/2012.shtml" TargetMode="External"/><Relationship Id="rId101" Type="http://schemas.openxmlformats.org/officeDocument/2006/relationships/hyperlink" Target="http://www.baseball-reference.com/teams/HOU/2012.shtml" TargetMode="External"/><Relationship Id="rId122" Type="http://schemas.openxmlformats.org/officeDocument/2006/relationships/hyperlink" Target="http://www.baseball-reference.com/teams/ATL/2011.shtml" TargetMode="External"/><Relationship Id="rId130" Type="http://schemas.openxmlformats.org/officeDocument/2006/relationships/hyperlink" Target="http://www.baseball-reference.com/teams/DET/2011.shtml" TargetMode="External"/><Relationship Id="rId135" Type="http://schemas.openxmlformats.org/officeDocument/2006/relationships/hyperlink" Target="http://www.baseball-reference.com/teams/LAD/2011.shtml" TargetMode="External"/><Relationship Id="rId143" Type="http://schemas.openxmlformats.org/officeDocument/2006/relationships/hyperlink" Target="http://www.baseball-reference.com/teams/SDP/2011.shtml" TargetMode="External"/><Relationship Id="rId148" Type="http://schemas.openxmlformats.org/officeDocument/2006/relationships/hyperlink" Target="http://www.baseball-reference.com/teams/TEX/2011.shtml" TargetMode="External"/><Relationship Id="rId151" Type="http://schemas.openxmlformats.org/officeDocument/2006/relationships/hyperlink" Target="http://www.baseball-reference.com/teams/ARI/2010.shtml" TargetMode="External"/><Relationship Id="rId156" Type="http://schemas.openxmlformats.org/officeDocument/2006/relationships/hyperlink" Target="http://www.baseball-reference.com/teams/CHW/2010.shtml" TargetMode="External"/><Relationship Id="rId164" Type="http://schemas.openxmlformats.org/officeDocument/2006/relationships/hyperlink" Target="http://www.baseball-reference.com/teams/LAA/2010.shtml" TargetMode="External"/><Relationship Id="rId169" Type="http://schemas.openxmlformats.org/officeDocument/2006/relationships/hyperlink" Target="http://www.baseball-reference.com/teams/NYY/2010.shtml" TargetMode="External"/><Relationship Id="rId177" Type="http://schemas.openxmlformats.org/officeDocument/2006/relationships/hyperlink" Target="http://www.baseball-reference.com/teams/TBR/2010.shtml" TargetMode="External"/><Relationship Id="rId4" Type="http://schemas.openxmlformats.org/officeDocument/2006/relationships/hyperlink" Target="http://www.baseball-reference.com/teams/BOS/2015.shtml" TargetMode="External"/><Relationship Id="rId9" Type="http://schemas.openxmlformats.org/officeDocument/2006/relationships/hyperlink" Target="http://www.baseball-reference.com/teams/COL/2015.shtml" TargetMode="External"/><Relationship Id="rId172" Type="http://schemas.openxmlformats.org/officeDocument/2006/relationships/hyperlink" Target="http://www.baseball-reference.com/teams/PIT/2010.shtml" TargetMode="External"/><Relationship Id="rId180" Type="http://schemas.openxmlformats.org/officeDocument/2006/relationships/hyperlink" Target="http://www.baseball-reference.com/teams/WSN/2010.shtml" TargetMode="External"/><Relationship Id="rId13" Type="http://schemas.openxmlformats.org/officeDocument/2006/relationships/hyperlink" Target="http://www.baseball-reference.com/teams/LAA/2015.shtml" TargetMode="External"/><Relationship Id="rId18" Type="http://schemas.openxmlformats.org/officeDocument/2006/relationships/hyperlink" Target="http://www.baseball-reference.com/teams/NYM/2015.shtml" TargetMode="External"/><Relationship Id="rId39" Type="http://schemas.openxmlformats.org/officeDocument/2006/relationships/hyperlink" Target="http://www.baseball-reference.com/teams/COL/2014.shtml" TargetMode="External"/><Relationship Id="rId109" Type="http://schemas.openxmlformats.org/officeDocument/2006/relationships/hyperlink" Target="http://www.baseball-reference.com/teams/NYY/2012.shtml" TargetMode="External"/><Relationship Id="rId34" Type="http://schemas.openxmlformats.org/officeDocument/2006/relationships/hyperlink" Target="http://www.baseball-reference.com/teams/BOS/2014.shtml" TargetMode="External"/><Relationship Id="rId50" Type="http://schemas.openxmlformats.org/officeDocument/2006/relationships/hyperlink" Target="http://www.baseball-reference.com/teams/OAK/2014.shtml" TargetMode="External"/><Relationship Id="rId55" Type="http://schemas.openxmlformats.org/officeDocument/2006/relationships/hyperlink" Target="http://www.baseball-reference.com/teams/SFG/2014.shtml" TargetMode="External"/><Relationship Id="rId76" Type="http://schemas.openxmlformats.org/officeDocument/2006/relationships/hyperlink" Target="http://www.baseball-reference.com/teams/MIL/2013.shtml" TargetMode="External"/><Relationship Id="rId97" Type="http://schemas.openxmlformats.org/officeDocument/2006/relationships/hyperlink" Target="http://www.baseball-reference.com/teams/CIN/2012.shtml" TargetMode="External"/><Relationship Id="rId104" Type="http://schemas.openxmlformats.org/officeDocument/2006/relationships/hyperlink" Target="http://www.baseball-reference.com/teams/LAD/2012.shtml" TargetMode="External"/><Relationship Id="rId120" Type="http://schemas.openxmlformats.org/officeDocument/2006/relationships/hyperlink" Target="http://www.baseball-reference.com/teams/WSN/2012.shtml" TargetMode="External"/><Relationship Id="rId125" Type="http://schemas.openxmlformats.org/officeDocument/2006/relationships/hyperlink" Target="http://www.baseball-reference.com/teams/CHC/2011.shtml" TargetMode="External"/><Relationship Id="rId141" Type="http://schemas.openxmlformats.org/officeDocument/2006/relationships/hyperlink" Target="http://www.baseball-reference.com/teams/PHI/2011.shtml" TargetMode="External"/><Relationship Id="rId146" Type="http://schemas.openxmlformats.org/officeDocument/2006/relationships/hyperlink" Target="http://www.baseball-reference.com/teams/STL/2011.shtml" TargetMode="External"/><Relationship Id="rId167" Type="http://schemas.openxmlformats.org/officeDocument/2006/relationships/hyperlink" Target="http://www.baseball-reference.com/teams/MIN/2010.shtml" TargetMode="External"/><Relationship Id="rId7" Type="http://schemas.openxmlformats.org/officeDocument/2006/relationships/hyperlink" Target="http://www.baseball-reference.com/teams/CIN/2015.shtml" TargetMode="External"/><Relationship Id="rId71" Type="http://schemas.openxmlformats.org/officeDocument/2006/relationships/hyperlink" Target="http://www.baseball-reference.com/teams/HOU/2013.shtml" TargetMode="External"/><Relationship Id="rId92" Type="http://schemas.openxmlformats.org/officeDocument/2006/relationships/hyperlink" Target="http://www.baseball-reference.com/teams/ATL/2012.shtml" TargetMode="External"/><Relationship Id="rId162" Type="http://schemas.openxmlformats.org/officeDocument/2006/relationships/hyperlink" Target="http://www.baseball-reference.com/teams/HOU/2010.shtml" TargetMode="External"/><Relationship Id="rId2" Type="http://schemas.openxmlformats.org/officeDocument/2006/relationships/hyperlink" Target="http://www.baseball-reference.com/teams/ATL/2015.shtml" TargetMode="External"/><Relationship Id="rId29" Type="http://schemas.openxmlformats.org/officeDocument/2006/relationships/hyperlink" Target="http://www.baseball-reference.com/teams/TOR/2015.shtml" TargetMode="External"/><Relationship Id="rId24" Type="http://schemas.openxmlformats.org/officeDocument/2006/relationships/hyperlink" Target="http://www.baseball-reference.com/teams/SEA/2015.shtml" TargetMode="External"/><Relationship Id="rId40" Type="http://schemas.openxmlformats.org/officeDocument/2006/relationships/hyperlink" Target="http://www.baseball-reference.com/teams/DET/2014.shtml" TargetMode="External"/><Relationship Id="rId45" Type="http://schemas.openxmlformats.org/officeDocument/2006/relationships/hyperlink" Target="http://www.baseball-reference.com/teams/MIA/2014.shtml" TargetMode="External"/><Relationship Id="rId66" Type="http://schemas.openxmlformats.org/officeDocument/2006/relationships/hyperlink" Target="http://www.baseball-reference.com/teams/CHW/2013.shtml" TargetMode="External"/><Relationship Id="rId87" Type="http://schemas.openxmlformats.org/officeDocument/2006/relationships/hyperlink" Target="http://www.baseball-reference.com/teams/TBR/2013.shtml" TargetMode="External"/><Relationship Id="rId110" Type="http://schemas.openxmlformats.org/officeDocument/2006/relationships/hyperlink" Target="http://www.baseball-reference.com/teams/OAK/2012.shtml" TargetMode="External"/><Relationship Id="rId115" Type="http://schemas.openxmlformats.org/officeDocument/2006/relationships/hyperlink" Target="http://www.baseball-reference.com/teams/SFG/2012.shtml" TargetMode="External"/><Relationship Id="rId131" Type="http://schemas.openxmlformats.org/officeDocument/2006/relationships/hyperlink" Target="http://www.baseball-reference.com/teams/FLA/2011.shtml" TargetMode="External"/><Relationship Id="rId136" Type="http://schemas.openxmlformats.org/officeDocument/2006/relationships/hyperlink" Target="http://www.baseball-reference.com/teams/MIL/2011.shtml" TargetMode="External"/><Relationship Id="rId157" Type="http://schemas.openxmlformats.org/officeDocument/2006/relationships/hyperlink" Target="http://www.baseball-reference.com/teams/CIN/2010.shtml" TargetMode="External"/><Relationship Id="rId178" Type="http://schemas.openxmlformats.org/officeDocument/2006/relationships/hyperlink" Target="http://www.baseball-reference.com/teams/TEX/2010.shtml" TargetMode="External"/><Relationship Id="rId61" Type="http://schemas.openxmlformats.org/officeDocument/2006/relationships/hyperlink" Target="http://www.baseball-reference.com/teams/ARI/2013.shtml" TargetMode="External"/><Relationship Id="rId82" Type="http://schemas.openxmlformats.org/officeDocument/2006/relationships/hyperlink" Target="http://www.baseball-reference.com/teams/PIT/2013.shtml" TargetMode="External"/><Relationship Id="rId152" Type="http://schemas.openxmlformats.org/officeDocument/2006/relationships/hyperlink" Target="http://www.baseball-reference.com/teams/ATL/2010.shtml" TargetMode="External"/><Relationship Id="rId173" Type="http://schemas.openxmlformats.org/officeDocument/2006/relationships/hyperlink" Target="http://www.baseball-reference.com/teams/SDP/2010.shtml" TargetMode="External"/><Relationship Id="rId19" Type="http://schemas.openxmlformats.org/officeDocument/2006/relationships/hyperlink" Target="http://www.baseball-reference.com/teams/NYY/2015.shtml" TargetMode="External"/><Relationship Id="rId14" Type="http://schemas.openxmlformats.org/officeDocument/2006/relationships/hyperlink" Target="http://www.baseball-reference.com/teams/LAD/2015.shtml" TargetMode="External"/><Relationship Id="rId30" Type="http://schemas.openxmlformats.org/officeDocument/2006/relationships/hyperlink" Target="http://www.baseball-reference.com/teams/WSN/2015.shtml" TargetMode="External"/><Relationship Id="rId35" Type="http://schemas.openxmlformats.org/officeDocument/2006/relationships/hyperlink" Target="http://www.baseball-reference.com/teams/CHC/2014.shtml" TargetMode="External"/><Relationship Id="rId56" Type="http://schemas.openxmlformats.org/officeDocument/2006/relationships/hyperlink" Target="http://www.baseball-reference.com/teams/STL/2014.shtml" TargetMode="External"/><Relationship Id="rId77" Type="http://schemas.openxmlformats.org/officeDocument/2006/relationships/hyperlink" Target="http://www.baseball-reference.com/teams/MIN/2013.shtml" TargetMode="External"/><Relationship Id="rId100" Type="http://schemas.openxmlformats.org/officeDocument/2006/relationships/hyperlink" Target="http://www.baseball-reference.com/teams/DET/2012.shtml" TargetMode="External"/><Relationship Id="rId105" Type="http://schemas.openxmlformats.org/officeDocument/2006/relationships/hyperlink" Target="http://www.baseball-reference.com/teams/MIA/2012.shtml" TargetMode="External"/><Relationship Id="rId126" Type="http://schemas.openxmlformats.org/officeDocument/2006/relationships/hyperlink" Target="http://www.baseball-reference.com/teams/CHW/2011.shtml" TargetMode="External"/><Relationship Id="rId147" Type="http://schemas.openxmlformats.org/officeDocument/2006/relationships/hyperlink" Target="http://www.baseball-reference.com/teams/TBR/2011.shtml" TargetMode="External"/><Relationship Id="rId168" Type="http://schemas.openxmlformats.org/officeDocument/2006/relationships/hyperlink" Target="http://www.baseball-reference.com/teams/NYM/2010.shtml" TargetMode="External"/><Relationship Id="rId8" Type="http://schemas.openxmlformats.org/officeDocument/2006/relationships/hyperlink" Target="http://www.baseball-reference.com/teams/CLE/2015.shtml" TargetMode="External"/><Relationship Id="rId51" Type="http://schemas.openxmlformats.org/officeDocument/2006/relationships/hyperlink" Target="http://www.baseball-reference.com/teams/PHI/2014.shtml" TargetMode="External"/><Relationship Id="rId72" Type="http://schemas.openxmlformats.org/officeDocument/2006/relationships/hyperlink" Target="http://www.baseball-reference.com/teams/KCR/2013.shtml" TargetMode="External"/><Relationship Id="rId93" Type="http://schemas.openxmlformats.org/officeDocument/2006/relationships/hyperlink" Target="http://www.baseball-reference.com/teams/BAL/2012.shtml" TargetMode="External"/><Relationship Id="rId98" Type="http://schemas.openxmlformats.org/officeDocument/2006/relationships/hyperlink" Target="http://www.baseball-reference.com/teams/CLE/2012.shtml" TargetMode="External"/><Relationship Id="rId121" Type="http://schemas.openxmlformats.org/officeDocument/2006/relationships/hyperlink" Target="http://www.baseball-reference.com/teams/ARI/2011.shtml" TargetMode="External"/><Relationship Id="rId142" Type="http://schemas.openxmlformats.org/officeDocument/2006/relationships/hyperlink" Target="http://www.baseball-reference.com/teams/PIT/2011.shtml" TargetMode="External"/><Relationship Id="rId163" Type="http://schemas.openxmlformats.org/officeDocument/2006/relationships/hyperlink" Target="http://www.baseball-reference.com/teams/KCR/2010.shtml" TargetMode="External"/><Relationship Id="rId3" Type="http://schemas.openxmlformats.org/officeDocument/2006/relationships/hyperlink" Target="http://www.baseball-reference.com/teams/BAL/2015.shtml" TargetMode="External"/><Relationship Id="rId25" Type="http://schemas.openxmlformats.org/officeDocument/2006/relationships/hyperlink" Target="http://www.baseball-reference.com/teams/SFG/2015.shtml" TargetMode="External"/><Relationship Id="rId46" Type="http://schemas.openxmlformats.org/officeDocument/2006/relationships/hyperlink" Target="http://www.baseball-reference.com/teams/MIL/2014.shtml" TargetMode="External"/><Relationship Id="rId67" Type="http://schemas.openxmlformats.org/officeDocument/2006/relationships/hyperlink" Target="http://www.baseball-reference.com/teams/CIN/2013.shtml" TargetMode="External"/><Relationship Id="rId116" Type="http://schemas.openxmlformats.org/officeDocument/2006/relationships/hyperlink" Target="http://www.baseball-reference.com/teams/STL/2012.shtml" TargetMode="External"/><Relationship Id="rId137" Type="http://schemas.openxmlformats.org/officeDocument/2006/relationships/hyperlink" Target="http://www.baseball-reference.com/teams/MIN/2011.shtml" TargetMode="External"/><Relationship Id="rId158" Type="http://schemas.openxmlformats.org/officeDocument/2006/relationships/hyperlink" Target="http://www.baseball-reference.com/teams/CLE/2010.shtml" TargetMode="External"/><Relationship Id="rId20" Type="http://schemas.openxmlformats.org/officeDocument/2006/relationships/hyperlink" Target="http://www.baseball-reference.com/teams/OAK/2015.shtml" TargetMode="External"/><Relationship Id="rId41" Type="http://schemas.openxmlformats.org/officeDocument/2006/relationships/hyperlink" Target="http://www.baseball-reference.com/teams/HOU/2014.shtml" TargetMode="External"/><Relationship Id="rId62" Type="http://schemas.openxmlformats.org/officeDocument/2006/relationships/hyperlink" Target="http://www.baseball-reference.com/teams/ATL/2013.shtml" TargetMode="External"/><Relationship Id="rId83" Type="http://schemas.openxmlformats.org/officeDocument/2006/relationships/hyperlink" Target="http://www.baseball-reference.com/teams/SDP/2013.shtml" TargetMode="External"/><Relationship Id="rId88" Type="http://schemas.openxmlformats.org/officeDocument/2006/relationships/hyperlink" Target="http://www.baseball-reference.com/teams/TEX/2013.shtml" TargetMode="External"/><Relationship Id="rId111" Type="http://schemas.openxmlformats.org/officeDocument/2006/relationships/hyperlink" Target="http://www.baseball-reference.com/teams/PHI/2012.shtml" TargetMode="External"/><Relationship Id="rId132" Type="http://schemas.openxmlformats.org/officeDocument/2006/relationships/hyperlink" Target="http://www.baseball-reference.com/teams/HOU/2011.shtml" TargetMode="External"/><Relationship Id="rId153" Type="http://schemas.openxmlformats.org/officeDocument/2006/relationships/hyperlink" Target="http://www.baseball-reference.com/teams/BAL/2010.shtml" TargetMode="External"/><Relationship Id="rId174" Type="http://schemas.openxmlformats.org/officeDocument/2006/relationships/hyperlink" Target="http://www.baseball-reference.com/teams/SEA/2010.shtml" TargetMode="External"/><Relationship Id="rId179" Type="http://schemas.openxmlformats.org/officeDocument/2006/relationships/hyperlink" Target="http://www.baseball-reference.com/teams/TOR/2010.shtml" TargetMode="External"/><Relationship Id="rId15" Type="http://schemas.openxmlformats.org/officeDocument/2006/relationships/hyperlink" Target="http://www.baseball-reference.com/teams/MIA/2015.shtml" TargetMode="External"/><Relationship Id="rId36" Type="http://schemas.openxmlformats.org/officeDocument/2006/relationships/hyperlink" Target="http://www.baseball-reference.com/teams/CHW/2014.shtml" TargetMode="External"/><Relationship Id="rId57" Type="http://schemas.openxmlformats.org/officeDocument/2006/relationships/hyperlink" Target="http://www.baseball-reference.com/teams/TBR/2014.shtml" TargetMode="External"/><Relationship Id="rId106" Type="http://schemas.openxmlformats.org/officeDocument/2006/relationships/hyperlink" Target="http://www.baseball-reference.com/teams/MIL/2012.shtml" TargetMode="External"/><Relationship Id="rId127" Type="http://schemas.openxmlformats.org/officeDocument/2006/relationships/hyperlink" Target="http://www.baseball-reference.com/teams/CIN/2011.s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teams/STL/2015.shtml" TargetMode="External"/><Relationship Id="rId117" Type="http://schemas.openxmlformats.org/officeDocument/2006/relationships/hyperlink" Target="http://www.baseball-reference.com/teams/TBR/2012.shtml" TargetMode="External"/><Relationship Id="rId21" Type="http://schemas.openxmlformats.org/officeDocument/2006/relationships/hyperlink" Target="http://www.baseball-reference.com/teams/PHI/2015.shtml" TargetMode="External"/><Relationship Id="rId42" Type="http://schemas.openxmlformats.org/officeDocument/2006/relationships/hyperlink" Target="http://www.baseball-reference.com/teams/KCR/2014.shtml" TargetMode="External"/><Relationship Id="rId47" Type="http://schemas.openxmlformats.org/officeDocument/2006/relationships/hyperlink" Target="http://www.baseball-reference.com/teams/MIN/2014.shtml" TargetMode="External"/><Relationship Id="rId63" Type="http://schemas.openxmlformats.org/officeDocument/2006/relationships/hyperlink" Target="http://www.baseball-reference.com/teams/BAL/2013.shtml" TargetMode="External"/><Relationship Id="rId68" Type="http://schemas.openxmlformats.org/officeDocument/2006/relationships/hyperlink" Target="http://www.baseball-reference.com/teams/CLE/2013.shtml" TargetMode="External"/><Relationship Id="rId84" Type="http://schemas.openxmlformats.org/officeDocument/2006/relationships/hyperlink" Target="http://www.baseball-reference.com/teams/SEA/2013.shtml" TargetMode="External"/><Relationship Id="rId89" Type="http://schemas.openxmlformats.org/officeDocument/2006/relationships/hyperlink" Target="http://www.baseball-reference.com/teams/TOR/2013.shtml" TargetMode="External"/><Relationship Id="rId112" Type="http://schemas.openxmlformats.org/officeDocument/2006/relationships/hyperlink" Target="http://www.baseball-reference.com/teams/PIT/2012.shtml" TargetMode="External"/><Relationship Id="rId133" Type="http://schemas.openxmlformats.org/officeDocument/2006/relationships/hyperlink" Target="http://www.baseball-reference.com/teams/KCR/2011.shtml" TargetMode="External"/><Relationship Id="rId138" Type="http://schemas.openxmlformats.org/officeDocument/2006/relationships/hyperlink" Target="http://www.baseball-reference.com/teams/NYM/2011.shtml" TargetMode="External"/><Relationship Id="rId154" Type="http://schemas.openxmlformats.org/officeDocument/2006/relationships/hyperlink" Target="http://www.baseball-reference.com/teams/BOS/2010.shtml" TargetMode="External"/><Relationship Id="rId159" Type="http://schemas.openxmlformats.org/officeDocument/2006/relationships/hyperlink" Target="http://www.baseball-reference.com/teams/COL/2010.shtml" TargetMode="External"/><Relationship Id="rId175" Type="http://schemas.openxmlformats.org/officeDocument/2006/relationships/hyperlink" Target="http://www.baseball-reference.com/teams/SFG/2010.shtml" TargetMode="External"/><Relationship Id="rId170" Type="http://schemas.openxmlformats.org/officeDocument/2006/relationships/hyperlink" Target="http://www.baseball-reference.com/teams/OAK/2010.shtml" TargetMode="External"/><Relationship Id="rId16" Type="http://schemas.openxmlformats.org/officeDocument/2006/relationships/hyperlink" Target="http://www.baseball-reference.com/teams/MIL/2015.shtml" TargetMode="External"/><Relationship Id="rId107" Type="http://schemas.openxmlformats.org/officeDocument/2006/relationships/hyperlink" Target="http://www.baseball-reference.com/teams/MIN/2012.shtml" TargetMode="External"/><Relationship Id="rId11" Type="http://schemas.openxmlformats.org/officeDocument/2006/relationships/hyperlink" Target="http://www.baseball-reference.com/teams/HOU/2015.shtml" TargetMode="External"/><Relationship Id="rId32" Type="http://schemas.openxmlformats.org/officeDocument/2006/relationships/hyperlink" Target="http://www.baseball-reference.com/teams/ATL/2014.shtml" TargetMode="External"/><Relationship Id="rId37" Type="http://schemas.openxmlformats.org/officeDocument/2006/relationships/hyperlink" Target="http://www.baseball-reference.com/teams/CIN/2014.shtml" TargetMode="External"/><Relationship Id="rId53" Type="http://schemas.openxmlformats.org/officeDocument/2006/relationships/hyperlink" Target="http://www.baseball-reference.com/teams/SDP/2014.shtml" TargetMode="External"/><Relationship Id="rId58" Type="http://schemas.openxmlformats.org/officeDocument/2006/relationships/hyperlink" Target="http://www.baseball-reference.com/teams/TEX/2014.shtml" TargetMode="External"/><Relationship Id="rId74" Type="http://schemas.openxmlformats.org/officeDocument/2006/relationships/hyperlink" Target="http://www.baseball-reference.com/teams/LAD/2013.shtml" TargetMode="External"/><Relationship Id="rId79" Type="http://schemas.openxmlformats.org/officeDocument/2006/relationships/hyperlink" Target="http://www.baseball-reference.com/teams/NYY/2013.shtml" TargetMode="External"/><Relationship Id="rId102" Type="http://schemas.openxmlformats.org/officeDocument/2006/relationships/hyperlink" Target="http://www.baseball-reference.com/teams/KCR/2012.shtml" TargetMode="External"/><Relationship Id="rId123" Type="http://schemas.openxmlformats.org/officeDocument/2006/relationships/hyperlink" Target="http://www.baseball-reference.com/teams/BAL/2011.shtml" TargetMode="External"/><Relationship Id="rId128" Type="http://schemas.openxmlformats.org/officeDocument/2006/relationships/hyperlink" Target="http://www.baseball-reference.com/teams/CLE/2011.shtml" TargetMode="External"/><Relationship Id="rId144" Type="http://schemas.openxmlformats.org/officeDocument/2006/relationships/hyperlink" Target="http://www.baseball-reference.com/teams/SEA/2011.shtml" TargetMode="External"/><Relationship Id="rId149" Type="http://schemas.openxmlformats.org/officeDocument/2006/relationships/hyperlink" Target="http://www.baseball-reference.com/teams/TOR/2011.shtml" TargetMode="External"/><Relationship Id="rId5" Type="http://schemas.openxmlformats.org/officeDocument/2006/relationships/hyperlink" Target="http://www.baseball-reference.com/teams/CHC/2015.shtml" TargetMode="External"/><Relationship Id="rId90" Type="http://schemas.openxmlformats.org/officeDocument/2006/relationships/hyperlink" Target="http://www.baseball-reference.com/teams/WSN/2013.shtml" TargetMode="External"/><Relationship Id="rId95" Type="http://schemas.openxmlformats.org/officeDocument/2006/relationships/hyperlink" Target="http://www.baseball-reference.com/teams/CHC/2012.shtml" TargetMode="External"/><Relationship Id="rId160" Type="http://schemas.openxmlformats.org/officeDocument/2006/relationships/hyperlink" Target="http://www.baseball-reference.com/teams/DET/2010.shtml" TargetMode="External"/><Relationship Id="rId165" Type="http://schemas.openxmlformats.org/officeDocument/2006/relationships/hyperlink" Target="http://www.baseball-reference.com/teams/LAD/2010.shtml" TargetMode="External"/><Relationship Id="rId22" Type="http://schemas.openxmlformats.org/officeDocument/2006/relationships/hyperlink" Target="http://www.baseball-reference.com/teams/PIT/2015.shtml" TargetMode="External"/><Relationship Id="rId27" Type="http://schemas.openxmlformats.org/officeDocument/2006/relationships/hyperlink" Target="http://www.baseball-reference.com/teams/TBR/2015.shtml" TargetMode="External"/><Relationship Id="rId43" Type="http://schemas.openxmlformats.org/officeDocument/2006/relationships/hyperlink" Target="http://www.baseball-reference.com/teams/LAA/2014.shtml" TargetMode="External"/><Relationship Id="rId48" Type="http://schemas.openxmlformats.org/officeDocument/2006/relationships/hyperlink" Target="http://www.baseball-reference.com/teams/NYM/2014.shtml" TargetMode="External"/><Relationship Id="rId64" Type="http://schemas.openxmlformats.org/officeDocument/2006/relationships/hyperlink" Target="http://www.baseball-reference.com/teams/BOS/2013.shtml" TargetMode="External"/><Relationship Id="rId69" Type="http://schemas.openxmlformats.org/officeDocument/2006/relationships/hyperlink" Target="http://www.baseball-reference.com/teams/COL/2013.shtml" TargetMode="External"/><Relationship Id="rId113" Type="http://schemas.openxmlformats.org/officeDocument/2006/relationships/hyperlink" Target="http://www.baseball-reference.com/teams/SDP/2012.shtml" TargetMode="External"/><Relationship Id="rId118" Type="http://schemas.openxmlformats.org/officeDocument/2006/relationships/hyperlink" Target="http://www.baseball-reference.com/teams/TEX/2012.shtml" TargetMode="External"/><Relationship Id="rId134" Type="http://schemas.openxmlformats.org/officeDocument/2006/relationships/hyperlink" Target="http://www.baseball-reference.com/teams/LAA/2011.shtml" TargetMode="External"/><Relationship Id="rId139" Type="http://schemas.openxmlformats.org/officeDocument/2006/relationships/hyperlink" Target="http://www.baseball-reference.com/teams/NYY/2011.shtml" TargetMode="External"/><Relationship Id="rId80" Type="http://schemas.openxmlformats.org/officeDocument/2006/relationships/hyperlink" Target="http://www.baseball-reference.com/teams/OAK/2013.shtml" TargetMode="External"/><Relationship Id="rId85" Type="http://schemas.openxmlformats.org/officeDocument/2006/relationships/hyperlink" Target="http://www.baseball-reference.com/teams/SFG/2013.shtml" TargetMode="External"/><Relationship Id="rId150" Type="http://schemas.openxmlformats.org/officeDocument/2006/relationships/hyperlink" Target="http://www.baseball-reference.com/teams/WSN/2011.shtml" TargetMode="External"/><Relationship Id="rId155" Type="http://schemas.openxmlformats.org/officeDocument/2006/relationships/hyperlink" Target="http://www.baseball-reference.com/teams/CHC/2010.shtml" TargetMode="External"/><Relationship Id="rId171" Type="http://schemas.openxmlformats.org/officeDocument/2006/relationships/hyperlink" Target="http://www.baseball-reference.com/teams/PHI/2010.shtml" TargetMode="External"/><Relationship Id="rId176" Type="http://schemas.openxmlformats.org/officeDocument/2006/relationships/hyperlink" Target="http://www.baseball-reference.com/teams/STL/2010.shtml" TargetMode="External"/><Relationship Id="rId12" Type="http://schemas.openxmlformats.org/officeDocument/2006/relationships/hyperlink" Target="http://www.baseball-reference.com/teams/KCR/2015.shtml" TargetMode="External"/><Relationship Id="rId17" Type="http://schemas.openxmlformats.org/officeDocument/2006/relationships/hyperlink" Target="http://www.baseball-reference.com/teams/MIN/2015.shtml" TargetMode="External"/><Relationship Id="rId33" Type="http://schemas.openxmlformats.org/officeDocument/2006/relationships/hyperlink" Target="http://www.baseball-reference.com/teams/BAL/2014.shtml" TargetMode="External"/><Relationship Id="rId38" Type="http://schemas.openxmlformats.org/officeDocument/2006/relationships/hyperlink" Target="http://www.baseball-reference.com/teams/CLE/2014.shtml" TargetMode="External"/><Relationship Id="rId59" Type="http://schemas.openxmlformats.org/officeDocument/2006/relationships/hyperlink" Target="http://www.baseball-reference.com/teams/TOR/2014.shtml" TargetMode="External"/><Relationship Id="rId103" Type="http://schemas.openxmlformats.org/officeDocument/2006/relationships/hyperlink" Target="http://www.baseball-reference.com/teams/LAA/2012.shtml" TargetMode="External"/><Relationship Id="rId108" Type="http://schemas.openxmlformats.org/officeDocument/2006/relationships/hyperlink" Target="http://www.baseball-reference.com/teams/NYM/2012.shtml" TargetMode="External"/><Relationship Id="rId124" Type="http://schemas.openxmlformats.org/officeDocument/2006/relationships/hyperlink" Target="http://www.baseball-reference.com/teams/BOS/2011.shtml" TargetMode="External"/><Relationship Id="rId129" Type="http://schemas.openxmlformats.org/officeDocument/2006/relationships/hyperlink" Target="http://www.baseball-reference.com/teams/COL/2011.shtml" TargetMode="External"/><Relationship Id="rId54" Type="http://schemas.openxmlformats.org/officeDocument/2006/relationships/hyperlink" Target="http://www.baseball-reference.com/teams/SEA/2014.shtml" TargetMode="External"/><Relationship Id="rId70" Type="http://schemas.openxmlformats.org/officeDocument/2006/relationships/hyperlink" Target="http://www.baseball-reference.com/teams/DET/2013.shtml" TargetMode="External"/><Relationship Id="rId75" Type="http://schemas.openxmlformats.org/officeDocument/2006/relationships/hyperlink" Target="http://www.baseball-reference.com/teams/MIA/2013.shtml" TargetMode="External"/><Relationship Id="rId91" Type="http://schemas.openxmlformats.org/officeDocument/2006/relationships/hyperlink" Target="http://www.baseball-reference.com/teams/ARI/2012.shtml" TargetMode="External"/><Relationship Id="rId96" Type="http://schemas.openxmlformats.org/officeDocument/2006/relationships/hyperlink" Target="http://www.baseball-reference.com/teams/CHW/2012.shtml" TargetMode="External"/><Relationship Id="rId140" Type="http://schemas.openxmlformats.org/officeDocument/2006/relationships/hyperlink" Target="http://www.baseball-reference.com/teams/OAK/2011.shtml" TargetMode="External"/><Relationship Id="rId145" Type="http://schemas.openxmlformats.org/officeDocument/2006/relationships/hyperlink" Target="http://www.baseball-reference.com/teams/SFG/2011.shtml" TargetMode="External"/><Relationship Id="rId161" Type="http://schemas.openxmlformats.org/officeDocument/2006/relationships/hyperlink" Target="http://www.baseball-reference.com/teams/FLA/2010.shtml" TargetMode="External"/><Relationship Id="rId166" Type="http://schemas.openxmlformats.org/officeDocument/2006/relationships/hyperlink" Target="http://www.baseball-reference.com/teams/MIL/2010.shtml" TargetMode="External"/><Relationship Id="rId1" Type="http://schemas.openxmlformats.org/officeDocument/2006/relationships/hyperlink" Target="http://www.baseball-reference.com/teams/ARI/2015.shtml" TargetMode="External"/><Relationship Id="rId6" Type="http://schemas.openxmlformats.org/officeDocument/2006/relationships/hyperlink" Target="http://www.baseball-reference.com/teams/CHW/2015.shtml" TargetMode="External"/><Relationship Id="rId23" Type="http://schemas.openxmlformats.org/officeDocument/2006/relationships/hyperlink" Target="http://www.baseball-reference.com/teams/SDP/2015.shtml" TargetMode="External"/><Relationship Id="rId28" Type="http://schemas.openxmlformats.org/officeDocument/2006/relationships/hyperlink" Target="http://www.baseball-reference.com/teams/TEX/2015.shtml" TargetMode="External"/><Relationship Id="rId49" Type="http://schemas.openxmlformats.org/officeDocument/2006/relationships/hyperlink" Target="http://www.baseball-reference.com/teams/NYY/2014.shtml" TargetMode="External"/><Relationship Id="rId114" Type="http://schemas.openxmlformats.org/officeDocument/2006/relationships/hyperlink" Target="http://www.baseball-reference.com/teams/SEA/2012.shtml" TargetMode="External"/><Relationship Id="rId119" Type="http://schemas.openxmlformats.org/officeDocument/2006/relationships/hyperlink" Target="http://www.baseball-reference.com/teams/TOR/2012.shtml" TargetMode="External"/><Relationship Id="rId10" Type="http://schemas.openxmlformats.org/officeDocument/2006/relationships/hyperlink" Target="http://www.baseball-reference.com/teams/DET/2015.shtml" TargetMode="External"/><Relationship Id="rId31" Type="http://schemas.openxmlformats.org/officeDocument/2006/relationships/hyperlink" Target="http://www.baseball-reference.com/teams/ARI/2014.shtml" TargetMode="External"/><Relationship Id="rId44" Type="http://schemas.openxmlformats.org/officeDocument/2006/relationships/hyperlink" Target="http://www.baseball-reference.com/teams/LAD/2014.shtml" TargetMode="External"/><Relationship Id="rId52" Type="http://schemas.openxmlformats.org/officeDocument/2006/relationships/hyperlink" Target="http://www.baseball-reference.com/teams/PIT/2014.shtml" TargetMode="External"/><Relationship Id="rId60" Type="http://schemas.openxmlformats.org/officeDocument/2006/relationships/hyperlink" Target="http://www.baseball-reference.com/teams/WSN/2014.shtml" TargetMode="External"/><Relationship Id="rId65" Type="http://schemas.openxmlformats.org/officeDocument/2006/relationships/hyperlink" Target="http://www.baseball-reference.com/teams/CHC/2013.shtml" TargetMode="External"/><Relationship Id="rId73" Type="http://schemas.openxmlformats.org/officeDocument/2006/relationships/hyperlink" Target="http://www.baseball-reference.com/teams/LAA/2013.shtml" TargetMode="External"/><Relationship Id="rId78" Type="http://schemas.openxmlformats.org/officeDocument/2006/relationships/hyperlink" Target="http://www.baseball-reference.com/teams/NYM/2013.shtml" TargetMode="External"/><Relationship Id="rId81" Type="http://schemas.openxmlformats.org/officeDocument/2006/relationships/hyperlink" Target="http://www.baseball-reference.com/teams/PHI/2013.shtml" TargetMode="External"/><Relationship Id="rId86" Type="http://schemas.openxmlformats.org/officeDocument/2006/relationships/hyperlink" Target="http://www.baseball-reference.com/teams/STL/2013.shtml" TargetMode="External"/><Relationship Id="rId94" Type="http://schemas.openxmlformats.org/officeDocument/2006/relationships/hyperlink" Target="http://www.baseball-reference.com/teams/BOS/2012.shtml" TargetMode="External"/><Relationship Id="rId99" Type="http://schemas.openxmlformats.org/officeDocument/2006/relationships/hyperlink" Target="http://www.baseball-reference.com/teams/COL/2012.shtml" TargetMode="External"/><Relationship Id="rId101" Type="http://schemas.openxmlformats.org/officeDocument/2006/relationships/hyperlink" Target="http://www.baseball-reference.com/teams/HOU/2012.shtml" TargetMode="External"/><Relationship Id="rId122" Type="http://schemas.openxmlformats.org/officeDocument/2006/relationships/hyperlink" Target="http://www.baseball-reference.com/teams/ATL/2011.shtml" TargetMode="External"/><Relationship Id="rId130" Type="http://schemas.openxmlformats.org/officeDocument/2006/relationships/hyperlink" Target="http://www.baseball-reference.com/teams/DET/2011.shtml" TargetMode="External"/><Relationship Id="rId135" Type="http://schemas.openxmlformats.org/officeDocument/2006/relationships/hyperlink" Target="http://www.baseball-reference.com/teams/LAD/2011.shtml" TargetMode="External"/><Relationship Id="rId143" Type="http://schemas.openxmlformats.org/officeDocument/2006/relationships/hyperlink" Target="http://www.baseball-reference.com/teams/SDP/2011.shtml" TargetMode="External"/><Relationship Id="rId148" Type="http://schemas.openxmlformats.org/officeDocument/2006/relationships/hyperlink" Target="http://www.baseball-reference.com/teams/TEX/2011.shtml" TargetMode="External"/><Relationship Id="rId151" Type="http://schemas.openxmlformats.org/officeDocument/2006/relationships/hyperlink" Target="http://www.baseball-reference.com/teams/ARI/2010.shtml" TargetMode="External"/><Relationship Id="rId156" Type="http://schemas.openxmlformats.org/officeDocument/2006/relationships/hyperlink" Target="http://www.baseball-reference.com/teams/CHW/2010.shtml" TargetMode="External"/><Relationship Id="rId164" Type="http://schemas.openxmlformats.org/officeDocument/2006/relationships/hyperlink" Target="http://www.baseball-reference.com/teams/LAA/2010.shtml" TargetMode="External"/><Relationship Id="rId169" Type="http://schemas.openxmlformats.org/officeDocument/2006/relationships/hyperlink" Target="http://www.baseball-reference.com/teams/NYY/2010.shtml" TargetMode="External"/><Relationship Id="rId177" Type="http://schemas.openxmlformats.org/officeDocument/2006/relationships/hyperlink" Target="http://www.baseball-reference.com/teams/TBR/2010.shtml" TargetMode="External"/><Relationship Id="rId4" Type="http://schemas.openxmlformats.org/officeDocument/2006/relationships/hyperlink" Target="http://www.baseball-reference.com/teams/BOS/2015.shtml" TargetMode="External"/><Relationship Id="rId9" Type="http://schemas.openxmlformats.org/officeDocument/2006/relationships/hyperlink" Target="http://www.baseball-reference.com/teams/COL/2015.shtml" TargetMode="External"/><Relationship Id="rId172" Type="http://schemas.openxmlformats.org/officeDocument/2006/relationships/hyperlink" Target="http://www.baseball-reference.com/teams/PIT/2010.shtml" TargetMode="External"/><Relationship Id="rId180" Type="http://schemas.openxmlformats.org/officeDocument/2006/relationships/hyperlink" Target="http://www.baseball-reference.com/teams/WSN/2010.shtml" TargetMode="External"/><Relationship Id="rId13" Type="http://schemas.openxmlformats.org/officeDocument/2006/relationships/hyperlink" Target="http://www.baseball-reference.com/teams/LAA/2015.shtml" TargetMode="External"/><Relationship Id="rId18" Type="http://schemas.openxmlformats.org/officeDocument/2006/relationships/hyperlink" Target="http://www.baseball-reference.com/teams/NYM/2015.shtml" TargetMode="External"/><Relationship Id="rId39" Type="http://schemas.openxmlformats.org/officeDocument/2006/relationships/hyperlink" Target="http://www.baseball-reference.com/teams/COL/2014.shtml" TargetMode="External"/><Relationship Id="rId109" Type="http://schemas.openxmlformats.org/officeDocument/2006/relationships/hyperlink" Target="http://www.baseball-reference.com/teams/NYY/2012.shtml" TargetMode="External"/><Relationship Id="rId34" Type="http://schemas.openxmlformats.org/officeDocument/2006/relationships/hyperlink" Target="http://www.baseball-reference.com/teams/BOS/2014.shtml" TargetMode="External"/><Relationship Id="rId50" Type="http://schemas.openxmlformats.org/officeDocument/2006/relationships/hyperlink" Target="http://www.baseball-reference.com/teams/OAK/2014.shtml" TargetMode="External"/><Relationship Id="rId55" Type="http://schemas.openxmlformats.org/officeDocument/2006/relationships/hyperlink" Target="http://www.baseball-reference.com/teams/SFG/2014.shtml" TargetMode="External"/><Relationship Id="rId76" Type="http://schemas.openxmlformats.org/officeDocument/2006/relationships/hyperlink" Target="http://www.baseball-reference.com/teams/MIL/2013.shtml" TargetMode="External"/><Relationship Id="rId97" Type="http://schemas.openxmlformats.org/officeDocument/2006/relationships/hyperlink" Target="http://www.baseball-reference.com/teams/CIN/2012.shtml" TargetMode="External"/><Relationship Id="rId104" Type="http://schemas.openxmlformats.org/officeDocument/2006/relationships/hyperlink" Target="http://www.baseball-reference.com/teams/LAD/2012.shtml" TargetMode="External"/><Relationship Id="rId120" Type="http://schemas.openxmlformats.org/officeDocument/2006/relationships/hyperlink" Target="http://www.baseball-reference.com/teams/WSN/2012.shtml" TargetMode="External"/><Relationship Id="rId125" Type="http://schemas.openxmlformats.org/officeDocument/2006/relationships/hyperlink" Target="http://www.baseball-reference.com/teams/CHC/2011.shtml" TargetMode="External"/><Relationship Id="rId141" Type="http://schemas.openxmlformats.org/officeDocument/2006/relationships/hyperlink" Target="http://www.baseball-reference.com/teams/PHI/2011.shtml" TargetMode="External"/><Relationship Id="rId146" Type="http://schemas.openxmlformats.org/officeDocument/2006/relationships/hyperlink" Target="http://www.baseball-reference.com/teams/STL/2011.shtml" TargetMode="External"/><Relationship Id="rId167" Type="http://schemas.openxmlformats.org/officeDocument/2006/relationships/hyperlink" Target="http://www.baseball-reference.com/teams/MIN/2010.shtml" TargetMode="External"/><Relationship Id="rId7" Type="http://schemas.openxmlformats.org/officeDocument/2006/relationships/hyperlink" Target="http://www.baseball-reference.com/teams/CIN/2015.shtml" TargetMode="External"/><Relationship Id="rId71" Type="http://schemas.openxmlformats.org/officeDocument/2006/relationships/hyperlink" Target="http://www.baseball-reference.com/teams/HOU/2013.shtml" TargetMode="External"/><Relationship Id="rId92" Type="http://schemas.openxmlformats.org/officeDocument/2006/relationships/hyperlink" Target="http://www.baseball-reference.com/teams/ATL/2012.shtml" TargetMode="External"/><Relationship Id="rId162" Type="http://schemas.openxmlformats.org/officeDocument/2006/relationships/hyperlink" Target="http://www.baseball-reference.com/teams/HOU/2010.shtml" TargetMode="External"/><Relationship Id="rId2" Type="http://schemas.openxmlformats.org/officeDocument/2006/relationships/hyperlink" Target="http://www.baseball-reference.com/teams/ATL/2015.shtml" TargetMode="External"/><Relationship Id="rId29" Type="http://schemas.openxmlformats.org/officeDocument/2006/relationships/hyperlink" Target="http://www.baseball-reference.com/teams/TOR/2015.shtml" TargetMode="External"/><Relationship Id="rId24" Type="http://schemas.openxmlformats.org/officeDocument/2006/relationships/hyperlink" Target="http://www.baseball-reference.com/teams/SEA/2015.shtml" TargetMode="External"/><Relationship Id="rId40" Type="http://schemas.openxmlformats.org/officeDocument/2006/relationships/hyperlink" Target="http://www.baseball-reference.com/teams/DET/2014.shtml" TargetMode="External"/><Relationship Id="rId45" Type="http://schemas.openxmlformats.org/officeDocument/2006/relationships/hyperlink" Target="http://www.baseball-reference.com/teams/MIA/2014.shtml" TargetMode="External"/><Relationship Id="rId66" Type="http://schemas.openxmlformats.org/officeDocument/2006/relationships/hyperlink" Target="http://www.baseball-reference.com/teams/CHW/2013.shtml" TargetMode="External"/><Relationship Id="rId87" Type="http://schemas.openxmlformats.org/officeDocument/2006/relationships/hyperlink" Target="http://www.baseball-reference.com/teams/TBR/2013.shtml" TargetMode="External"/><Relationship Id="rId110" Type="http://schemas.openxmlformats.org/officeDocument/2006/relationships/hyperlink" Target="http://www.baseball-reference.com/teams/OAK/2012.shtml" TargetMode="External"/><Relationship Id="rId115" Type="http://schemas.openxmlformats.org/officeDocument/2006/relationships/hyperlink" Target="http://www.baseball-reference.com/teams/SFG/2012.shtml" TargetMode="External"/><Relationship Id="rId131" Type="http://schemas.openxmlformats.org/officeDocument/2006/relationships/hyperlink" Target="http://www.baseball-reference.com/teams/FLA/2011.shtml" TargetMode="External"/><Relationship Id="rId136" Type="http://schemas.openxmlformats.org/officeDocument/2006/relationships/hyperlink" Target="http://www.baseball-reference.com/teams/MIL/2011.shtml" TargetMode="External"/><Relationship Id="rId157" Type="http://schemas.openxmlformats.org/officeDocument/2006/relationships/hyperlink" Target="http://www.baseball-reference.com/teams/CIN/2010.shtml" TargetMode="External"/><Relationship Id="rId178" Type="http://schemas.openxmlformats.org/officeDocument/2006/relationships/hyperlink" Target="http://www.baseball-reference.com/teams/TEX/2010.shtml" TargetMode="External"/><Relationship Id="rId61" Type="http://schemas.openxmlformats.org/officeDocument/2006/relationships/hyperlink" Target="http://www.baseball-reference.com/teams/ARI/2013.shtml" TargetMode="External"/><Relationship Id="rId82" Type="http://schemas.openxmlformats.org/officeDocument/2006/relationships/hyperlink" Target="http://www.baseball-reference.com/teams/PIT/2013.shtml" TargetMode="External"/><Relationship Id="rId152" Type="http://schemas.openxmlformats.org/officeDocument/2006/relationships/hyperlink" Target="http://www.baseball-reference.com/teams/ATL/2010.shtml" TargetMode="External"/><Relationship Id="rId173" Type="http://schemas.openxmlformats.org/officeDocument/2006/relationships/hyperlink" Target="http://www.baseball-reference.com/teams/SDP/2010.shtml" TargetMode="External"/><Relationship Id="rId19" Type="http://schemas.openxmlformats.org/officeDocument/2006/relationships/hyperlink" Target="http://www.baseball-reference.com/teams/NYY/2015.shtml" TargetMode="External"/><Relationship Id="rId14" Type="http://schemas.openxmlformats.org/officeDocument/2006/relationships/hyperlink" Target="http://www.baseball-reference.com/teams/LAD/2015.shtml" TargetMode="External"/><Relationship Id="rId30" Type="http://schemas.openxmlformats.org/officeDocument/2006/relationships/hyperlink" Target="http://www.baseball-reference.com/teams/WSN/2015.shtml" TargetMode="External"/><Relationship Id="rId35" Type="http://schemas.openxmlformats.org/officeDocument/2006/relationships/hyperlink" Target="http://www.baseball-reference.com/teams/CHC/2014.shtml" TargetMode="External"/><Relationship Id="rId56" Type="http://schemas.openxmlformats.org/officeDocument/2006/relationships/hyperlink" Target="http://www.baseball-reference.com/teams/STL/2014.shtml" TargetMode="External"/><Relationship Id="rId77" Type="http://schemas.openxmlformats.org/officeDocument/2006/relationships/hyperlink" Target="http://www.baseball-reference.com/teams/MIN/2013.shtml" TargetMode="External"/><Relationship Id="rId100" Type="http://schemas.openxmlformats.org/officeDocument/2006/relationships/hyperlink" Target="http://www.baseball-reference.com/teams/DET/2012.shtml" TargetMode="External"/><Relationship Id="rId105" Type="http://schemas.openxmlformats.org/officeDocument/2006/relationships/hyperlink" Target="http://www.baseball-reference.com/teams/MIA/2012.shtml" TargetMode="External"/><Relationship Id="rId126" Type="http://schemas.openxmlformats.org/officeDocument/2006/relationships/hyperlink" Target="http://www.baseball-reference.com/teams/CHW/2011.shtml" TargetMode="External"/><Relationship Id="rId147" Type="http://schemas.openxmlformats.org/officeDocument/2006/relationships/hyperlink" Target="http://www.baseball-reference.com/teams/TBR/2011.shtml" TargetMode="External"/><Relationship Id="rId168" Type="http://schemas.openxmlformats.org/officeDocument/2006/relationships/hyperlink" Target="http://www.baseball-reference.com/teams/NYM/2010.shtml" TargetMode="External"/><Relationship Id="rId8" Type="http://schemas.openxmlformats.org/officeDocument/2006/relationships/hyperlink" Target="http://www.baseball-reference.com/teams/CLE/2015.shtml" TargetMode="External"/><Relationship Id="rId51" Type="http://schemas.openxmlformats.org/officeDocument/2006/relationships/hyperlink" Target="http://www.baseball-reference.com/teams/PHI/2014.shtml" TargetMode="External"/><Relationship Id="rId72" Type="http://schemas.openxmlformats.org/officeDocument/2006/relationships/hyperlink" Target="http://www.baseball-reference.com/teams/KCR/2013.shtml" TargetMode="External"/><Relationship Id="rId93" Type="http://schemas.openxmlformats.org/officeDocument/2006/relationships/hyperlink" Target="http://www.baseball-reference.com/teams/BAL/2012.shtml" TargetMode="External"/><Relationship Id="rId98" Type="http://schemas.openxmlformats.org/officeDocument/2006/relationships/hyperlink" Target="http://www.baseball-reference.com/teams/CLE/2012.shtml" TargetMode="External"/><Relationship Id="rId121" Type="http://schemas.openxmlformats.org/officeDocument/2006/relationships/hyperlink" Target="http://www.baseball-reference.com/teams/ARI/2011.shtml" TargetMode="External"/><Relationship Id="rId142" Type="http://schemas.openxmlformats.org/officeDocument/2006/relationships/hyperlink" Target="http://www.baseball-reference.com/teams/PIT/2011.shtml" TargetMode="External"/><Relationship Id="rId163" Type="http://schemas.openxmlformats.org/officeDocument/2006/relationships/hyperlink" Target="http://www.baseball-reference.com/teams/KCR/2010.shtml" TargetMode="External"/><Relationship Id="rId3" Type="http://schemas.openxmlformats.org/officeDocument/2006/relationships/hyperlink" Target="http://www.baseball-reference.com/teams/BAL/2015.shtml" TargetMode="External"/><Relationship Id="rId25" Type="http://schemas.openxmlformats.org/officeDocument/2006/relationships/hyperlink" Target="http://www.baseball-reference.com/teams/SFG/2015.shtml" TargetMode="External"/><Relationship Id="rId46" Type="http://schemas.openxmlformats.org/officeDocument/2006/relationships/hyperlink" Target="http://www.baseball-reference.com/teams/MIL/2014.shtml" TargetMode="External"/><Relationship Id="rId67" Type="http://schemas.openxmlformats.org/officeDocument/2006/relationships/hyperlink" Target="http://www.baseball-reference.com/teams/CIN/2013.shtml" TargetMode="External"/><Relationship Id="rId116" Type="http://schemas.openxmlformats.org/officeDocument/2006/relationships/hyperlink" Target="http://www.baseball-reference.com/teams/STL/2012.shtml" TargetMode="External"/><Relationship Id="rId137" Type="http://schemas.openxmlformats.org/officeDocument/2006/relationships/hyperlink" Target="http://www.baseball-reference.com/teams/MIN/2011.shtml" TargetMode="External"/><Relationship Id="rId158" Type="http://schemas.openxmlformats.org/officeDocument/2006/relationships/hyperlink" Target="http://www.baseball-reference.com/teams/CLE/2010.shtml" TargetMode="External"/><Relationship Id="rId20" Type="http://schemas.openxmlformats.org/officeDocument/2006/relationships/hyperlink" Target="http://www.baseball-reference.com/teams/OAK/2015.shtml" TargetMode="External"/><Relationship Id="rId41" Type="http://schemas.openxmlformats.org/officeDocument/2006/relationships/hyperlink" Target="http://www.baseball-reference.com/teams/HOU/2014.shtml" TargetMode="External"/><Relationship Id="rId62" Type="http://schemas.openxmlformats.org/officeDocument/2006/relationships/hyperlink" Target="http://www.baseball-reference.com/teams/ATL/2013.shtml" TargetMode="External"/><Relationship Id="rId83" Type="http://schemas.openxmlformats.org/officeDocument/2006/relationships/hyperlink" Target="http://www.baseball-reference.com/teams/SDP/2013.shtml" TargetMode="External"/><Relationship Id="rId88" Type="http://schemas.openxmlformats.org/officeDocument/2006/relationships/hyperlink" Target="http://www.baseball-reference.com/teams/TEX/2013.shtml" TargetMode="External"/><Relationship Id="rId111" Type="http://schemas.openxmlformats.org/officeDocument/2006/relationships/hyperlink" Target="http://www.baseball-reference.com/teams/PHI/2012.shtml" TargetMode="External"/><Relationship Id="rId132" Type="http://schemas.openxmlformats.org/officeDocument/2006/relationships/hyperlink" Target="http://www.baseball-reference.com/teams/HOU/2011.shtml" TargetMode="External"/><Relationship Id="rId153" Type="http://schemas.openxmlformats.org/officeDocument/2006/relationships/hyperlink" Target="http://www.baseball-reference.com/teams/BAL/2010.shtml" TargetMode="External"/><Relationship Id="rId174" Type="http://schemas.openxmlformats.org/officeDocument/2006/relationships/hyperlink" Target="http://www.baseball-reference.com/teams/SEA/2010.shtml" TargetMode="External"/><Relationship Id="rId179" Type="http://schemas.openxmlformats.org/officeDocument/2006/relationships/hyperlink" Target="http://www.baseball-reference.com/teams/TOR/2010.shtml" TargetMode="External"/><Relationship Id="rId15" Type="http://schemas.openxmlformats.org/officeDocument/2006/relationships/hyperlink" Target="http://www.baseball-reference.com/teams/MIA/2015.shtml" TargetMode="External"/><Relationship Id="rId36" Type="http://schemas.openxmlformats.org/officeDocument/2006/relationships/hyperlink" Target="http://www.baseball-reference.com/teams/CHW/2014.shtml" TargetMode="External"/><Relationship Id="rId57" Type="http://schemas.openxmlformats.org/officeDocument/2006/relationships/hyperlink" Target="http://www.baseball-reference.com/teams/TBR/2014.shtml" TargetMode="External"/><Relationship Id="rId106" Type="http://schemas.openxmlformats.org/officeDocument/2006/relationships/hyperlink" Target="http://www.baseball-reference.com/teams/MIL/2012.shtml" TargetMode="External"/><Relationship Id="rId127" Type="http://schemas.openxmlformats.org/officeDocument/2006/relationships/hyperlink" Target="http://www.baseball-reference.com/teams/CIN/2011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tabSelected="1" topLeftCell="A186" workbookViewId="0">
      <selection activeCell="C2" sqref="C2:J211"/>
    </sheetView>
  </sheetViews>
  <sheetFormatPr defaultRowHeight="14.5" x14ac:dyDescent="0.35"/>
  <cols>
    <col min="1" max="1" width="5" bestFit="1" customWidth="1"/>
    <col min="2" max="2" width="5.26953125" bestFit="1" customWidth="1"/>
    <col min="3" max="3" width="4" bestFit="1" customWidth="1"/>
    <col min="4" max="4" width="7.81640625" bestFit="1" customWidth="1"/>
    <col min="5" max="5" width="5" bestFit="1" customWidth="1"/>
    <col min="6" max="6" width="4" bestFit="1" customWidth="1"/>
    <col min="7" max="7" width="3.1796875" bestFit="1" customWidth="1"/>
    <col min="8" max="9" width="4" bestFit="1" customWidth="1"/>
    <col min="10" max="10" width="3.1796875" bestFit="1" customWidth="1"/>
    <col min="11" max="12" width="4.81640625" bestFit="1" customWidth="1"/>
    <col min="13" max="13" width="4.54296875" customWidth="1"/>
    <col min="14" max="14" width="10.81640625" bestFit="1" customWidth="1"/>
  </cols>
  <sheetData>
    <row r="1" spans="1:22" x14ac:dyDescent="0.35">
      <c r="A1" t="s">
        <v>61</v>
      </c>
      <c r="B1" t="s">
        <v>6</v>
      </c>
      <c r="C1" t="s">
        <v>7</v>
      </c>
      <c r="D1" t="s">
        <v>39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N1" t="s">
        <v>89</v>
      </c>
      <c r="O1" t="str">
        <f>C1</f>
        <v>R</v>
      </c>
      <c r="P1" t="str">
        <f t="shared" ref="P1:T1" si="0">D1</f>
        <v>BB+HBP</v>
      </c>
      <c r="Q1" t="str">
        <f t="shared" si="0"/>
        <v>1B</v>
      </c>
      <c r="R1" t="str">
        <f t="shared" si="0"/>
        <v>2B</v>
      </c>
      <c r="S1" t="str">
        <f t="shared" si="0"/>
        <v>3B</v>
      </c>
      <c r="T1" t="str">
        <f t="shared" si="0"/>
        <v>HR</v>
      </c>
      <c r="U1" t="str">
        <f t="shared" ref="U1" si="1">I1</f>
        <v>SB</v>
      </c>
      <c r="V1" t="str">
        <f t="shared" ref="V1" si="2">J1</f>
        <v>CS</v>
      </c>
    </row>
    <row r="2" spans="1:22" x14ac:dyDescent="0.35">
      <c r="A2">
        <v>2016</v>
      </c>
      <c r="B2" t="s">
        <v>8</v>
      </c>
      <c r="C2">
        <v>752</v>
      </c>
      <c r="D2">
        <v>513</v>
      </c>
      <c r="E2">
        <v>948</v>
      </c>
      <c r="F2">
        <v>285</v>
      </c>
      <c r="G2">
        <v>56</v>
      </c>
      <c r="H2">
        <v>190</v>
      </c>
      <c r="I2">
        <v>137</v>
      </c>
      <c r="J2">
        <v>31</v>
      </c>
      <c r="O2">
        <f>AVERAGE(C2:C211)</f>
        <v>693.04761904761904</v>
      </c>
      <c r="P2">
        <f t="shared" ref="P2:V2" si="3">AVERAGE(D2:D211)</f>
        <v>544.59047619047624</v>
      </c>
      <c r="Q2">
        <f t="shared" si="3"/>
        <v>939.82857142857142</v>
      </c>
      <c r="R2">
        <f t="shared" si="3"/>
        <v>276.1952380952381</v>
      </c>
      <c r="S2">
        <f t="shared" si="3"/>
        <v>29.161904761904761</v>
      </c>
      <c r="T2">
        <f t="shared" si="3"/>
        <v>159.35714285714286</v>
      </c>
      <c r="U2">
        <f t="shared" si="3"/>
        <v>95.076190476190476</v>
      </c>
      <c r="V2">
        <f t="shared" si="3"/>
        <v>36.342857142857142</v>
      </c>
    </row>
    <row r="3" spans="1:22" x14ac:dyDescent="0.35">
      <c r="A3">
        <v>2016</v>
      </c>
      <c r="B3" t="s">
        <v>9</v>
      </c>
      <c r="C3">
        <v>649</v>
      </c>
      <c r="D3">
        <v>561</v>
      </c>
      <c r="E3">
        <v>960</v>
      </c>
      <c r="F3">
        <v>295</v>
      </c>
      <c r="G3">
        <v>27</v>
      </c>
      <c r="H3">
        <v>122</v>
      </c>
      <c r="I3">
        <v>75</v>
      </c>
      <c r="J3">
        <v>34</v>
      </c>
    </row>
    <row r="4" spans="1:22" x14ac:dyDescent="0.35">
      <c r="A4">
        <v>2016</v>
      </c>
      <c r="B4" t="s">
        <v>10</v>
      </c>
      <c r="C4">
        <v>744</v>
      </c>
      <c r="D4">
        <v>512</v>
      </c>
      <c r="E4">
        <v>889</v>
      </c>
      <c r="F4">
        <v>265</v>
      </c>
      <c r="G4">
        <v>6</v>
      </c>
      <c r="H4">
        <v>253</v>
      </c>
      <c r="I4">
        <v>19</v>
      </c>
      <c r="J4">
        <v>13</v>
      </c>
    </row>
    <row r="5" spans="1:22" x14ac:dyDescent="0.35">
      <c r="A5">
        <v>2016</v>
      </c>
      <c r="B5" t="s">
        <v>11</v>
      </c>
      <c r="C5">
        <v>878</v>
      </c>
      <c r="D5">
        <v>601</v>
      </c>
      <c r="E5">
        <v>1022</v>
      </c>
      <c r="F5">
        <v>343</v>
      </c>
      <c r="G5">
        <v>25</v>
      </c>
      <c r="H5">
        <v>208</v>
      </c>
      <c r="I5">
        <v>83</v>
      </c>
      <c r="J5">
        <v>24</v>
      </c>
    </row>
    <row r="6" spans="1:22" x14ac:dyDescent="0.35">
      <c r="A6">
        <v>2016</v>
      </c>
      <c r="B6" t="s">
        <v>12</v>
      </c>
      <c r="C6">
        <v>808</v>
      </c>
      <c r="D6">
        <v>752</v>
      </c>
      <c r="E6">
        <v>887</v>
      </c>
      <c r="F6">
        <v>293</v>
      </c>
      <c r="G6">
        <v>30</v>
      </c>
      <c r="H6">
        <v>199</v>
      </c>
      <c r="I6">
        <v>66</v>
      </c>
      <c r="J6">
        <v>34</v>
      </c>
    </row>
    <row r="7" spans="1:22" x14ac:dyDescent="0.35">
      <c r="A7">
        <v>2016</v>
      </c>
      <c r="B7" t="s">
        <v>13</v>
      </c>
      <c r="C7">
        <v>686</v>
      </c>
      <c r="D7">
        <v>508</v>
      </c>
      <c r="E7">
        <v>950</v>
      </c>
      <c r="F7">
        <v>277</v>
      </c>
      <c r="G7">
        <v>33</v>
      </c>
      <c r="H7">
        <v>168</v>
      </c>
      <c r="I7">
        <v>77</v>
      </c>
      <c r="J7">
        <v>36</v>
      </c>
    </row>
    <row r="8" spans="1:22" x14ac:dyDescent="0.35">
      <c r="A8">
        <v>2016</v>
      </c>
      <c r="B8" t="s">
        <v>14</v>
      </c>
      <c r="C8">
        <v>716</v>
      </c>
      <c r="D8">
        <v>504</v>
      </c>
      <c r="E8">
        <v>929</v>
      </c>
      <c r="F8">
        <v>277</v>
      </c>
      <c r="G8">
        <v>33</v>
      </c>
      <c r="H8">
        <v>164</v>
      </c>
      <c r="I8">
        <v>139</v>
      </c>
      <c r="J8">
        <v>51</v>
      </c>
    </row>
    <row r="9" spans="1:22" x14ac:dyDescent="0.35">
      <c r="A9">
        <v>2016</v>
      </c>
      <c r="B9" t="s">
        <v>15</v>
      </c>
      <c r="C9">
        <v>777</v>
      </c>
      <c r="D9">
        <v>580</v>
      </c>
      <c r="E9">
        <v>913</v>
      </c>
      <c r="F9">
        <v>308</v>
      </c>
      <c r="G9">
        <v>29</v>
      </c>
      <c r="H9">
        <v>185</v>
      </c>
      <c r="I9">
        <v>134</v>
      </c>
      <c r="J9">
        <v>31</v>
      </c>
    </row>
    <row r="10" spans="1:22" x14ac:dyDescent="0.35">
      <c r="A10">
        <v>2016</v>
      </c>
      <c r="B10" t="s">
        <v>16</v>
      </c>
      <c r="C10">
        <v>845</v>
      </c>
      <c r="D10">
        <v>534</v>
      </c>
      <c r="E10">
        <v>975</v>
      </c>
      <c r="F10">
        <v>318</v>
      </c>
      <c r="G10">
        <v>47</v>
      </c>
      <c r="H10">
        <v>204</v>
      </c>
      <c r="I10">
        <v>66</v>
      </c>
      <c r="J10">
        <v>39</v>
      </c>
    </row>
    <row r="11" spans="1:22" x14ac:dyDescent="0.35">
      <c r="A11">
        <v>2016</v>
      </c>
      <c r="B11" t="s">
        <v>17</v>
      </c>
      <c r="C11">
        <v>750</v>
      </c>
      <c r="D11">
        <v>546</v>
      </c>
      <c r="E11">
        <v>983</v>
      </c>
      <c r="F11">
        <v>252</v>
      </c>
      <c r="G11">
        <v>30</v>
      </c>
      <c r="H11">
        <v>211</v>
      </c>
      <c r="I11">
        <v>58</v>
      </c>
      <c r="J11">
        <v>29</v>
      </c>
    </row>
    <row r="12" spans="1:22" x14ac:dyDescent="0.35">
      <c r="A12">
        <v>2016</v>
      </c>
      <c r="B12" t="s">
        <v>18</v>
      </c>
      <c r="C12">
        <v>724</v>
      </c>
      <c r="D12">
        <v>601</v>
      </c>
      <c r="E12">
        <v>849</v>
      </c>
      <c r="F12">
        <v>291</v>
      </c>
      <c r="G12">
        <v>29</v>
      </c>
      <c r="H12">
        <v>198</v>
      </c>
      <c r="I12">
        <v>102</v>
      </c>
      <c r="J12">
        <v>44</v>
      </c>
    </row>
    <row r="13" spans="1:22" x14ac:dyDescent="0.35">
      <c r="A13">
        <v>2016</v>
      </c>
      <c r="B13" t="s">
        <v>19</v>
      </c>
      <c r="C13">
        <v>675</v>
      </c>
      <c r="D13">
        <v>427</v>
      </c>
      <c r="E13">
        <v>1006</v>
      </c>
      <c r="F13">
        <v>264</v>
      </c>
      <c r="G13">
        <v>33</v>
      </c>
      <c r="H13">
        <v>147</v>
      </c>
      <c r="I13">
        <v>121</v>
      </c>
      <c r="J13">
        <v>35</v>
      </c>
    </row>
    <row r="14" spans="1:22" x14ac:dyDescent="0.35">
      <c r="A14">
        <v>2016</v>
      </c>
      <c r="B14" t="s">
        <v>20</v>
      </c>
      <c r="C14">
        <v>717</v>
      </c>
      <c r="D14">
        <v>522</v>
      </c>
      <c r="E14">
        <v>955</v>
      </c>
      <c r="F14">
        <v>279</v>
      </c>
      <c r="G14">
        <v>20</v>
      </c>
      <c r="H14">
        <v>156</v>
      </c>
      <c r="I14">
        <v>73</v>
      </c>
      <c r="J14">
        <v>34</v>
      </c>
    </row>
    <row r="15" spans="1:22" x14ac:dyDescent="0.35">
      <c r="A15">
        <v>2016</v>
      </c>
      <c r="B15" t="s">
        <v>21</v>
      </c>
      <c r="C15">
        <v>725</v>
      </c>
      <c r="D15">
        <v>583</v>
      </c>
      <c r="E15">
        <v>894</v>
      </c>
      <c r="F15">
        <v>272</v>
      </c>
      <c r="G15">
        <v>21</v>
      </c>
      <c r="H15">
        <v>189</v>
      </c>
      <c r="I15">
        <v>45</v>
      </c>
      <c r="J15">
        <v>26</v>
      </c>
    </row>
    <row r="16" spans="1:22" x14ac:dyDescent="0.35">
      <c r="A16">
        <v>2016</v>
      </c>
      <c r="B16" t="s">
        <v>22</v>
      </c>
      <c r="C16">
        <v>655</v>
      </c>
      <c r="D16">
        <v>501</v>
      </c>
      <c r="E16">
        <v>1031</v>
      </c>
      <c r="F16">
        <v>259</v>
      </c>
      <c r="G16">
        <v>42</v>
      </c>
      <c r="H16">
        <v>128</v>
      </c>
      <c r="I16">
        <v>71</v>
      </c>
      <c r="J16">
        <v>28</v>
      </c>
    </row>
    <row r="17" spans="1:10" x14ac:dyDescent="0.35">
      <c r="A17">
        <v>2016</v>
      </c>
      <c r="B17" t="s">
        <v>23</v>
      </c>
      <c r="C17">
        <v>671</v>
      </c>
      <c r="D17">
        <v>636</v>
      </c>
      <c r="E17">
        <v>837</v>
      </c>
      <c r="F17">
        <v>249</v>
      </c>
      <c r="G17">
        <v>19</v>
      </c>
      <c r="H17">
        <v>194</v>
      </c>
      <c r="I17">
        <v>181</v>
      </c>
      <c r="J17">
        <v>56</v>
      </c>
    </row>
    <row r="18" spans="1:10" x14ac:dyDescent="0.35">
      <c r="A18">
        <v>2016</v>
      </c>
      <c r="B18" t="s">
        <v>24</v>
      </c>
      <c r="C18">
        <v>722</v>
      </c>
      <c r="D18">
        <v>557</v>
      </c>
      <c r="E18">
        <v>886</v>
      </c>
      <c r="F18">
        <v>288</v>
      </c>
      <c r="G18">
        <v>35</v>
      </c>
      <c r="H18">
        <v>200</v>
      </c>
      <c r="I18">
        <v>91</v>
      </c>
      <c r="J18">
        <v>32</v>
      </c>
    </row>
    <row r="19" spans="1:10" x14ac:dyDescent="0.35">
      <c r="A19">
        <v>2016</v>
      </c>
      <c r="B19" t="s">
        <v>25</v>
      </c>
      <c r="C19">
        <v>671</v>
      </c>
      <c r="D19">
        <v>579</v>
      </c>
      <c r="E19">
        <v>865</v>
      </c>
      <c r="F19">
        <v>240</v>
      </c>
      <c r="G19">
        <v>19</v>
      </c>
      <c r="H19">
        <v>218</v>
      </c>
      <c r="I19">
        <v>42</v>
      </c>
      <c r="J19">
        <v>18</v>
      </c>
    </row>
    <row r="20" spans="1:10" x14ac:dyDescent="0.35">
      <c r="A20">
        <v>2016</v>
      </c>
      <c r="B20" t="s">
        <v>26</v>
      </c>
      <c r="C20">
        <v>680</v>
      </c>
      <c r="D20">
        <v>517</v>
      </c>
      <c r="E20">
        <v>930</v>
      </c>
      <c r="F20">
        <v>245</v>
      </c>
      <c r="G20">
        <v>20</v>
      </c>
      <c r="H20">
        <v>183</v>
      </c>
      <c r="I20">
        <v>72</v>
      </c>
      <c r="J20">
        <v>22</v>
      </c>
    </row>
    <row r="21" spans="1:10" x14ac:dyDescent="0.35">
      <c r="A21">
        <v>2016</v>
      </c>
      <c r="B21" t="s">
        <v>27</v>
      </c>
      <c r="C21">
        <v>653</v>
      </c>
      <c r="D21">
        <v>475</v>
      </c>
      <c r="E21">
        <v>892</v>
      </c>
      <c r="F21">
        <v>270</v>
      </c>
      <c r="G21">
        <v>21</v>
      </c>
      <c r="H21">
        <v>169</v>
      </c>
      <c r="I21">
        <v>50</v>
      </c>
      <c r="J21">
        <v>23</v>
      </c>
    </row>
    <row r="22" spans="1:10" x14ac:dyDescent="0.35">
      <c r="A22">
        <v>2016</v>
      </c>
      <c r="B22" t="s">
        <v>28</v>
      </c>
      <c r="C22">
        <v>610</v>
      </c>
      <c r="D22">
        <v>482</v>
      </c>
      <c r="E22">
        <v>878</v>
      </c>
      <c r="F22">
        <v>231</v>
      </c>
      <c r="G22">
        <v>35</v>
      </c>
      <c r="H22">
        <v>161</v>
      </c>
      <c r="I22">
        <v>96</v>
      </c>
      <c r="J22">
        <v>45</v>
      </c>
    </row>
    <row r="23" spans="1:10" x14ac:dyDescent="0.35">
      <c r="A23">
        <v>2016</v>
      </c>
      <c r="B23" t="s">
        <v>29</v>
      </c>
      <c r="C23">
        <v>729</v>
      </c>
      <c r="D23">
        <v>642</v>
      </c>
      <c r="E23">
        <v>964</v>
      </c>
      <c r="F23">
        <v>277</v>
      </c>
      <c r="G23">
        <v>32</v>
      </c>
      <c r="H23">
        <v>153</v>
      </c>
      <c r="I23">
        <v>110</v>
      </c>
      <c r="J23">
        <v>45</v>
      </c>
    </row>
    <row r="24" spans="1:10" x14ac:dyDescent="0.35">
      <c r="A24">
        <v>2016</v>
      </c>
      <c r="B24" t="s">
        <v>30</v>
      </c>
      <c r="C24">
        <v>686</v>
      </c>
      <c r="D24">
        <v>507</v>
      </c>
      <c r="E24">
        <v>815</v>
      </c>
      <c r="F24">
        <v>257</v>
      </c>
      <c r="G24">
        <v>26</v>
      </c>
      <c r="H24">
        <v>177</v>
      </c>
      <c r="I24">
        <v>125</v>
      </c>
      <c r="J24">
        <v>45</v>
      </c>
    </row>
    <row r="25" spans="1:10" x14ac:dyDescent="0.35">
      <c r="A25">
        <v>2016</v>
      </c>
      <c r="B25" t="s">
        <v>31</v>
      </c>
      <c r="C25">
        <v>768</v>
      </c>
      <c r="D25">
        <v>578</v>
      </c>
      <c r="E25">
        <v>955</v>
      </c>
      <c r="F25">
        <v>251</v>
      </c>
      <c r="G25">
        <v>17</v>
      </c>
      <c r="H25">
        <v>223</v>
      </c>
      <c r="I25">
        <v>56</v>
      </c>
      <c r="J25">
        <v>28</v>
      </c>
    </row>
    <row r="26" spans="1:10" x14ac:dyDescent="0.35">
      <c r="A26">
        <v>2016</v>
      </c>
      <c r="B26" t="s">
        <v>32</v>
      </c>
      <c r="C26">
        <v>715</v>
      </c>
      <c r="D26">
        <v>614</v>
      </c>
      <c r="E26">
        <v>973</v>
      </c>
      <c r="F26">
        <v>280</v>
      </c>
      <c r="G26">
        <v>54</v>
      </c>
      <c r="H26">
        <v>130</v>
      </c>
      <c r="I26">
        <v>79</v>
      </c>
      <c r="J26">
        <v>36</v>
      </c>
    </row>
    <row r="27" spans="1:10" x14ac:dyDescent="0.35">
      <c r="A27">
        <v>2016</v>
      </c>
      <c r="B27" t="s">
        <v>33</v>
      </c>
      <c r="C27">
        <v>779</v>
      </c>
      <c r="D27">
        <v>596</v>
      </c>
      <c r="E27">
        <v>859</v>
      </c>
      <c r="F27">
        <v>299</v>
      </c>
      <c r="G27">
        <v>32</v>
      </c>
      <c r="H27">
        <v>225</v>
      </c>
      <c r="I27">
        <v>35</v>
      </c>
      <c r="J27">
        <v>26</v>
      </c>
    </row>
    <row r="28" spans="1:10" x14ac:dyDescent="0.35">
      <c r="A28">
        <v>2016</v>
      </c>
      <c r="B28" t="s">
        <v>34</v>
      </c>
      <c r="C28">
        <v>672</v>
      </c>
      <c r="D28">
        <v>518</v>
      </c>
      <c r="E28">
        <v>797</v>
      </c>
      <c r="F28">
        <v>288</v>
      </c>
      <c r="G28">
        <v>32</v>
      </c>
      <c r="H28">
        <v>216</v>
      </c>
      <c r="I28">
        <v>60</v>
      </c>
      <c r="J28">
        <v>37</v>
      </c>
    </row>
    <row r="29" spans="1:10" x14ac:dyDescent="0.35">
      <c r="A29">
        <v>2016</v>
      </c>
      <c r="B29" t="s">
        <v>35</v>
      </c>
      <c r="C29">
        <v>765</v>
      </c>
      <c r="D29">
        <v>506</v>
      </c>
      <c r="E29">
        <v>951</v>
      </c>
      <c r="F29">
        <v>257</v>
      </c>
      <c r="G29">
        <v>23</v>
      </c>
      <c r="H29">
        <v>215</v>
      </c>
      <c r="I29">
        <v>99</v>
      </c>
      <c r="J29">
        <v>36</v>
      </c>
    </row>
    <row r="30" spans="1:10" x14ac:dyDescent="0.35">
      <c r="A30">
        <v>2016</v>
      </c>
      <c r="B30" t="s">
        <v>36</v>
      </c>
      <c r="C30">
        <v>759</v>
      </c>
      <c r="D30">
        <v>687</v>
      </c>
      <c r="E30">
        <v>843</v>
      </c>
      <c r="F30">
        <v>276</v>
      </c>
      <c r="G30">
        <v>18</v>
      </c>
      <c r="H30">
        <v>221</v>
      </c>
      <c r="I30">
        <v>54</v>
      </c>
      <c r="J30">
        <v>24</v>
      </c>
    </row>
    <row r="31" spans="1:10" x14ac:dyDescent="0.35">
      <c r="A31">
        <v>2016</v>
      </c>
      <c r="B31" t="s">
        <v>37</v>
      </c>
      <c r="C31">
        <v>763</v>
      </c>
      <c r="D31">
        <v>600</v>
      </c>
      <c r="E31">
        <v>903</v>
      </c>
      <c r="F31">
        <v>268</v>
      </c>
      <c r="G31">
        <v>29</v>
      </c>
      <c r="H31">
        <v>203</v>
      </c>
      <c r="I31">
        <v>121</v>
      </c>
      <c r="J31">
        <v>39</v>
      </c>
    </row>
    <row r="32" spans="1:10" x14ac:dyDescent="0.35">
      <c r="A32">
        <v>2015</v>
      </c>
      <c r="B32" t="s">
        <v>8</v>
      </c>
      <c r="C32">
        <v>720</v>
      </c>
      <c r="D32">
        <v>523</v>
      </c>
      <c r="E32">
        <v>1003</v>
      </c>
      <c r="F32">
        <v>289</v>
      </c>
      <c r="G32">
        <v>48</v>
      </c>
      <c r="H32">
        <v>154</v>
      </c>
      <c r="I32">
        <v>132</v>
      </c>
      <c r="J32">
        <v>44</v>
      </c>
    </row>
    <row r="33" spans="1:10" x14ac:dyDescent="0.35">
      <c r="A33">
        <v>2015</v>
      </c>
      <c r="B33" t="s">
        <v>9</v>
      </c>
      <c r="C33">
        <v>573</v>
      </c>
      <c r="D33">
        <v>515</v>
      </c>
      <c r="E33">
        <v>992</v>
      </c>
      <c r="F33">
        <v>251</v>
      </c>
      <c r="G33">
        <v>18</v>
      </c>
      <c r="H33">
        <v>100</v>
      </c>
      <c r="I33">
        <v>69</v>
      </c>
      <c r="J33">
        <v>33</v>
      </c>
    </row>
    <row r="34" spans="1:10" x14ac:dyDescent="0.35">
      <c r="A34">
        <v>2015</v>
      </c>
      <c r="B34" t="s">
        <v>10</v>
      </c>
      <c r="C34">
        <v>713</v>
      </c>
      <c r="D34">
        <v>469</v>
      </c>
      <c r="E34">
        <v>887</v>
      </c>
      <c r="F34">
        <v>246</v>
      </c>
      <c r="G34">
        <v>20</v>
      </c>
      <c r="H34">
        <v>217</v>
      </c>
      <c r="I34">
        <v>44</v>
      </c>
      <c r="J34">
        <v>25</v>
      </c>
    </row>
    <row r="35" spans="1:10" x14ac:dyDescent="0.35">
      <c r="A35">
        <v>2015</v>
      </c>
      <c r="B35" t="s">
        <v>11</v>
      </c>
      <c r="C35">
        <v>748</v>
      </c>
      <c r="D35">
        <v>524</v>
      </c>
      <c r="E35">
        <v>1007</v>
      </c>
      <c r="F35">
        <v>294</v>
      </c>
      <c r="G35">
        <v>33</v>
      </c>
      <c r="H35">
        <v>161</v>
      </c>
      <c r="I35">
        <v>71</v>
      </c>
      <c r="J35">
        <v>27</v>
      </c>
    </row>
    <row r="36" spans="1:10" x14ac:dyDescent="0.35">
      <c r="A36">
        <v>2015</v>
      </c>
      <c r="B36" t="s">
        <v>12</v>
      </c>
      <c r="C36">
        <v>689</v>
      </c>
      <c r="D36">
        <v>641</v>
      </c>
      <c r="E36">
        <v>868</v>
      </c>
      <c r="F36">
        <v>272</v>
      </c>
      <c r="G36">
        <v>30</v>
      </c>
      <c r="H36">
        <v>171</v>
      </c>
      <c r="I36">
        <v>95</v>
      </c>
      <c r="J36">
        <v>37</v>
      </c>
    </row>
    <row r="37" spans="1:10" x14ac:dyDescent="0.35">
      <c r="A37">
        <v>2015</v>
      </c>
      <c r="B37" t="s">
        <v>13</v>
      </c>
      <c r="C37">
        <v>622</v>
      </c>
      <c r="D37">
        <v>469</v>
      </c>
      <c r="E37">
        <v>958</v>
      </c>
      <c r="F37">
        <v>260</v>
      </c>
      <c r="G37">
        <v>27</v>
      </c>
      <c r="H37">
        <v>136</v>
      </c>
      <c r="I37">
        <v>68</v>
      </c>
      <c r="J37">
        <v>42</v>
      </c>
    </row>
    <row r="38" spans="1:10" x14ac:dyDescent="0.35">
      <c r="A38">
        <v>2015</v>
      </c>
      <c r="B38" t="s">
        <v>14</v>
      </c>
      <c r="C38">
        <v>640</v>
      </c>
      <c r="D38">
        <v>538</v>
      </c>
      <c r="E38">
        <v>931</v>
      </c>
      <c r="F38">
        <v>257</v>
      </c>
      <c r="G38">
        <v>27</v>
      </c>
      <c r="H38">
        <v>167</v>
      </c>
      <c r="I38">
        <v>134</v>
      </c>
      <c r="J38">
        <v>38</v>
      </c>
    </row>
    <row r="39" spans="1:10" x14ac:dyDescent="0.35">
      <c r="A39">
        <v>2015</v>
      </c>
      <c r="B39" t="s">
        <v>15</v>
      </c>
      <c r="C39">
        <v>669</v>
      </c>
      <c r="D39">
        <v>572</v>
      </c>
      <c r="E39">
        <v>922</v>
      </c>
      <c r="F39">
        <v>303</v>
      </c>
      <c r="G39">
        <v>29</v>
      </c>
      <c r="H39">
        <v>141</v>
      </c>
      <c r="I39">
        <v>86</v>
      </c>
      <c r="J39">
        <v>28</v>
      </c>
    </row>
    <row r="40" spans="1:10" x14ac:dyDescent="0.35">
      <c r="A40">
        <v>2015</v>
      </c>
      <c r="B40" t="s">
        <v>16</v>
      </c>
      <c r="C40">
        <v>737</v>
      </c>
      <c r="D40">
        <v>421</v>
      </c>
      <c r="E40">
        <v>970</v>
      </c>
      <c r="F40">
        <v>274</v>
      </c>
      <c r="G40">
        <v>49</v>
      </c>
      <c r="H40">
        <v>186</v>
      </c>
      <c r="I40">
        <v>97</v>
      </c>
      <c r="J40">
        <v>43</v>
      </c>
    </row>
    <row r="41" spans="1:10" x14ac:dyDescent="0.35">
      <c r="A41">
        <v>2015</v>
      </c>
      <c r="B41" t="s">
        <v>17</v>
      </c>
      <c r="C41">
        <v>689</v>
      </c>
      <c r="D41">
        <v>496</v>
      </c>
      <c r="E41">
        <v>1026</v>
      </c>
      <c r="F41">
        <v>289</v>
      </c>
      <c r="G41">
        <v>49</v>
      </c>
      <c r="H41">
        <v>151</v>
      </c>
      <c r="I41">
        <v>83</v>
      </c>
      <c r="J41">
        <v>51</v>
      </c>
    </row>
    <row r="42" spans="1:10" x14ac:dyDescent="0.35">
      <c r="A42">
        <v>2015</v>
      </c>
      <c r="B42" t="s">
        <v>18</v>
      </c>
      <c r="C42">
        <v>729</v>
      </c>
      <c r="D42">
        <v>542</v>
      </c>
      <c r="E42">
        <v>829</v>
      </c>
      <c r="F42">
        <v>278</v>
      </c>
      <c r="G42">
        <v>26</v>
      </c>
      <c r="H42">
        <v>230</v>
      </c>
      <c r="I42">
        <v>121</v>
      </c>
      <c r="J42">
        <v>48</v>
      </c>
    </row>
    <row r="43" spans="1:10" x14ac:dyDescent="0.35">
      <c r="A43">
        <v>2015</v>
      </c>
      <c r="B43" t="s">
        <v>19</v>
      </c>
      <c r="C43">
        <v>724</v>
      </c>
      <c r="D43">
        <v>460</v>
      </c>
      <c r="E43">
        <v>1016</v>
      </c>
      <c r="F43">
        <v>300</v>
      </c>
      <c r="G43">
        <v>42</v>
      </c>
      <c r="H43">
        <v>139</v>
      </c>
      <c r="I43">
        <v>104</v>
      </c>
      <c r="J43">
        <v>34</v>
      </c>
    </row>
    <row r="44" spans="1:10" x14ac:dyDescent="0.35">
      <c r="A44">
        <v>2015</v>
      </c>
      <c r="B44" t="s">
        <v>20</v>
      </c>
      <c r="C44">
        <v>661</v>
      </c>
      <c r="D44">
        <v>493</v>
      </c>
      <c r="E44">
        <v>891</v>
      </c>
      <c r="F44">
        <v>243</v>
      </c>
      <c r="G44">
        <v>21</v>
      </c>
      <c r="H44">
        <v>176</v>
      </c>
      <c r="I44">
        <v>52</v>
      </c>
      <c r="J44">
        <v>34</v>
      </c>
    </row>
    <row r="45" spans="1:10" x14ac:dyDescent="0.35">
      <c r="A45">
        <v>2015</v>
      </c>
      <c r="B45" t="s">
        <v>21</v>
      </c>
      <c r="C45">
        <v>667</v>
      </c>
      <c r="D45">
        <v>623</v>
      </c>
      <c r="E45">
        <v>870</v>
      </c>
      <c r="F45">
        <v>263</v>
      </c>
      <c r="G45">
        <v>26</v>
      </c>
      <c r="H45">
        <v>187</v>
      </c>
      <c r="I45">
        <v>59</v>
      </c>
      <c r="J45">
        <v>34</v>
      </c>
    </row>
    <row r="46" spans="1:10" x14ac:dyDescent="0.35">
      <c r="A46">
        <v>2015</v>
      </c>
      <c r="B46" t="s">
        <v>22</v>
      </c>
      <c r="C46">
        <v>613</v>
      </c>
      <c r="D46">
        <v>414</v>
      </c>
      <c r="E46">
        <v>1024</v>
      </c>
      <c r="F46">
        <v>236</v>
      </c>
      <c r="G46">
        <v>40</v>
      </c>
      <c r="H46">
        <v>120</v>
      </c>
      <c r="I46">
        <v>112</v>
      </c>
      <c r="J46">
        <v>45</v>
      </c>
    </row>
    <row r="47" spans="1:10" x14ac:dyDescent="0.35">
      <c r="A47">
        <v>2015</v>
      </c>
      <c r="B47" t="s">
        <v>23</v>
      </c>
      <c r="C47">
        <v>655</v>
      </c>
      <c r="D47">
        <v>453</v>
      </c>
      <c r="E47">
        <v>925</v>
      </c>
      <c r="F47">
        <v>274</v>
      </c>
      <c r="G47">
        <v>34</v>
      </c>
      <c r="H47">
        <v>145</v>
      </c>
      <c r="I47">
        <v>84</v>
      </c>
      <c r="J47">
        <v>29</v>
      </c>
    </row>
    <row r="48" spans="1:10" x14ac:dyDescent="0.35">
      <c r="A48">
        <v>2015</v>
      </c>
      <c r="B48" t="s">
        <v>24</v>
      </c>
      <c r="C48">
        <v>696</v>
      </c>
      <c r="D48">
        <v>479</v>
      </c>
      <c r="E48">
        <v>872</v>
      </c>
      <c r="F48">
        <v>277</v>
      </c>
      <c r="G48">
        <v>44</v>
      </c>
      <c r="H48">
        <v>156</v>
      </c>
      <c r="I48">
        <v>70</v>
      </c>
      <c r="J48">
        <v>38</v>
      </c>
    </row>
    <row r="49" spans="1:10" x14ac:dyDescent="0.35">
      <c r="A49">
        <v>2015</v>
      </c>
      <c r="B49" t="s">
        <v>25</v>
      </c>
      <c r="C49">
        <v>683</v>
      </c>
      <c r="D49">
        <v>556</v>
      </c>
      <c r="E49">
        <v>862</v>
      </c>
      <c r="F49">
        <v>295</v>
      </c>
      <c r="G49">
        <v>17</v>
      </c>
      <c r="H49">
        <v>177</v>
      </c>
      <c r="I49">
        <v>51</v>
      </c>
      <c r="J49">
        <v>25</v>
      </c>
    </row>
    <row r="50" spans="1:10" x14ac:dyDescent="0.35">
      <c r="A50">
        <v>2015</v>
      </c>
      <c r="B50" t="s">
        <v>26</v>
      </c>
      <c r="C50">
        <v>764</v>
      </c>
      <c r="D50">
        <v>617</v>
      </c>
      <c r="E50">
        <v>894</v>
      </c>
      <c r="F50">
        <v>272</v>
      </c>
      <c r="G50">
        <v>19</v>
      </c>
      <c r="H50">
        <v>212</v>
      </c>
      <c r="I50">
        <v>63</v>
      </c>
      <c r="J50">
        <v>25</v>
      </c>
    </row>
    <row r="51" spans="1:10" x14ac:dyDescent="0.35">
      <c r="A51">
        <v>2015</v>
      </c>
      <c r="B51" t="s">
        <v>27</v>
      </c>
      <c r="C51">
        <v>694</v>
      </c>
      <c r="D51">
        <v>515</v>
      </c>
      <c r="E51">
        <v>936</v>
      </c>
      <c r="F51">
        <v>277</v>
      </c>
      <c r="G51">
        <v>46</v>
      </c>
      <c r="H51">
        <v>146</v>
      </c>
      <c r="I51">
        <v>78</v>
      </c>
      <c r="J51">
        <v>29</v>
      </c>
    </row>
    <row r="52" spans="1:10" x14ac:dyDescent="0.35">
      <c r="A52">
        <v>2015</v>
      </c>
      <c r="B52" t="s">
        <v>28</v>
      </c>
      <c r="C52">
        <v>626</v>
      </c>
      <c r="D52">
        <v>441</v>
      </c>
      <c r="E52">
        <v>935</v>
      </c>
      <c r="F52">
        <v>272</v>
      </c>
      <c r="G52">
        <v>37</v>
      </c>
      <c r="H52">
        <v>130</v>
      </c>
      <c r="I52">
        <v>88</v>
      </c>
      <c r="J52">
        <v>32</v>
      </c>
    </row>
    <row r="53" spans="1:10" x14ac:dyDescent="0.35">
      <c r="A53">
        <v>2015</v>
      </c>
      <c r="B53" t="s">
        <v>29</v>
      </c>
      <c r="C53">
        <v>697</v>
      </c>
      <c r="D53">
        <v>550</v>
      </c>
      <c r="E53">
        <v>1003</v>
      </c>
      <c r="F53">
        <v>292</v>
      </c>
      <c r="G53">
        <v>27</v>
      </c>
      <c r="H53">
        <v>140</v>
      </c>
      <c r="I53">
        <v>98</v>
      </c>
      <c r="J53">
        <v>45</v>
      </c>
    </row>
    <row r="54" spans="1:10" x14ac:dyDescent="0.35">
      <c r="A54">
        <v>2015</v>
      </c>
      <c r="B54" t="s">
        <v>30</v>
      </c>
      <c r="C54">
        <v>650</v>
      </c>
      <c r="D54">
        <v>466</v>
      </c>
      <c r="E54">
        <v>880</v>
      </c>
      <c r="F54">
        <v>260</v>
      </c>
      <c r="G54">
        <v>36</v>
      </c>
      <c r="H54">
        <v>148</v>
      </c>
      <c r="I54">
        <v>82</v>
      </c>
      <c r="J54">
        <v>29</v>
      </c>
    </row>
    <row r="55" spans="1:10" x14ac:dyDescent="0.35">
      <c r="A55">
        <v>2015</v>
      </c>
      <c r="B55" t="s">
        <v>31</v>
      </c>
      <c r="C55">
        <v>656</v>
      </c>
      <c r="D55">
        <v>514</v>
      </c>
      <c r="E55">
        <v>897</v>
      </c>
      <c r="F55">
        <v>262</v>
      </c>
      <c r="G55">
        <v>22</v>
      </c>
      <c r="H55">
        <v>198</v>
      </c>
      <c r="I55">
        <v>69</v>
      </c>
      <c r="J55">
        <v>45</v>
      </c>
    </row>
    <row r="56" spans="1:10" x14ac:dyDescent="0.35">
      <c r="A56">
        <v>2015</v>
      </c>
      <c r="B56" t="s">
        <v>32</v>
      </c>
      <c r="C56">
        <v>696</v>
      </c>
      <c r="D56">
        <v>506</v>
      </c>
      <c r="E56">
        <v>1023</v>
      </c>
      <c r="F56">
        <v>288</v>
      </c>
      <c r="G56">
        <v>39</v>
      </c>
      <c r="H56">
        <v>136</v>
      </c>
      <c r="I56">
        <v>93</v>
      </c>
      <c r="J56">
        <v>36</v>
      </c>
    </row>
    <row r="57" spans="1:10" x14ac:dyDescent="0.35">
      <c r="A57">
        <v>2015</v>
      </c>
      <c r="B57" t="s">
        <v>33</v>
      </c>
      <c r="C57">
        <v>647</v>
      </c>
      <c r="D57">
        <v>572</v>
      </c>
      <c r="E57">
        <v>922</v>
      </c>
      <c r="F57">
        <v>288</v>
      </c>
      <c r="G57">
        <v>39</v>
      </c>
      <c r="H57">
        <v>137</v>
      </c>
      <c r="I57">
        <v>69</v>
      </c>
      <c r="J57">
        <v>38</v>
      </c>
    </row>
    <row r="58" spans="1:10" x14ac:dyDescent="0.35">
      <c r="A58">
        <v>2015</v>
      </c>
      <c r="B58" t="s">
        <v>34</v>
      </c>
      <c r="C58">
        <v>644</v>
      </c>
      <c r="D58">
        <v>520</v>
      </c>
      <c r="E58">
        <v>906</v>
      </c>
      <c r="F58">
        <v>278</v>
      </c>
      <c r="G58">
        <v>32</v>
      </c>
      <c r="H58">
        <v>167</v>
      </c>
      <c r="I58">
        <v>87</v>
      </c>
      <c r="J58">
        <v>45</v>
      </c>
    </row>
    <row r="59" spans="1:10" x14ac:dyDescent="0.35">
      <c r="A59">
        <v>2015</v>
      </c>
      <c r="B59" t="s">
        <v>35</v>
      </c>
      <c r="C59">
        <v>751</v>
      </c>
      <c r="D59">
        <v>579</v>
      </c>
      <c r="E59">
        <v>936</v>
      </c>
      <c r="F59">
        <v>279</v>
      </c>
      <c r="G59">
        <v>32</v>
      </c>
      <c r="H59">
        <v>172</v>
      </c>
      <c r="I59">
        <v>101</v>
      </c>
      <c r="J59">
        <v>39</v>
      </c>
    </row>
    <row r="60" spans="1:10" x14ac:dyDescent="0.35">
      <c r="A60">
        <v>2015</v>
      </c>
      <c r="B60" t="s">
        <v>36</v>
      </c>
      <c r="C60">
        <v>891</v>
      </c>
      <c r="D60">
        <v>624</v>
      </c>
      <c r="E60">
        <v>923</v>
      </c>
      <c r="F60">
        <v>308</v>
      </c>
      <c r="G60">
        <v>17</v>
      </c>
      <c r="H60">
        <v>232</v>
      </c>
      <c r="I60">
        <v>88</v>
      </c>
      <c r="J60">
        <v>23</v>
      </c>
    </row>
    <row r="61" spans="1:10" x14ac:dyDescent="0.35">
      <c r="A61">
        <v>2015</v>
      </c>
      <c r="B61" t="s">
        <v>37</v>
      </c>
      <c r="C61">
        <v>703</v>
      </c>
      <c r="D61">
        <v>583</v>
      </c>
      <c r="E61">
        <v>908</v>
      </c>
      <c r="F61">
        <v>265</v>
      </c>
      <c r="G61">
        <v>13</v>
      </c>
      <c r="H61">
        <v>177</v>
      </c>
      <c r="I61">
        <v>57</v>
      </c>
      <c r="J61">
        <v>23</v>
      </c>
    </row>
    <row r="62" spans="1:10" x14ac:dyDescent="0.35">
      <c r="A62">
        <v>2014</v>
      </c>
      <c r="B62" t="s">
        <v>8</v>
      </c>
      <c r="C62">
        <v>615</v>
      </c>
      <c r="D62">
        <v>441</v>
      </c>
      <c r="E62">
        <v>955</v>
      </c>
      <c r="F62">
        <v>259</v>
      </c>
      <c r="G62">
        <v>47</v>
      </c>
      <c r="H62">
        <v>118</v>
      </c>
      <c r="I62">
        <v>86</v>
      </c>
      <c r="J62">
        <v>33</v>
      </c>
    </row>
    <row r="63" spans="1:10" x14ac:dyDescent="0.35">
      <c r="A63">
        <v>2014</v>
      </c>
      <c r="B63" t="s">
        <v>9</v>
      </c>
      <c r="C63">
        <v>573</v>
      </c>
      <c r="D63">
        <v>515</v>
      </c>
      <c r="E63">
        <v>931</v>
      </c>
      <c r="F63">
        <v>240</v>
      </c>
      <c r="G63">
        <v>22</v>
      </c>
      <c r="H63">
        <v>123</v>
      </c>
      <c r="I63">
        <v>95</v>
      </c>
      <c r="J63">
        <v>33</v>
      </c>
    </row>
    <row r="64" spans="1:10" x14ac:dyDescent="0.35">
      <c r="A64">
        <v>2014</v>
      </c>
      <c r="B64" t="s">
        <v>10</v>
      </c>
      <c r="C64">
        <v>705</v>
      </c>
      <c r="D64">
        <v>463</v>
      </c>
      <c r="E64">
        <v>943</v>
      </c>
      <c r="F64">
        <v>264</v>
      </c>
      <c r="G64">
        <v>16</v>
      </c>
      <c r="H64">
        <v>211</v>
      </c>
      <c r="I64">
        <v>44</v>
      </c>
      <c r="J64">
        <v>20</v>
      </c>
    </row>
    <row r="65" spans="1:10" x14ac:dyDescent="0.35">
      <c r="A65">
        <v>2014</v>
      </c>
      <c r="B65" t="s">
        <v>11</v>
      </c>
      <c r="C65">
        <v>634</v>
      </c>
      <c r="D65">
        <v>603</v>
      </c>
      <c r="E65">
        <v>930</v>
      </c>
      <c r="F65">
        <v>282</v>
      </c>
      <c r="G65">
        <v>20</v>
      </c>
      <c r="H65">
        <v>123</v>
      </c>
      <c r="I65">
        <v>63</v>
      </c>
      <c r="J65">
        <v>25</v>
      </c>
    </row>
    <row r="66" spans="1:10" x14ac:dyDescent="0.35">
      <c r="A66">
        <v>2014</v>
      </c>
      <c r="B66" t="s">
        <v>12</v>
      </c>
      <c r="C66">
        <v>614</v>
      </c>
      <c r="D66">
        <v>496</v>
      </c>
      <c r="E66">
        <v>857</v>
      </c>
      <c r="F66">
        <v>270</v>
      </c>
      <c r="G66">
        <v>31</v>
      </c>
      <c r="H66">
        <v>157</v>
      </c>
      <c r="I66">
        <v>65</v>
      </c>
      <c r="J66">
        <v>40</v>
      </c>
    </row>
    <row r="67" spans="1:10" x14ac:dyDescent="0.35">
      <c r="A67">
        <v>2014</v>
      </c>
      <c r="B67" t="s">
        <v>13</v>
      </c>
      <c r="C67">
        <v>660</v>
      </c>
      <c r="D67">
        <v>477</v>
      </c>
      <c r="E67">
        <v>934</v>
      </c>
      <c r="F67">
        <v>279</v>
      </c>
      <c r="G67">
        <v>32</v>
      </c>
      <c r="H67">
        <v>155</v>
      </c>
      <c r="I67">
        <v>85</v>
      </c>
      <c r="J67">
        <v>36</v>
      </c>
    </row>
    <row r="68" spans="1:10" x14ac:dyDescent="0.35">
      <c r="A68">
        <v>2014</v>
      </c>
      <c r="B68" t="s">
        <v>14</v>
      </c>
      <c r="C68">
        <v>595</v>
      </c>
      <c r="D68">
        <v>467</v>
      </c>
      <c r="E68">
        <v>877</v>
      </c>
      <c r="F68">
        <v>254</v>
      </c>
      <c r="G68">
        <v>20</v>
      </c>
      <c r="H68">
        <v>131</v>
      </c>
      <c r="I68">
        <v>122</v>
      </c>
      <c r="J68">
        <v>52</v>
      </c>
    </row>
    <row r="69" spans="1:10" x14ac:dyDescent="0.35">
      <c r="A69">
        <v>2014</v>
      </c>
      <c r="B69" t="s">
        <v>15</v>
      </c>
      <c r="C69">
        <v>669</v>
      </c>
      <c r="D69">
        <v>546</v>
      </c>
      <c r="E69">
        <v>962</v>
      </c>
      <c r="F69">
        <v>284</v>
      </c>
      <c r="G69">
        <v>23</v>
      </c>
      <c r="H69">
        <v>142</v>
      </c>
      <c r="I69">
        <v>104</v>
      </c>
      <c r="J69">
        <v>27</v>
      </c>
    </row>
    <row r="70" spans="1:10" x14ac:dyDescent="0.35">
      <c r="A70">
        <v>2014</v>
      </c>
      <c r="B70" t="s">
        <v>16</v>
      </c>
      <c r="C70">
        <v>755</v>
      </c>
      <c r="D70">
        <v>445</v>
      </c>
      <c r="E70">
        <v>1017</v>
      </c>
      <c r="F70">
        <v>307</v>
      </c>
      <c r="G70">
        <v>41</v>
      </c>
      <c r="H70">
        <v>186</v>
      </c>
      <c r="I70">
        <v>85</v>
      </c>
      <c r="J70">
        <v>48</v>
      </c>
    </row>
    <row r="71" spans="1:10" x14ac:dyDescent="0.35">
      <c r="A71">
        <v>2014</v>
      </c>
      <c r="B71" t="s">
        <v>17</v>
      </c>
      <c r="C71">
        <v>757</v>
      </c>
      <c r="D71">
        <v>487</v>
      </c>
      <c r="E71">
        <v>1051</v>
      </c>
      <c r="F71">
        <v>325</v>
      </c>
      <c r="G71">
        <v>26</v>
      </c>
      <c r="H71">
        <v>155</v>
      </c>
      <c r="I71">
        <v>106</v>
      </c>
      <c r="J71">
        <v>41</v>
      </c>
    </row>
    <row r="72" spans="1:10" x14ac:dyDescent="0.35">
      <c r="A72">
        <v>2014</v>
      </c>
      <c r="B72" t="s">
        <v>18</v>
      </c>
      <c r="C72">
        <v>629</v>
      </c>
      <c r="D72">
        <v>550</v>
      </c>
      <c r="E72">
        <v>895</v>
      </c>
      <c r="F72">
        <v>240</v>
      </c>
      <c r="G72">
        <v>19</v>
      </c>
      <c r="H72">
        <v>163</v>
      </c>
      <c r="I72">
        <v>122</v>
      </c>
      <c r="J72">
        <v>37</v>
      </c>
    </row>
    <row r="73" spans="1:10" x14ac:dyDescent="0.35">
      <c r="A73">
        <v>2014</v>
      </c>
      <c r="B73" t="s">
        <v>19</v>
      </c>
      <c r="C73">
        <v>651</v>
      </c>
      <c r="D73">
        <v>433</v>
      </c>
      <c r="E73">
        <v>1046</v>
      </c>
      <c r="F73">
        <v>286</v>
      </c>
      <c r="G73">
        <v>29</v>
      </c>
      <c r="H73">
        <v>95</v>
      </c>
      <c r="I73">
        <v>153</v>
      </c>
      <c r="J73">
        <v>36</v>
      </c>
    </row>
    <row r="74" spans="1:10" x14ac:dyDescent="0.35">
      <c r="A74">
        <v>2014</v>
      </c>
      <c r="B74" t="s">
        <v>20</v>
      </c>
      <c r="C74">
        <v>773</v>
      </c>
      <c r="D74">
        <v>552</v>
      </c>
      <c r="E74">
        <v>974</v>
      </c>
      <c r="F74">
        <v>304</v>
      </c>
      <c r="G74">
        <v>31</v>
      </c>
      <c r="H74">
        <v>155</v>
      </c>
      <c r="I74">
        <v>81</v>
      </c>
      <c r="J74">
        <v>39</v>
      </c>
    </row>
    <row r="75" spans="1:10" x14ac:dyDescent="0.35">
      <c r="A75">
        <v>2014</v>
      </c>
      <c r="B75" t="s">
        <v>21</v>
      </c>
      <c r="C75">
        <v>718</v>
      </c>
      <c r="D75">
        <v>580</v>
      </c>
      <c r="E75">
        <v>1002</v>
      </c>
      <c r="F75">
        <v>302</v>
      </c>
      <c r="G75">
        <v>38</v>
      </c>
      <c r="H75">
        <v>134</v>
      </c>
      <c r="I75">
        <v>138</v>
      </c>
      <c r="J75">
        <v>50</v>
      </c>
    </row>
    <row r="76" spans="1:10" x14ac:dyDescent="0.35">
      <c r="A76">
        <v>2014</v>
      </c>
      <c r="B76" t="s">
        <v>22</v>
      </c>
      <c r="C76">
        <v>645</v>
      </c>
      <c r="D76">
        <v>536</v>
      </c>
      <c r="E76">
        <v>987</v>
      </c>
      <c r="F76">
        <v>254</v>
      </c>
      <c r="G76">
        <v>36</v>
      </c>
      <c r="H76">
        <v>122</v>
      </c>
      <c r="I76">
        <v>58</v>
      </c>
      <c r="J76">
        <v>21</v>
      </c>
    </row>
    <row r="77" spans="1:10" x14ac:dyDescent="0.35">
      <c r="A77">
        <v>2014</v>
      </c>
      <c r="B77" t="s">
        <v>23</v>
      </c>
      <c r="C77">
        <v>650</v>
      </c>
      <c r="D77">
        <v>496</v>
      </c>
      <c r="E77">
        <v>891</v>
      </c>
      <c r="F77">
        <v>297</v>
      </c>
      <c r="G77">
        <v>28</v>
      </c>
      <c r="H77">
        <v>150</v>
      </c>
      <c r="I77">
        <v>102</v>
      </c>
      <c r="J77">
        <v>43</v>
      </c>
    </row>
    <row r="78" spans="1:10" x14ac:dyDescent="0.35">
      <c r="A78">
        <v>2014</v>
      </c>
      <c r="B78" t="s">
        <v>24</v>
      </c>
      <c r="C78">
        <v>715</v>
      </c>
      <c r="D78">
        <v>597</v>
      </c>
      <c r="E78">
        <v>941</v>
      </c>
      <c r="F78">
        <v>316</v>
      </c>
      <c r="G78">
        <v>27</v>
      </c>
      <c r="H78">
        <v>128</v>
      </c>
      <c r="I78">
        <v>99</v>
      </c>
      <c r="J78">
        <v>36</v>
      </c>
    </row>
    <row r="79" spans="1:10" x14ac:dyDescent="0.35">
      <c r="A79">
        <v>2014</v>
      </c>
      <c r="B79" t="s">
        <v>25</v>
      </c>
      <c r="C79">
        <v>629</v>
      </c>
      <c r="D79">
        <v>570</v>
      </c>
      <c r="E79">
        <v>887</v>
      </c>
      <c r="F79">
        <v>275</v>
      </c>
      <c r="G79">
        <v>19</v>
      </c>
      <c r="H79">
        <v>125</v>
      </c>
      <c r="I79">
        <v>101</v>
      </c>
      <c r="J79">
        <v>34</v>
      </c>
    </row>
    <row r="80" spans="1:10" x14ac:dyDescent="0.35">
      <c r="A80">
        <v>2014</v>
      </c>
      <c r="B80" t="s">
        <v>26</v>
      </c>
      <c r="C80">
        <v>633</v>
      </c>
      <c r="D80">
        <v>508</v>
      </c>
      <c r="E80">
        <v>929</v>
      </c>
      <c r="F80">
        <v>247</v>
      </c>
      <c r="G80">
        <v>26</v>
      </c>
      <c r="H80">
        <v>147</v>
      </c>
      <c r="I80">
        <v>112</v>
      </c>
      <c r="J80">
        <v>26</v>
      </c>
    </row>
    <row r="81" spans="1:10" x14ac:dyDescent="0.35">
      <c r="A81">
        <v>2014</v>
      </c>
      <c r="B81" t="s">
        <v>27</v>
      </c>
      <c r="C81">
        <v>729</v>
      </c>
      <c r="D81">
        <v>635</v>
      </c>
      <c r="E81">
        <v>922</v>
      </c>
      <c r="F81">
        <v>253</v>
      </c>
      <c r="G81">
        <v>33</v>
      </c>
      <c r="H81">
        <v>146</v>
      </c>
      <c r="I81">
        <v>83</v>
      </c>
      <c r="J81">
        <v>20</v>
      </c>
    </row>
    <row r="82" spans="1:10" x14ac:dyDescent="0.35">
      <c r="A82">
        <v>2014</v>
      </c>
      <c r="B82" t="s">
        <v>28</v>
      </c>
      <c r="C82">
        <v>619</v>
      </c>
      <c r="D82">
        <v>498</v>
      </c>
      <c r="E82">
        <v>953</v>
      </c>
      <c r="F82">
        <v>251</v>
      </c>
      <c r="G82">
        <v>27</v>
      </c>
      <c r="H82">
        <v>125</v>
      </c>
      <c r="I82">
        <v>109</v>
      </c>
      <c r="J82">
        <v>26</v>
      </c>
    </row>
    <row r="83" spans="1:10" x14ac:dyDescent="0.35">
      <c r="A83">
        <v>2014</v>
      </c>
      <c r="B83" t="s">
        <v>29</v>
      </c>
      <c r="C83">
        <v>682</v>
      </c>
      <c r="D83">
        <v>598</v>
      </c>
      <c r="E83">
        <v>975</v>
      </c>
      <c r="F83">
        <v>275</v>
      </c>
      <c r="G83">
        <v>30</v>
      </c>
      <c r="H83">
        <v>156</v>
      </c>
      <c r="I83">
        <v>104</v>
      </c>
      <c r="J83">
        <v>47</v>
      </c>
    </row>
    <row r="84" spans="1:10" x14ac:dyDescent="0.35">
      <c r="A84">
        <v>2014</v>
      </c>
      <c r="B84" t="s">
        <v>30</v>
      </c>
      <c r="C84">
        <v>535</v>
      </c>
      <c r="D84">
        <v>509</v>
      </c>
      <c r="E84">
        <v>836</v>
      </c>
      <c r="F84">
        <v>224</v>
      </c>
      <c r="G84">
        <v>30</v>
      </c>
      <c r="H84">
        <v>109</v>
      </c>
      <c r="I84">
        <v>91</v>
      </c>
      <c r="J84">
        <v>34</v>
      </c>
    </row>
    <row r="85" spans="1:10" x14ac:dyDescent="0.35">
      <c r="A85">
        <v>2014</v>
      </c>
      <c r="B85" t="s">
        <v>31</v>
      </c>
      <c r="C85">
        <v>634</v>
      </c>
      <c r="D85">
        <v>456</v>
      </c>
      <c r="E85">
        <v>913</v>
      </c>
      <c r="F85">
        <v>247</v>
      </c>
      <c r="G85">
        <v>32</v>
      </c>
      <c r="H85">
        <v>136</v>
      </c>
      <c r="I85">
        <v>96</v>
      </c>
      <c r="J85">
        <v>42</v>
      </c>
    </row>
    <row r="86" spans="1:10" x14ac:dyDescent="0.35">
      <c r="A86">
        <v>2014</v>
      </c>
      <c r="B86" t="s">
        <v>32</v>
      </c>
      <c r="C86">
        <v>665</v>
      </c>
      <c r="D86">
        <v>470</v>
      </c>
      <c r="E86">
        <v>976</v>
      </c>
      <c r="F86">
        <v>257</v>
      </c>
      <c r="G86">
        <v>42</v>
      </c>
      <c r="H86">
        <v>132</v>
      </c>
      <c r="I86">
        <v>56</v>
      </c>
      <c r="J86">
        <v>27</v>
      </c>
    </row>
    <row r="87" spans="1:10" x14ac:dyDescent="0.35">
      <c r="A87">
        <v>2014</v>
      </c>
      <c r="B87" t="s">
        <v>33</v>
      </c>
      <c r="C87">
        <v>619</v>
      </c>
      <c r="D87">
        <v>557</v>
      </c>
      <c r="E87">
        <v>970</v>
      </c>
      <c r="F87">
        <v>275</v>
      </c>
      <c r="G87">
        <v>21</v>
      </c>
      <c r="H87">
        <v>105</v>
      </c>
      <c r="I87">
        <v>57</v>
      </c>
      <c r="J87">
        <v>32</v>
      </c>
    </row>
    <row r="88" spans="1:10" x14ac:dyDescent="0.35">
      <c r="A88">
        <v>2014</v>
      </c>
      <c r="B88" t="s">
        <v>34</v>
      </c>
      <c r="C88">
        <v>612</v>
      </c>
      <c r="D88">
        <v>593</v>
      </c>
      <c r="E88">
        <v>957</v>
      </c>
      <c r="F88">
        <v>263</v>
      </c>
      <c r="G88">
        <v>24</v>
      </c>
      <c r="H88">
        <v>117</v>
      </c>
      <c r="I88">
        <v>63</v>
      </c>
      <c r="J88">
        <v>27</v>
      </c>
    </row>
    <row r="89" spans="1:10" x14ac:dyDescent="0.35">
      <c r="A89">
        <v>2014</v>
      </c>
      <c r="B89" t="s">
        <v>35</v>
      </c>
      <c r="C89">
        <v>637</v>
      </c>
      <c r="D89">
        <v>478</v>
      </c>
      <c r="E89">
        <v>1001</v>
      </c>
      <c r="F89">
        <v>260</v>
      </c>
      <c r="G89">
        <v>28</v>
      </c>
      <c r="H89">
        <v>111</v>
      </c>
      <c r="I89">
        <v>105</v>
      </c>
      <c r="J89">
        <v>59</v>
      </c>
    </row>
    <row r="90" spans="1:10" x14ac:dyDescent="0.35">
      <c r="A90">
        <v>2014</v>
      </c>
      <c r="B90" t="s">
        <v>36</v>
      </c>
      <c r="C90">
        <v>723</v>
      </c>
      <c r="D90">
        <v>543</v>
      </c>
      <c r="E90">
        <v>952</v>
      </c>
      <c r="F90">
        <v>282</v>
      </c>
      <c r="G90">
        <v>24</v>
      </c>
      <c r="H90">
        <v>177</v>
      </c>
      <c r="I90">
        <v>78</v>
      </c>
      <c r="J90">
        <v>21</v>
      </c>
    </row>
    <row r="91" spans="1:10" x14ac:dyDescent="0.35">
      <c r="A91">
        <v>2014</v>
      </c>
      <c r="B91" t="s">
        <v>37</v>
      </c>
      <c r="C91">
        <v>686</v>
      </c>
      <c r="D91">
        <v>573</v>
      </c>
      <c r="E91">
        <v>959</v>
      </c>
      <c r="F91">
        <v>265</v>
      </c>
      <c r="G91">
        <v>27</v>
      </c>
      <c r="H91">
        <v>152</v>
      </c>
      <c r="I91">
        <v>101</v>
      </c>
      <c r="J91">
        <v>23</v>
      </c>
    </row>
    <row r="92" spans="1:10" x14ac:dyDescent="0.35">
      <c r="A92">
        <v>2013</v>
      </c>
      <c r="B92" t="s">
        <v>8</v>
      </c>
      <c r="C92">
        <v>685</v>
      </c>
      <c r="D92">
        <v>562</v>
      </c>
      <c r="E92">
        <v>1005</v>
      </c>
      <c r="F92">
        <v>302</v>
      </c>
      <c r="G92">
        <v>31</v>
      </c>
      <c r="H92">
        <v>130</v>
      </c>
      <c r="I92">
        <v>62</v>
      </c>
      <c r="J92">
        <v>41</v>
      </c>
    </row>
    <row r="93" spans="1:10" x14ac:dyDescent="0.35">
      <c r="A93">
        <v>2013</v>
      </c>
      <c r="B93" t="s">
        <v>9</v>
      </c>
      <c r="C93">
        <v>688</v>
      </c>
      <c r="D93">
        <v>597</v>
      </c>
      <c r="E93">
        <v>905</v>
      </c>
      <c r="F93">
        <v>247</v>
      </c>
      <c r="G93">
        <v>21</v>
      </c>
      <c r="H93">
        <v>181</v>
      </c>
      <c r="I93">
        <v>64</v>
      </c>
      <c r="J93">
        <v>31</v>
      </c>
    </row>
    <row r="94" spans="1:10" x14ac:dyDescent="0.35">
      <c r="A94">
        <v>2013</v>
      </c>
      <c r="B94" t="s">
        <v>10</v>
      </c>
      <c r="C94">
        <v>745</v>
      </c>
      <c r="D94">
        <v>452</v>
      </c>
      <c r="E94">
        <v>936</v>
      </c>
      <c r="F94">
        <v>298</v>
      </c>
      <c r="G94">
        <v>14</v>
      </c>
      <c r="H94">
        <v>212</v>
      </c>
      <c r="I94">
        <v>79</v>
      </c>
      <c r="J94">
        <v>29</v>
      </c>
    </row>
    <row r="95" spans="1:10" x14ac:dyDescent="0.35">
      <c r="A95">
        <v>2013</v>
      </c>
      <c r="B95" t="s">
        <v>11</v>
      </c>
      <c r="C95">
        <v>853</v>
      </c>
      <c r="D95">
        <v>653</v>
      </c>
      <c r="E95">
        <v>996</v>
      </c>
      <c r="F95">
        <v>363</v>
      </c>
      <c r="G95">
        <v>29</v>
      </c>
      <c r="H95">
        <v>178</v>
      </c>
      <c r="I95">
        <v>123</v>
      </c>
      <c r="J95">
        <v>19</v>
      </c>
    </row>
    <row r="96" spans="1:10" x14ac:dyDescent="0.35">
      <c r="A96">
        <v>2013</v>
      </c>
      <c r="B96" t="s">
        <v>12</v>
      </c>
      <c r="C96">
        <v>602</v>
      </c>
      <c r="D96">
        <v>506</v>
      </c>
      <c r="E96">
        <v>820</v>
      </c>
      <c r="F96">
        <v>297</v>
      </c>
      <c r="G96">
        <v>18</v>
      </c>
      <c r="H96">
        <v>172</v>
      </c>
      <c r="I96">
        <v>63</v>
      </c>
      <c r="J96">
        <v>32</v>
      </c>
    </row>
    <row r="97" spans="1:10" x14ac:dyDescent="0.35">
      <c r="A97">
        <v>2013</v>
      </c>
      <c r="B97" t="s">
        <v>13</v>
      </c>
      <c r="C97">
        <v>598</v>
      </c>
      <c r="D97">
        <v>445</v>
      </c>
      <c r="E97">
        <v>981</v>
      </c>
      <c r="F97">
        <v>237</v>
      </c>
      <c r="G97">
        <v>19</v>
      </c>
      <c r="H97">
        <v>148</v>
      </c>
      <c r="I97">
        <v>105</v>
      </c>
      <c r="J97">
        <v>42</v>
      </c>
    </row>
    <row r="98" spans="1:10" x14ac:dyDescent="0.35">
      <c r="A98">
        <v>2013</v>
      </c>
      <c r="B98" t="s">
        <v>14</v>
      </c>
      <c r="C98">
        <v>698</v>
      </c>
      <c r="D98">
        <v>661</v>
      </c>
      <c r="E98">
        <v>921</v>
      </c>
      <c r="F98">
        <v>274</v>
      </c>
      <c r="G98">
        <v>20</v>
      </c>
      <c r="H98">
        <v>155</v>
      </c>
      <c r="I98">
        <v>67</v>
      </c>
      <c r="J98">
        <v>35</v>
      </c>
    </row>
    <row r="99" spans="1:10" x14ac:dyDescent="0.35">
      <c r="A99">
        <v>2013</v>
      </c>
      <c r="B99" t="s">
        <v>15</v>
      </c>
      <c r="C99">
        <v>745</v>
      </c>
      <c r="D99">
        <v>613</v>
      </c>
      <c r="E99">
        <v>907</v>
      </c>
      <c r="F99">
        <v>290</v>
      </c>
      <c r="G99">
        <v>23</v>
      </c>
      <c r="H99">
        <v>171</v>
      </c>
      <c r="I99">
        <v>117</v>
      </c>
      <c r="J99">
        <v>36</v>
      </c>
    </row>
    <row r="100" spans="1:10" x14ac:dyDescent="0.35">
      <c r="A100">
        <v>2013</v>
      </c>
      <c r="B100" t="s">
        <v>16</v>
      </c>
      <c r="C100">
        <v>706</v>
      </c>
      <c r="D100">
        <v>453</v>
      </c>
      <c r="E100">
        <v>1033</v>
      </c>
      <c r="F100">
        <v>283</v>
      </c>
      <c r="G100">
        <v>36</v>
      </c>
      <c r="H100">
        <v>159</v>
      </c>
      <c r="I100">
        <v>112</v>
      </c>
      <c r="J100">
        <v>32</v>
      </c>
    </row>
    <row r="101" spans="1:10" x14ac:dyDescent="0.35">
      <c r="A101">
        <v>2013</v>
      </c>
      <c r="B101" t="s">
        <v>17</v>
      </c>
      <c r="C101">
        <v>796</v>
      </c>
      <c r="D101">
        <v>574</v>
      </c>
      <c r="E101">
        <v>1134</v>
      </c>
      <c r="F101">
        <v>292</v>
      </c>
      <c r="G101">
        <v>23</v>
      </c>
      <c r="H101">
        <v>176</v>
      </c>
      <c r="I101">
        <v>35</v>
      </c>
      <c r="J101">
        <v>20</v>
      </c>
    </row>
    <row r="102" spans="1:10" x14ac:dyDescent="0.35">
      <c r="A102">
        <v>2013</v>
      </c>
      <c r="B102" t="s">
        <v>18</v>
      </c>
      <c r="C102">
        <v>610</v>
      </c>
      <c r="D102">
        <v>478</v>
      </c>
      <c r="E102">
        <v>877</v>
      </c>
      <c r="F102">
        <v>266</v>
      </c>
      <c r="G102">
        <v>16</v>
      </c>
      <c r="H102">
        <v>148</v>
      </c>
      <c r="I102">
        <v>110</v>
      </c>
      <c r="J102">
        <v>61</v>
      </c>
    </row>
    <row r="103" spans="1:10" x14ac:dyDescent="0.35">
      <c r="A103">
        <v>2013</v>
      </c>
      <c r="B103" t="s">
        <v>19</v>
      </c>
      <c r="C103">
        <v>648</v>
      </c>
      <c r="D103">
        <v>464</v>
      </c>
      <c r="E103">
        <v>1043</v>
      </c>
      <c r="F103">
        <v>254</v>
      </c>
      <c r="G103">
        <v>34</v>
      </c>
      <c r="H103">
        <v>112</v>
      </c>
      <c r="I103">
        <v>153</v>
      </c>
      <c r="J103">
        <v>32</v>
      </c>
    </row>
    <row r="104" spans="1:10" x14ac:dyDescent="0.35">
      <c r="A104">
        <v>2013</v>
      </c>
      <c r="B104" t="s">
        <v>20</v>
      </c>
      <c r="C104">
        <v>733</v>
      </c>
      <c r="D104">
        <v>571</v>
      </c>
      <c r="E104">
        <v>1003</v>
      </c>
      <c r="F104">
        <v>270</v>
      </c>
      <c r="G104">
        <v>39</v>
      </c>
      <c r="H104">
        <v>164</v>
      </c>
      <c r="I104">
        <v>82</v>
      </c>
      <c r="J104">
        <v>34</v>
      </c>
    </row>
    <row r="105" spans="1:10" x14ac:dyDescent="0.35">
      <c r="A105">
        <v>2013</v>
      </c>
      <c r="B105" t="s">
        <v>21</v>
      </c>
      <c r="C105">
        <v>649</v>
      </c>
      <c r="D105">
        <v>533</v>
      </c>
      <c r="E105">
        <v>1011</v>
      </c>
      <c r="F105">
        <v>281</v>
      </c>
      <c r="G105">
        <v>17</v>
      </c>
      <c r="H105">
        <v>138</v>
      </c>
      <c r="I105">
        <v>78</v>
      </c>
      <c r="J105">
        <v>28</v>
      </c>
    </row>
    <row r="106" spans="1:10" x14ac:dyDescent="0.35">
      <c r="A106">
        <v>2013</v>
      </c>
      <c r="B106" t="s">
        <v>22</v>
      </c>
      <c r="C106">
        <v>513</v>
      </c>
      <c r="D106">
        <v>488</v>
      </c>
      <c r="E106">
        <v>912</v>
      </c>
      <c r="F106">
        <v>219</v>
      </c>
      <c r="G106">
        <v>31</v>
      </c>
      <c r="H106">
        <v>95</v>
      </c>
      <c r="I106">
        <v>78</v>
      </c>
      <c r="J106">
        <v>29</v>
      </c>
    </row>
    <row r="107" spans="1:10" x14ac:dyDescent="0.35">
      <c r="A107">
        <v>2013</v>
      </c>
      <c r="B107" t="s">
        <v>23</v>
      </c>
      <c r="C107">
        <v>640</v>
      </c>
      <c r="D107">
        <v>478</v>
      </c>
      <c r="E107">
        <v>943</v>
      </c>
      <c r="F107">
        <v>238</v>
      </c>
      <c r="G107">
        <v>43</v>
      </c>
      <c r="H107">
        <v>157</v>
      </c>
      <c r="I107">
        <v>142</v>
      </c>
      <c r="J107">
        <v>50</v>
      </c>
    </row>
    <row r="108" spans="1:10" x14ac:dyDescent="0.35">
      <c r="A108">
        <v>2013</v>
      </c>
      <c r="B108" t="s">
        <v>24</v>
      </c>
      <c r="C108">
        <v>614</v>
      </c>
      <c r="D108">
        <v>585</v>
      </c>
      <c r="E108">
        <v>895</v>
      </c>
      <c r="F108">
        <v>285</v>
      </c>
      <c r="G108">
        <v>15</v>
      </c>
      <c r="H108">
        <v>151</v>
      </c>
      <c r="I108">
        <v>52</v>
      </c>
      <c r="J108">
        <v>33</v>
      </c>
    </row>
    <row r="109" spans="1:10" x14ac:dyDescent="0.35">
      <c r="A109">
        <v>2013</v>
      </c>
      <c r="B109" t="s">
        <v>25</v>
      </c>
      <c r="C109">
        <v>619</v>
      </c>
      <c r="D109">
        <v>563</v>
      </c>
      <c r="E109">
        <v>893</v>
      </c>
      <c r="F109">
        <v>263</v>
      </c>
      <c r="G109">
        <v>32</v>
      </c>
      <c r="H109">
        <v>130</v>
      </c>
      <c r="I109">
        <v>114</v>
      </c>
      <c r="J109">
        <v>35</v>
      </c>
    </row>
    <row r="110" spans="1:10" x14ac:dyDescent="0.35">
      <c r="A110">
        <v>2013</v>
      </c>
      <c r="B110" t="s">
        <v>26</v>
      </c>
      <c r="C110">
        <v>650</v>
      </c>
      <c r="D110">
        <v>523</v>
      </c>
      <c r="E110">
        <v>906</v>
      </c>
      <c r="F110">
        <v>247</v>
      </c>
      <c r="G110">
        <v>24</v>
      </c>
      <c r="H110">
        <v>144</v>
      </c>
      <c r="I110">
        <v>115</v>
      </c>
      <c r="J110">
        <v>31</v>
      </c>
    </row>
    <row r="111" spans="1:10" x14ac:dyDescent="0.35">
      <c r="A111">
        <v>2013</v>
      </c>
      <c r="B111" t="s">
        <v>27</v>
      </c>
      <c r="C111">
        <v>767</v>
      </c>
      <c r="D111">
        <v>618</v>
      </c>
      <c r="E111">
        <v>891</v>
      </c>
      <c r="F111">
        <v>301</v>
      </c>
      <c r="G111">
        <v>25</v>
      </c>
      <c r="H111">
        <v>186</v>
      </c>
      <c r="I111">
        <v>74</v>
      </c>
      <c r="J111">
        <v>28</v>
      </c>
    </row>
    <row r="112" spans="1:10" x14ac:dyDescent="0.35">
      <c r="A112">
        <v>2013</v>
      </c>
      <c r="B112" t="s">
        <v>28</v>
      </c>
      <c r="C112">
        <v>610</v>
      </c>
      <c r="D112">
        <v>470</v>
      </c>
      <c r="E112">
        <v>928</v>
      </c>
      <c r="F112">
        <v>255</v>
      </c>
      <c r="G112">
        <v>32</v>
      </c>
      <c r="H112">
        <v>140</v>
      </c>
      <c r="I112">
        <v>73</v>
      </c>
      <c r="J112">
        <v>29</v>
      </c>
    </row>
    <row r="113" spans="1:10" x14ac:dyDescent="0.35">
      <c r="A113">
        <v>2013</v>
      </c>
      <c r="B113" t="s">
        <v>29</v>
      </c>
      <c r="C113">
        <v>634</v>
      </c>
      <c r="D113">
        <v>557</v>
      </c>
      <c r="E113">
        <v>877</v>
      </c>
      <c r="F113">
        <v>273</v>
      </c>
      <c r="G113">
        <v>35</v>
      </c>
      <c r="H113">
        <v>161</v>
      </c>
      <c r="I113">
        <v>94</v>
      </c>
      <c r="J113">
        <v>42</v>
      </c>
    </row>
    <row r="114" spans="1:10" x14ac:dyDescent="0.35">
      <c r="A114">
        <v>2013</v>
      </c>
      <c r="B114" t="s">
        <v>30</v>
      </c>
      <c r="C114">
        <v>618</v>
      </c>
      <c r="D114">
        <v>519</v>
      </c>
      <c r="E114">
        <v>931</v>
      </c>
      <c r="F114">
        <v>246</v>
      </c>
      <c r="G114">
        <v>26</v>
      </c>
      <c r="H114">
        <v>146</v>
      </c>
      <c r="I114">
        <v>118</v>
      </c>
      <c r="J114">
        <v>34</v>
      </c>
    </row>
    <row r="115" spans="1:10" x14ac:dyDescent="0.35">
      <c r="A115">
        <v>2013</v>
      </c>
      <c r="B115" t="s">
        <v>31</v>
      </c>
      <c r="C115">
        <v>624</v>
      </c>
      <c r="D115">
        <v>560</v>
      </c>
      <c r="E115">
        <v>864</v>
      </c>
      <c r="F115">
        <v>249</v>
      </c>
      <c r="G115">
        <v>17</v>
      </c>
      <c r="H115">
        <v>188</v>
      </c>
      <c r="I115">
        <v>49</v>
      </c>
      <c r="J115">
        <v>23</v>
      </c>
    </row>
    <row r="116" spans="1:10" x14ac:dyDescent="0.35">
      <c r="A116">
        <v>2013</v>
      </c>
      <c r="B116" t="s">
        <v>32</v>
      </c>
      <c r="C116">
        <v>629</v>
      </c>
      <c r="D116">
        <v>508</v>
      </c>
      <c r="E116">
        <v>1024</v>
      </c>
      <c r="F116">
        <v>280</v>
      </c>
      <c r="G116">
        <v>35</v>
      </c>
      <c r="H116">
        <v>107</v>
      </c>
      <c r="I116">
        <v>67</v>
      </c>
      <c r="J116">
        <v>26</v>
      </c>
    </row>
    <row r="117" spans="1:10" x14ac:dyDescent="0.35">
      <c r="A117">
        <v>2013</v>
      </c>
      <c r="B117" t="s">
        <v>33</v>
      </c>
      <c r="C117">
        <v>783</v>
      </c>
      <c r="D117">
        <v>545</v>
      </c>
      <c r="E117">
        <v>1027</v>
      </c>
      <c r="F117">
        <v>322</v>
      </c>
      <c r="G117">
        <v>20</v>
      </c>
      <c r="H117">
        <v>125</v>
      </c>
      <c r="I117">
        <v>45</v>
      </c>
      <c r="J117">
        <v>22</v>
      </c>
    </row>
    <row r="118" spans="1:10" x14ac:dyDescent="0.35">
      <c r="A118">
        <v>2013</v>
      </c>
      <c r="B118" t="s">
        <v>34</v>
      </c>
      <c r="C118">
        <v>700</v>
      </c>
      <c r="D118">
        <v>625</v>
      </c>
      <c r="E118">
        <v>937</v>
      </c>
      <c r="F118">
        <v>296</v>
      </c>
      <c r="G118">
        <v>23</v>
      </c>
      <c r="H118">
        <v>165</v>
      </c>
      <c r="I118">
        <v>73</v>
      </c>
      <c r="J118">
        <v>38</v>
      </c>
    </row>
    <row r="119" spans="1:10" x14ac:dyDescent="0.35">
      <c r="A119">
        <v>2013</v>
      </c>
      <c r="B119" t="s">
        <v>35</v>
      </c>
      <c r="C119">
        <v>730</v>
      </c>
      <c r="D119">
        <v>523</v>
      </c>
      <c r="E119">
        <v>1004</v>
      </c>
      <c r="F119">
        <v>262</v>
      </c>
      <c r="G119">
        <v>23</v>
      </c>
      <c r="H119">
        <v>176</v>
      </c>
      <c r="I119">
        <v>149</v>
      </c>
      <c r="J119">
        <v>46</v>
      </c>
    </row>
    <row r="120" spans="1:10" x14ac:dyDescent="0.35">
      <c r="A120">
        <v>2013</v>
      </c>
      <c r="B120" t="s">
        <v>36</v>
      </c>
      <c r="C120">
        <v>712</v>
      </c>
      <c r="D120">
        <v>548</v>
      </c>
      <c r="E120">
        <v>916</v>
      </c>
      <c r="F120">
        <v>273</v>
      </c>
      <c r="G120">
        <v>24</v>
      </c>
      <c r="H120">
        <v>185</v>
      </c>
      <c r="I120">
        <v>112</v>
      </c>
      <c r="J120">
        <v>41</v>
      </c>
    </row>
    <row r="121" spans="1:10" x14ac:dyDescent="0.35">
      <c r="A121">
        <v>2013</v>
      </c>
      <c r="B121" t="s">
        <v>37</v>
      </c>
      <c r="C121">
        <v>656</v>
      </c>
      <c r="D121">
        <v>504</v>
      </c>
      <c r="E121">
        <v>918</v>
      </c>
      <c r="F121">
        <v>259</v>
      </c>
      <c r="G121">
        <v>27</v>
      </c>
      <c r="H121">
        <v>161</v>
      </c>
      <c r="I121">
        <v>88</v>
      </c>
      <c r="J121">
        <v>28</v>
      </c>
    </row>
    <row r="122" spans="1:10" x14ac:dyDescent="0.35">
      <c r="A122">
        <v>2012</v>
      </c>
      <c r="B122" t="s">
        <v>8</v>
      </c>
      <c r="C122">
        <v>734</v>
      </c>
      <c r="D122">
        <v>580</v>
      </c>
      <c r="E122">
        <v>911</v>
      </c>
      <c r="F122">
        <v>307</v>
      </c>
      <c r="G122">
        <v>33</v>
      </c>
      <c r="H122">
        <v>165</v>
      </c>
      <c r="I122">
        <v>93</v>
      </c>
      <c r="J122">
        <v>51</v>
      </c>
    </row>
    <row r="123" spans="1:10" x14ac:dyDescent="0.35">
      <c r="A123">
        <v>2012</v>
      </c>
      <c r="B123" t="s">
        <v>9</v>
      </c>
      <c r="C123">
        <v>700</v>
      </c>
      <c r="D123">
        <v>601</v>
      </c>
      <c r="E123">
        <v>899</v>
      </c>
      <c r="F123">
        <v>263</v>
      </c>
      <c r="G123">
        <v>30</v>
      </c>
      <c r="H123">
        <v>149</v>
      </c>
      <c r="I123">
        <v>101</v>
      </c>
      <c r="J123">
        <v>32</v>
      </c>
    </row>
    <row r="124" spans="1:10" x14ac:dyDescent="0.35">
      <c r="A124">
        <v>2012</v>
      </c>
      <c r="B124" t="s">
        <v>10</v>
      </c>
      <c r="C124">
        <v>712</v>
      </c>
      <c r="D124">
        <v>530</v>
      </c>
      <c r="E124">
        <v>875</v>
      </c>
      <c r="F124">
        <v>270</v>
      </c>
      <c r="G124">
        <v>16</v>
      </c>
      <c r="H124">
        <v>214</v>
      </c>
      <c r="I124">
        <v>58</v>
      </c>
      <c r="J124">
        <v>29</v>
      </c>
    </row>
    <row r="125" spans="1:10" x14ac:dyDescent="0.35">
      <c r="A125">
        <v>2012</v>
      </c>
      <c r="B125" t="s">
        <v>11</v>
      </c>
      <c r="C125">
        <v>734</v>
      </c>
      <c r="D125">
        <v>473</v>
      </c>
      <c r="E125">
        <v>939</v>
      </c>
      <c r="F125">
        <v>339</v>
      </c>
      <c r="G125">
        <v>16</v>
      </c>
      <c r="H125">
        <v>165</v>
      </c>
      <c r="I125">
        <v>97</v>
      </c>
      <c r="J125">
        <v>31</v>
      </c>
    </row>
    <row r="126" spans="1:10" x14ac:dyDescent="0.35">
      <c r="A126">
        <v>2012</v>
      </c>
      <c r="B126" t="s">
        <v>12</v>
      </c>
      <c r="C126">
        <v>613</v>
      </c>
      <c r="D126">
        <v>490</v>
      </c>
      <c r="E126">
        <v>859</v>
      </c>
      <c r="F126">
        <v>265</v>
      </c>
      <c r="G126">
        <v>36</v>
      </c>
      <c r="H126">
        <v>137</v>
      </c>
      <c r="I126">
        <v>94</v>
      </c>
      <c r="J126">
        <v>45</v>
      </c>
    </row>
    <row r="127" spans="1:10" x14ac:dyDescent="0.35">
      <c r="A127">
        <v>2012</v>
      </c>
      <c r="B127" t="s">
        <v>13</v>
      </c>
      <c r="C127">
        <v>748</v>
      </c>
      <c r="D127">
        <v>526</v>
      </c>
      <c r="E127">
        <v>941</v>
      </c>
      <c r="F127">
        <v>228</v>
      </c>
      <c r="G127">
        <v>29</v>
      </c>
      <c r="H127">
        <v>211</v>
      </c>
      <c r="I127">
        <v>109</v>
      </c>
      <c r="J127">
        <v>43</v>
      </c>
    </row>
    <row r="128" spans="1:10" x14ac:dyDescent="0.35">
      <c r="A128">
        <v>2012</v>
      </c>
      <c r="B128" t="s">
        <v>14</v>
      </c>
      <c r="C128">
        <v>669</v>
      </c>
      <c r="D128">
        <v>528</v>
      </c>
      <c r="E128">
        <v>879</v>
      </c>
      <c r="F128">
        <v>296</v>
      </c>
      <c r="G128">
        <v>30</v>
      </c>
      <c r="H128">
        <v>172</v>
      </c>
      <c r="I128">
        <v>87</v>
      </c>
      <c r="J128">
        <v>27</v>
      </c>
    </row>
    <row r="129" spans="1:10" x14ac:dyDescent="0.35">
      <c r="A129">
        <v>2012</v>
      </c>
      <c r="B129" t="s">
        <v>15</v>
      </c>
      <c r="C129">
        <v>667</v>
      </c>
      <c r="D129">
        <v>614</v>
      </c>
      <c r="E129">
        <v>959</v>
      </c>
      <c r="F129">
        <v>266</v>
      </c>
      <c r="G129">
        <v>24</v>
      </c>
      <c r="H129">
        <v>136</v>
      </c>
      <c r="I129">
        <v>110</v>
      </c>
      <c r="J129">
        <v>44</v>
      </c>
    </row>
    <row r="130" spans="1:10" x14ac:dyDescent="0.35">
      <c r="A130">
        <v>2012</v>
      </c>
      <c r="B130" t="s">
        <v>16</v>
      </c>
      <c r="C130">
        <v>758</v>
      </c>
      <c r="D130">
        <v>486</v>
      </c>
      <c r="E130">
        <v>1002</v>
      </c>
      <c r="F130">
        <v>306</v>
      </c>
      <c r="G130">
        <v>52</v>
      </c>
      <c r="H130">
        <v>166</v>
      </c>
      <c r="I130">
        <v>100</v>
      </c>
      <c r="J130">
        <v>40</v>
      </c>
    </row>
    <row r="131" spans="1:10" x14ac:dyDescent="0.35">
      <c r="A131">
        <v>2012</v>
      </c>
      <c r="B131" t="s">
        <v>17</v>
      </c>
      <c r="C131">
        <v>726</v>
      </c>
      <c r="D131">
        <v>568</v>
      </c>
      <c r="E131">
        <v>986</v>
      </c>
      <c r="F131">
        <v>279</v>
      </c>
      <c r="G131">
        <v>39</v>
      </c>
      <c r="H131">
        <v>163</v>
      </c>
      <c r="I131">
        <v>59</v>
      </c>
      <c r="J131">
        <v>23</v>
      </c>
    </row>
    <row r="132" spans="1:10" x14ac:dyDescent="0.35">
      <c r="A132">
        <v>2012</v>
      </c>
      <c r="B132" t="s">
        <v>18</v>
      </c>
      <c r="C132">
        <v>583</v>
      </c>
      <c r="D132">
        <v>521</v>
      </c>
      <c r="E132">
        <v>864</v>
      </c>
      <c r="F132">
        <v>238</v>
      </c>
      <c r="G132">
        <v>28</v>
      </c>
      <c r="H132">
        <v>146</v>
      </c>
      <c r="I132">
        <v>105</v>
      </c>
      <c r="J132">
        <v>46</v>
      </c>
    </row>
    <row r="133" spans="1:10" x14ac:dyDescent="0.35">
      <c r="A133">
        <v>2012</v>
      </c>
      <c r="B133" t="s">
        <v>19</v>
      </c>
      <c r="C133">
        <v>676</v>
      </c>
      <c r="D133">
        <v>446</v>
      </c>
      <c r="E133">
        <v>1029</v>
      </c>
      <c r="F133">
        <v>295</v>
      </c>
      <c r="G133">
        <v>37</v>
      </c>
      <c r="H133">
        <v>131</v>
      </c>
      <c r="I133">
        <v>132</v>
      </c>
      <c r="J133">
        <v>38</v>
      </c>
    </row>
    <row r="134" spans="1:10" x14ac:dyDescent="0.35">
      <c r="A134">
        <v>2012</v>
      </c>
      <c r="B134" t="s">
        <v>20</v>
      </c>
      <c r="C134">
        <v>767</v>
      </c>
      <c r="D134">
        <v>496</v>
      </c>
      <c r="E134">
        <v>1036</v>
      </c>
      <c r="F134">
        <v>273</v>
      </c>
      <c r="G134">
        <v>22</v>
      </c>
      <c r="H134">
        <v>187</v>
      </c>
      <c r="I134">
        <v>134</v>
      </c>
      <c r="J134">
        <v>33</v>
      </c>
    </row>
    <row r="135" spans="1:10" x14ac:dyDescent="0.35">
      <c r="A135">
        <v>2012</v>
      </c>
      <c r="B135" t="s">
        <v>21</v>
      </c>
      <c r="C135">
        <v>637</v>
      </c>
      <c r="D135">
        <v>533</v>
      </c>
      <c r="E135">
        <v>961</v>
      </c>
      <c r="F135">
        <v>269</v>
      </c>
      <c r="G135">
        <v>23</v>
      </c>
      <c r="H135">
        <v>116</v>
      </c>
      <c r="I135">
        <v>104</v>
      </c>
      <c r="J135">
        <v>44</v>
      </c>
    </row>
    <row r="136" spans="1:10" x14ac:dyDescent="0.35">
      <c r="A136">
        <v>2012</v>
      </c>
      <c r="B136" t="s">
        <v>22</v>
      </c>
      <c r="C136">
        <v>609</v>
      </c>
      <c r="D136">
        <v>519</v>
      </c>
      <c r="E136">
        <v>890</v>
      </c>
      <c r="F136">
        <v>261</v>
      </c>
      <c r="G136">
        <v>39</v>
      </c>
      <c r="H136">
        <v>137</v>
      </c>
      <c r="I136">
        <v>149</v>
      </c>
      <c r="J136">
        <v>41</v>
      </c>
    </row>
    <row r="137" spans="1:10" x14ac:dyDescent="0.35">
      <c r="A137">
        <v>2012</v>
      </c>
      <c r="B137" t="s">
        <v>23</v>
      </c>
      <c r="C137">
        <v>776</v>
      </c>
      <c r="D137">
        <v>556</v>
      </c>
      <c r="E137">
        <v>901</v>
      </c>
      <c r="F137">
        <v>300</v>
      </c>
      <c r="G137">
        <v>39</v>
      </c>
      <c r="H137">
        <v>202</v>
      </c>
      <c r="I137">
        <v>158</v>
      </c>
      <c r="J137">
        <v>39</v>
      </c>
    </row>
    <row r="138" spans="1:10" x14ac:dyDescent="0.35">
      <c r="A138">
        <v>2012</v>
      </c>
      <c r="B138" t="s">
        <v>24</v>
      </c>
      <c r="C138">
        <v>701</v>
      </c>
      <c r="D138">
        <v>558</v>
      </c>
      <c r="E138">
        <v>1017</v>
      </c>
      <c r="F138">
        <v>270</v>
      </c>
      <c r="G138">
        <v>30</v>
      </c>
      <c r="H138">
        <v>131</v>
      </c>
      <c r="I138">
        <v>135</v>
      </c>
      <c r="J138">
        <v>37</v>
      </c>
    </row>
    <row r="139" spans="1:10" x14ac:dyDescent="0.35">
      <c r="A139">
        <v>2012</v>
      </c>
      <c r="B139" t="s">
        <v>25</v>
      </c>
      <c r="C139">
        <v>650</v>
      </c>
      <c r="D139">
        <v>545</v>
      </c>
      <c r="E139">
        <v>911</v>
      </c>
      <c r="F139">
        <v>286</v>
      </c>
      <c r="G139">
        <v>21</v>
      </c>
      <c r="H139">
        <v>139</v>
      </c>
      <c r="I139">
        <v>79</v>
      </c>
      <c r="J139">
        <v>38</v>
      </c>
    </row>
    <row r="140" spans="1:10" x14ac:dyDescent="0.35">
      <c r="A140">
        <v>2012</v>
      </c>
      <c r="B140" t="s">
        <v>26</v>
      </c>
      <c r="C140">
        <v>804</v>
      </c>
      <c r="D140">
        <v>627</v>
      </c>
      <c r="E140">
        <v>924</v>
      </c>
      <c r="F140">
        <v>280</v>
      </c>
      <c r="G140">
        <v>13</v>
      </c>
      <c r="H140">
        <v>245</v>
      </c>
      <c r="I140">
        <v>93</v>
      </c>
      <c r="J140">
        <v>27</v>
      </c>
    </row>
    <row r="141" spans="1:10" x14ac:dyDescent="0.35">
      <c r="A141">
        <v>2012</v>
      </c>
      <c r="B141" t="s">
        <v>27</v>
      </c>
      <c r="C141">
        <v>713</v>
      </c>
      <c r="D141">
        <v>595</v>
      </c>
      <c r="E141">
        <v>821</v>
      </c>
      <c r="F141">
        <v>267</v>
      </c>
      <c r="G141">
        <v>32</v>
      </c>
      <c r="H141">
        <v>195</v>
      </c>
      <c r="I141">
        <v>122</v>
      </c>
      <c r="J141">
        <v>32</v>
      </c>
    </row>
    <row r="142" spans="1:10" x14ac:dyDescent="0.35">
      <c r="A142">
        <v>2012</v>
      </c>
      <c r="B142" t="s">
        <v>28</v>
      </c>
      <c r="C142">
        <v>684</v>
      </c>
      <c r="D142">
        <v>517</v>
      </c>
      <c r="E142">
        <v>957</v>
      </c>
      <c r="F142">
        <v>271</v>
      </c>
      <c r="G142">
        <v>28</v>
      </c>
      <c r="H142">
        <v>158</v>
      </c>
      <c r="I142">
        <v>116</v>
      </c>
      <c r="J142">
        <v>23</v>
      </c>
    </row>
    <row r="143" spans="1:10" x14ac:dyDescent="0.35">
      <c r="A143">
        <v>2012</v>
      </c>
      <c r="B143" t="s">
        <v>29</v>
      </c>
      <c r="C143">
        <v>651</v>
      </c>
      <c r="D143">
        <v>495</v>
      </c>
      <c r="E143">
        <v>865</v>
      </c>
      <c r="F143">
        <v>241</v>
      </c>
      <c r="G143">
        <v>37</v>
      </c>
      <c r="H143">
        <v>170</v>
      </c>
      <c r="I143">
        <v>73</v>
      </c>
      <c r="J143">
        <v>52</v>
      </c>
    </row>
    <row r="144" spans="1:10" x14ac:dyDescent="0.35">
      <c r="A144">
        <v>2012</v>
      </c>
      <c r="B144" t="s">
        <v>30</v>
      </c>
      <c r="C144">
        <v>651</v>
      </c>
      <c r="D144">
        <v>593</v>
      </c>
      <c r="E144">
        <v>903</v>
      </c>
      <c r="F144">
        <v>272</v>
      </c>
      <c r="G144">
        <v>43</v>
      </c>
      <c r="H144">
        <v>121</v>
      </c>
      <c r="I144">
        <v>155</v>
      </c>
      <c r="J144">
        <v>46</v>
      </c>
    </row>
    <row r="145" spans="1:10" x14ac:dyDescent="0.35">
      <c r="A145">
        <v>2012</v>
      </c>
      <c r="B145" t="s">
        <v>31</v>
      </c>
      <c r="C145">
        <v>619</v>
      </c>
      <c r="D145">
        <v>496</v>
      </c>
      <c r="E145">
        <v>868</v>
      </c>
      <c r="F145">
        <v>241</v>
      </c>
      <c r="G145">
        <v>27</v>
      </c>
      <c r="H145">
        <v>149</v>
      </c>
      <c r="I145">
        <v>104</v>
      </c>
      <c r="J145">
        <v>35</v>
      </c>
    </row>
    <row r="146" spans="1:10" x14ac:dyDescent="0.35">
      <c r="A146">
        <v>2012</v>
      </c>
      <c r="B146" t="s">
        <v>32</v>
      </c>
      <c r="C146">
        <v>718</v>
      </c>
      <c r="D146">
        <v>512</v>
      </c>
      <c r="E146">
        <v>1048</v>
      </c>
      <c r="F146">
        <v>287</v>
      </c>
      <c r="G146">
        <v>57</v>
      </c>
      <c r="H146">
        <v>103</v>
      </c>
      <c r="I146">
        <v>118</v>
      </c>
      <c r="J146">
        <v>39</v>
      </c>
    </row>
    <row r="147" spans="1:10" x14ac:dyDescent="0.35">
      <c r="A147">
        <v>2012</v>
      </c>
      <c r="B147" t="s">
        <v>33</v>
      </c>
      <c r="C147">
        <v>765</v>
      </c>
      <c r="D147">
        <v>586</v>
      </c>
      <c r="E147">
        <v>1040</v>
      </c>
      <c r="F147">
        <v>290</v>
      </c>
      <c r="G147">
        <v>37</v>
      </c>
      <c r="H147">
        <v>159</v>
      </c>
      <c r="I147">
        <v>91</v>
      </c>
      <c r="J147">
        <v>37</v>
      </c>
    </row>
    <row r="148" spans="1:10" x14ac:dyDescent="0.35">
      <c r="A148">
        <v>2012</v>
      </c>
      <c r="B148" t="s">
        <v>34</v>
      </c>
      <c r="C148">
        <v>697</v>
      </c>
      <c r="D148">
        <v>629</v>
      </c>
      <c r="E148">
        <v>838</v>
      </c>
      <c r="F148">
        <v>250</v>
      </c>
      <c r="G148">
        <v>30</v>
      </c>
      <c r="H148">
        <v>175</v>
      </c>
      <c r="I148">
        <v>134</v>
      </c>
      <c r="J148">
        <v>44</v>
      </c>
    </row>
    <row r="149" spans="1:10" x14ac:dyDescent="0.35">
      <c r="A149">
        <v>2012</v>
      </c>
      <c r="B149" t="s">
        <v>35</v>
      </c>
      <c r="C149">
        <v>808</v>
      </c>
      <c r="D149">
        <v>535</v>
      </c>
      <c r="E149">
        <v>991</v>
      </c>
      <c r="F149">
        <v>303</v>
      </c>
      <c r="G149">
        <v>32</v>
      </c>
      <c r="H149">
        <v>200</v>
      </c>
      <c r="I149">
        <v>91</v>
      </c>
      <c r="J149">
        <v>44</v>
      </c>
    </row>
    <row r="150" spans="1:10" x14ac:dyDescent="0.35">
      <c r="A150">
        <v>2012</v>
      </c>
      <c r="B150" t="s">
        <v>36</v>
      </c>
      <c r="C150">
        <v>716</v>
      </c>
      <c r="D150">
        <v>528</v>
      </c>
      <c r="E150">
        <v>879</v>
      </c>
      <c r="F150">
        <v>247</v>
      </c>
      <c r="G150">
        <v>22</v>
      </c>
      <c r="H150">
        <v>198</v>
      </c>
      <c r="I150">
        <v>123</v>
      </c>
      <c r="J150">
        <v>41</v>
      </c>
    </row>
    <row r="151" spans="1:10" x14ac:dyDescent="0.35">
      <c r="A151">
        <v>2012</v>
      </c>
      <c r="B151" t="s">
        <v>37</v>
      </c>
      <c r="C151">
        <v>731</v>
      </c>
      <c r="D151">
        <v>520</v>
      </c>
      <c r="E151">
        <v>948</v>
      </c>
      <c r="F151">
        <v>301</v>
      </c>
      <c r="G151">
        <v>25</v>
      </c>
      <c r="H151">
        <v>194</v>
      </c>
      <c r="I151">
        <v>105</v>
      </c>
      <c r="J151">
        <v>35</v>
      </c>
    </row>
    <row r="152" spans="1:10" x14ac:dyDescent="0.35">
      <c r="A152">
        <v>2011</v>
      </c>
      <c r="B152" t="s">
        <v>8</v>
      </c>
      <c r="C152">
        <v>731</v>
      </c>
      <c r="D152">
        <v>592</v>
      </c>
      <c r="E152">
        <v>855</v>
      </c>
      <c r="F152">
        <v>293</v>
      </c>
      <c r="G152">
        <v>37</v>
      </c>
      <c r="H152">
        <v>172</v>
      </c>
      <c r="I152">
        <v>133</v>
      </c>
      <c r="J152">
        <v>55</v>
      </c>
    </row>
    <row r="153" spans="1:10" x14ac:dyDescent="0.35">
      <c r="A153">
        <v>2011</v>
      </c>
      <c r="B153" t="s">
        <v>9</v>
      </c>
      <c r="C153">
        <v>641</v>
      </c>
      <c r="D153">
        <v>532</v>
      </c>
      <c r="E153">
        <v>912</v>
      </c>
      <c r="F153">
        <v>244</v>
      </c>
      <c r="G153">
        <v>16</v>
      </c>
      <c r="H153">
        <v>173</v>
      </c>
      <c r="I153">
        <v>77</v>
      </c>
      <c r="J153">
        <v>44</v>
      </c>
    </row>
    <row r="154" spans="1:10" x14ac:dyDescent="0.35">
      <c r="A154">
        <v>2011</v>
      </c>
      <c r="B154" t="s">
        <v>10</v>
      </c>
      <c r="C154">
        <v>708</v>
      </c>
      <c r="D154">
        <v>504</v>
      </c>
      <c r="E154">
        <v>957</v>
      </c>
      <c r="F154">
        <v>273</v>
      </c>
      <c r="G154">
        <v>13</v>
      </c>
      <c r="H154">
        <v>191</v>
      </c>
      <c r="I154">
        <v>81</v>
      </c>
      <c r="J154">
        <v>25</v>
      </c>
    </row>
    <row r="155" spans="1:10" x14ac:dyDescent="0.35">
      <c r="A155">
        <v>2011</v>
      </c>
      <c r="B155" t="s">
        <v>11</v>
      </c>
      <c r="C155">
        <v>875</v>
      </c>
      <c r="D155">
        <v>628</v>
      </c>
      <c r="E155">
        <v>1010</v>
      </c>
      <c r="F155">
        <v>352</v>
      </c>
      <c r="G155">
        <v>35</v>
      </c>
      <c r="H155">
        <v>203</v>
      </c>
      <c r="I155">
        <v>102</v>
      </c>
      <c r="J155">
        <v>42</v>
      </c>
    </row>
    <row r="156" spans="1:10" x14ac:dyDescent="0.35">
      <c r="A156">
        <v>2011</v>
      </c>
      <c r="B156" t="s">
        <v>12</v>
      </c>
      <c r="C156">
        <v>654</v>
      </c>
      <c r="D156">
        <v>484</v>
      </c>
      <c r="E156">
        <v>954</v>
      </c>
      <c r="F156">
        <v>285</v>
      </c>
      <c r="G156">
        <v>36</v>
      </c>
      <c r="H156">
        <v>148</v>
      </c>
      <c r="I156">
        <v>69</v>
      </c>
      <c r="J156">
        <v>23</v>
      </c>
    </row>
    <row r="157" spans="1:10" x14ac:dyDescent="0.35">
      <c r="A157">
        <v>2011</v>
      </c>
      <c r="B157" t="s">
        <v>13</v>
      </c>
      <c r="C157">
        <v>654</v>
      </c>
      <c r="D157">
        <v>559</v>
      </c>
      <c r="E157">
        <v>965</v>
      </c>
      <c r="F157">
        <v>252</v>
      </c>
      <c r="G157">
        <v>16</v>
      </c>
      <c r="H157">
        <v>154</v>
      </c>
      <c r="I157">
        <v>81</v>
      </c>
      <c r="J157">
        <v>53</v>
      </c>
    </row>
    <row r="158" spans="1:10" x14ac:dyDescent="0.35">
      <c r="A158">
        <v>2011</v>
      </c>
      <c r="B158" t="s">
        <v>14</v>
      </c>
      <c r="C158">
        <v>735</v>
      </c>
      <c r="D158">
        <v>598</v>
      </c>
      <c r="E158">
        <v>972</v>
      </c>
      <c r="F158">
        <v>264</v>
      </c>
      <c r="G158">
        <v>19</v>
      </c>
      <c r="H158">
        <v>183</v>
      </c>
      <c r="I158">
        <v>97</v>
      </c>
      <c r="J158">
        <v>50</v>
      </c>
    </row>
    <row r="159" spans="1:10" x14ac:dyDescent="0.35">
      <c r="A159">
        <v>2011</v>
      </c>
      <c r="B159" t="s">
        <v>15</v>
      </c>
      <c r="C159">
        <v>704</v>
      </c>
      <c r="D159">
        <v>559</v>
      </c>
      <c r="E159">
        <v>910</v>
      </c>
      <c r="F159">
        <v>290</v>
      </c>
      <c r="G159">
        <v>26</v>
      </c>
      <c r="H159">
        <v>154</v>
      </c>
      <c r="I159">
        <v>89</v>
      </c>
      <c r="J159">
        <v>42</v>
      </c>
    </row>
    <row r="160" spans="1:10" x14ac:dyDescent="0.35">
      <c r="A160">
        <v>2011</v>
      </c>
      <c r="B160" t="s">
        <v>16</v>
      </c>
      <c r="C160">
        <v>735</v>
      </c>
      <c r="D160">
        <v>612</v>
      </c>
      <c r="E160">
        <v>952</v>
      </c>
      <c r="F160">
        <v>274</v>
      </c>
      <c r="G160">
        <v>40</v>
      </c>
      <c r="H160">
        <v>163</v>
      </c>
      <c r="I160">
        <v>118</v>
      </c>
      <c r="J160">
        <v>42</v>
      </c>
    </row>
    <row r="161" spans="1:10" x14ac:dyDescent="0.35">
      <c r="A161">
        <v>2011</v>
      </c>
      <c r="B161" t="s">
        <v>17</v>
      </c>
      <c r="C161">
        <v>787</v>
      </c>
      <c r="D161">
        <v>560</v>
      </c>
      <c r="E161">
        <v>1040</v>
      </c>
      <c r="F161">
        <v>297</v>
      </c>
      <c r="G161">
        <v>34</v>
      </c>
      <c r="H161">
        <v>169</v>
      </c>
      <c r="I161">
        <v>49</v>
      </c>
      <c r="J161">
        <v>20</v>
      </c>
    </row>
    <row r="162" spans="1:10" x14ac:dyDescent="0.35">
      <c r="A162">
        <v>2011</v>
      </c>
      <c r="B162" t="s">
        <v>62</v>
      </c>
      <c r="C162">
        <v>625</v>
      </c>
      <c r="D162">
        <v>593</v>
      </c>
      <c r="E162">
        <v>905</v>
      </c>
      <c r="F162">
        <v>274</v>
      </c>
      <c r="G162">
        <v>30</v>
      </c>
      <c r="H162">
        <v>149</v>
      </c>
      <c r="I162">
        <v>95</v>
      </c>
      <c r="J162">
        <v>41</v>
      </c>
    </row>
    <row r="163" spans="1:10" x14ac:dyDescent="0.35">
      <c r="A163">
        <v>2011</v>
      </c>
      <c r="B163" t="s">
        <v>18</v>
      </c>
      <c r="C163">
        <v>615</v>
      </c>
      <c r="D163">
        <v>447</v>
      </c>
      <c r="E163">
        <v>1010</v>
      </c>
      <c r="F163">
        <v>309</v>
      </c>
      <c r="G163">
        <v>28</v>
      </c>
      <c r="H163">
        <v>95</v>
      </c>
      <c r="I163">
        <v>118</v>
      </c>
      <c r="J163">
        <v>33</v>
      </c>
    </row>
    <row r="164" spans="1:10" x14ac:dyDescent="0.35">
      <c r="A164">
        <v>2011</v>
      </c>
      <c r="B164" t="s">
        <v>19</v>
      </c>
      <c r="C164">
        <v>730</v>
      </c>
      <c r="D164">
        <v>481</v>
      </c>
      <c r="E164">
        <v>1065</v>
      </c>
      <c r="F164">
        <v>325</v>
      </c>
      <c r="G164">
        <v>41</v>
      </c>
      <c r="H164">
        <v>129</v>
      </c>
      <c r="I164">
        <v>153</v>
      </c>
      <c r="J164">
        <v>58</v>
      </c>
    </row>
    <row r="165" spans="1:10" x14ac:dyDescent="0.35">
      <c r="A165">
        <v>2011</v>
      </c>
      <c r="B165" t="s">
        <v>20</v>
      </c>
      <c r="C165">
        <v>667</v>
      </c>
      <c r="D165">
        <v>493</v>
      </c>
      <c r="E165">
        <v>916</v>
      </c>
      <c r="F165">
        <v>289</v>
      </c>
      <c r="G165">
        <v>34</v>
      </c>
      <c r="H165">
        <v>155</v>
      </c>
      <c r="I165">
        <v>135</v>
      </c>
      <c r="J165">
        <v>52</v>
      </c>
    </row>
    <row r="166" spans="1:10" x14ac:dyDescent="0.35">
      <c r="A166">
        <v>2011</v>
      </c>
      <c r="B166" t="s">
        <v>21</v>
      </c>
      <c r="C166">
        <v>644</v>
      </c>
      <c r="D166">
        <v>543</v>
      </c>
      <c r="E166">
        <v>1013</v>
      </c>
      <c r="F166">
        <v>237</v>
      </c>
      <c r="G166">
        <v>28</v>
      </c>
      <c r="H166">
        <v>117</v>
      </c>
      <c r="I166">
        <v>126</v>
      </c>
      <c r="J166">
        <v>40</v>
      </c>
    </row>
    <row r="167" spans="1:10" x14ac:dyDescent="0.35">
      <c r="A167">
        <v>2011</v>
      </c>
      <c r="B167" t="s">
        <v>23</v>
      </c>
      <c r="C167">
        <v>721</v>
      </c>
      <c r="D167">
        <v>537</v>
      </c>
      <c r="E167">
        <v>930</v>
      </c>
      <c r="F167">
        <v>276</v>
      </c>
      <c r="G167">
        <v>31</v>
      </c>
      <c r="H167">
        <v>185</v>
      </c>
      <c r="I167">
        <v>94</v>
      </c>
      <c r="J167">
        <v>31</v>
      </c>
    </row>
    <row r="168" spans="1:10" x14ac:dyDescent="0.35">
      <c r="A168">
        <v>2011</v>
      </c>
      <c r="B168" t="s">
        <v>24</v>
      </c>
      <c r="C168">
        <v>619</v>
      </c>
      <c r="D168">
        <v>477</v>
      </c>
      <c r="E168">
        <v>970</v>
      </c>
      <c r="F168">
        <v>259</v>
      </c>
      <c r="G168">
        <v>25</v>
      </c>
      <c r="H168">
        <v>103</v>
      </c>
      <c r="I168">
        <v>92</v>
      </c>
      <c r="J168">
        <v>39</v>
      </c>
    </row>
    <row r="169" spans="1:10" x14ac:dyDescent="0.35">
      <c r="A169">
        <v>2011</v>
      </c>
      <c r="B169" t="s">
        <v>25</v>
      </c>
      <c r="C169">
        <v>718</v>
      </c>
      <c r="D169">
        <v>622</v>
      </c>
      <c r="E169">
        <v>1021</v>
      </c>
      <c r="F169">
        <v>309</v>
      </c>
      <c r="G169">
        <v>39</v>
      </c>
      <c r="H169">
        <v>108</v>
      </c>
      <c r="I169">
        <v>130</v>
      </c>
      <c r="J169">
        <v>35</v>
      </c>
    </row>
    <row r="170" spans="1:10" x14ac:dyDescent="0.35">
      <c r="A170">
        <v>2011</v>
      </c>
      <c r="B170" t="s">
        <v>26</v>
      </c>
      <c r="C170">
        <v>867</v>
      </c>
      <c r="D170">
        <v>701</v>
      </c>
      <c r="E170">
        <v>930</v>
      </c>
      <c r="F170">
        <v>267</v>
      </c>
      <c r="G170">
        <v>33</v>
      </c>
      <c r="H170">
        <v>222</v>
      </c>
      <c r="I170">
        <v>147</v>
      </c>
      <c r="J170">
        <v>46</v>
      </c>
    </row>
    <row r="171" spans="1:10" x14ac:dyDescent="0.35">
      <c r="A171">
        <v>2011</v>
      </c>
      <c r="B171" t="s">
        <v>27</v>
      </c>
      <c r="C171">
        <v>645</v>
      </c>
      <c r="D171">
        <v>559</v>
      </c>
      <c r="E171">
        <v>907</v>
      </c>
      <c r="F171">
        <v>280</v>
      </c>
      <c r="G171">
        <v>29</v>
      </c>
      <c r="H171">
        <v>114</v>
      </c>
      <c r="I171">
        <v>117</v>
      </c>
      <c r="J171">
        <v>43</v>
      </c>
    </row>
    <row r="172" spans="1:10" x14ac:dyDescent="0.35">
      <c r="A172">
        <v>2011</v>
      </c>
      <c r="B172" t="s">
        <v>28</v>
      </c>
      <c r="C172">
        <v>713</v>
      </c>
      <c r="D172">
        <v>595</v>
      </c>
      <c r="E172">
        <v>960</v>
      </c>
      <c r="F172">
        <v>258</v>
      </c>
      <c r="G172">
        <v>38</v>
      </c>
      <c r="H172">
        <v>153</v>
      </c>
      <c r="I172">
        <v>96</v>
      </c>
      <c r="J172">
        <v>24</v>
      </c>
    </row>
    <row r="173" spans="1:10" x14ac:dyDescent="0.35">
      <c r="A173">
        <v>2011</v>
      </c>
      <c r="B173" t="s">
        <v>29</v>
      </c>
      <c r="C173">
        <v>610</v>
      </c>
      <c r="D173">
        <v>523</v>
      </c>
      <c r="E173">
        <v>906</v>
      </c>
      <c r="F173">
        <v>277</v>
      </c>
      <c r="G173">
        <v>35</v>
      </c>
      <c r="H173">
        <v>107</v>
      </c>
      <c r="I173">
        <v>108</v>
      </c>
      <c r="J173">
        <v>52</v>
      </c>
    </row>
    <row r="174" spans="1:10" x14ac:dyDescent="0.35">
      <c r="A174">
        <v>2011</v>
      </c>
      <c r="B174" t="s">
        <v>30</v>
      </c>
      <c r="C174">
        <v>593</v>
      </c>
      <c r="D174">
        <v>549</v>
      </c>
      <c r="E174">
        <v>904</v>
      </c>
      <c r="F174">
        <v>247</v>
      </c>
      <c r="G174">
        <v>42</v>
      </c>
      <c r="H174">
        <v>91</v>
      </c>
      <c r="I174">
        <v>170</v>
      </c>
      <c r="J174">
        <v>44</v>
      </c>
    </row>
    <row r="175" spans="1:10" x14ac:dyDescent="0.35">
      <c r="A175">
        <v>2011</v>
      </c>
      <c r="B175" t="s">
        <v>31</v>
      </c>
      <c r="C175">
        <v>556</v>
      </c>
      <c r="D175">
        <v>472</v>
      </c>
      <c r="E175">
        <v>879</v>
      </c>
      <c r="F175">
        <v>253</v>
      </c>
      <c r="G175">
        <v>22</v>
      </c>
      <c r="H175">
        <v>109</v>
      </c>
      <c r="I175">
        <v>125</v>
      </c>
      <c r="J175">
        <v>40</v>
      </c>
    </row>
    <row r="176" spans="1:10" x14ac:dyDescent="0.35">
      <c r="A176">
        <v>2011</v>
      </c>
      <c r="B176" t="s">
        <v>32</v>
      </c>
      <c r="C176">
        <v>570</v>
      </c>
      <c r="D176">
        <v>500</v>
      </c>
      <c r="E176">
        <v>900</v>
      </c>
      <c r="F176">
        <v>282</v>
      </c>
      <c r="G176">
        <v>24</v>
      </c>
      <c r="H176">
        <v>121</v>
      </c>
      <c r="I176">
        <v>85</v>
      </c>
      <c r="J176">
        <v>51</v>
      </c>
    </row>
    <row r="177" spans="1:10" x14ac:dyDescent="0.35">
      <c r="A177">
        <v>2011</v>
      </c>
      <c r="B177" t="s">
        <v>33</v>
      </c>
      <c r="C177">
        <v>762</v>
      </c>
      <c r="D177">
        <v>586</v>
      </c>
      <c r="E177">
        <v>1021</v>
      </c>
      <c r="F177">
        <v>308</v>
      </c>
      <c r="G177">
        <v>22</v>
      </c>
      <c r="H177">
        <v>162</v>
      </c>
      <c r="I177">
        <v>57</v>
      </c>
      <c r="J177">
        <v>39</v>
      </c>
    </row>
    <row r="178" spans="1:10" x14ac:dyDescent="0.35">
      <c r="A178">
        <v>2011</v>
      </c>
      <c r="B178" t="s">
        <v>34</v>
      </c>
      <c r="C178">
        <v>707</v>
      </c>
      <c r="D178">
        <v>644</v>
      </c>
      <c r="E178">
        <v>842</v>
      </c>
      <c r="F178">
        <v>273</v>
      </c>
      <c r="G178">
        <v>37</v>
      </c>
      <c r="H178">
        <v>172</v>
      </c>
      <c r="I178">
        <v>155</v>
      </c>
      <c r="J178">
        <v>62</v>
      </c>
    </row>
    <row r="179" spans="1:10" x14ac:dyDescent="0.35">
      <c r="A179">
        <v>2011</v>
      </c>
      <c r="B179" t="s">
        <v>35</v>
      </c>
      <c r="C179">
        <v>855</v>
      </c>
      <c r="D179">
        <v>514</v>
      </c>
      <c r="E179">
        <v>1047</v>
      </c>
      <c r="F179">
        <v>310</v>
      </c>
      <c r="G179">
        <v>32</v>
      </c>
      <c r="H179">
        <v>210</v>
      </c>
      <c r="I179">
        <v>143</v>
      </c>
      <c r="J179">
        <v>45</v>
      </c>
    </row>
    <row r="180" spans="1:10" x14ac:dyDescent="0.35">
      <c r="A180">
        <v>2011</v>
      </c>
      <c r="B180" t="s">
        <v>36</v>
      </c>
      <c r="C180">
        <v>743</v>
      </c>
      <c r="D180">
        <v>573</v>
      </c>
      <c r="E180">
        <v>879</v>
      </c>
      <c r="F180">
        <v>285</v>
      </c>
      <c r="G180">
        <v>34</v>
      </c>
      <c r="H180">
        <v>186</v>
      </c>
      <c r="I180">
        <v>131</v>
      </c>
      <c r="J180">
        <v>52</v>
      </c>
    </row>
    <row r="181" spans="1:10" x14ac:dyDescent="0.35">
      <c r="A181">
        <v>2011</v>
      </c>
      <c r="B181" t="s">
        <v>37</v>
      </c>
      <c r="C181">
        <v>624</v>
      </c>
      <c r="D181">
        <v>535</v>
      </c>
      <c r="E181">
        <v>886</v>
      </c>
      <c r="F181">
        <v>257</v>
      </c>
      <c r="G181">
        <v>22</v>
      </c>
      <c r="H181">
        <v>154</v>
      </c>
      <c r="I181">
        <v>106</v>
      </c>
      <c r="J181">
        <v>38</v>
      </c>
    </row>
    <row r="182" spans="1:10" x14ac:dyDescent="0.35">
      <c r="A182">
        <v>2010</v>
      </c>
      <c r="B182" t="s">
        <v>8</v>
      </c>
      <c r="C182">
        <v>713</v>
      </c>
      <c r="D182">
        <v>628</v>
      </c>
      <c r="E182">
        <v>851</v>
      </c>
      <c r="F182">
        <v>301</v>
      </c>
      <c r="G182">
        <v>34</v>
      </c>
      <c r="H182">
        <v>180</v>
      </c>
      <c r="I182">
        <v>86</v>
      </c>
      <c r="J182">
        <v>41</v>
      </c>
    </row>
    <row r="183" spans="1:10" x14ac:dyDescent="0.35">
      <c r="A183">
        <v>2010</v>
      </c>
      <c r="B183" t="s">
        <v>9</v>
      </c>
      <c r="C183">
        <v>738</v>
      </c>
      <c r="D183">
        <v>685</v>
      </c>
      <c r="E183">
        <v>935</v>
      </c>
      <c r="F183">
        <v>312</v>
      </c>
      <c r="G183">
        <v>25</v>
      </c>
      <c r="H183">
        <v>139</v>
      </c>
      <c r="I183">
        <v>63</v>
      </c>
      <c r="J183">
        <v>29</v>
      </c>
    </row>
    <row r="184" spans="1:10" x14ac:dyDescent="0.35">
      <c r="A184">
        <v>2010</v>
      </c>
      <c r="B184" t="s">
        <v>10</v>
      </c>
      <c r="C184">
        <v>613</v>
      </c>
      <c r="D184">
        <v>478</v>
      </c>
      <c r="E184">
        <v>1022</v>
      </c>
      <c r="F184">
        <v>264</v>
      </c>
      <c r="G184">
        <v>21</v>
      </c>
      <c r="H184">
        <v>133</v>
      </c>
      <c r="I184">
        <v>76</v>
      </c>
      <c r="J184">
        <v>34</v>
      </c>
    </row>
    <row r="185" spans="1:10" x14ac:dyDescent="0.35">
      <c r="A185">
        <v>2010</v>
      </c>
      <c r="B185" t="s">
        <v>11</v>
      </c>
      <c r="C185">
        <v>818</v>
      </c>
      <c r="D185">
        <v>634</v>
      </c>
      <c r="E185">
        <v>920</v>
      </c>
      <c r="F185">
        <v>358</v>
      </c>
      <c r="G185">
        <v>22</v>
      </c>
      <c r="H185">
        <v>211</v>
      </c>
      <c r="I185">
        <v>68</v>
      </c>
      <c r="J185">
        <v>17</v>
      </c>
    </row>
    <row r="186" spans="1:10" x14ac:dyDescent="0.35">
      <c r="A186">
        <v>2010</v>
      </c>
      <c r="B186" t="s">
        <v>12</v>
      </c>
      <c r="C186">
        <v>685</v>
      </c>
      <c r="D186">
        <v>529</v>
      </c>
      <c r="E186">
        <v>940</v>
      </c>
      <c r="F186">
        <v>298</v>
      </c>
      <c r="G186">
        <v>27</v>
      </c>
      <c r="H186">
        <v>149</v>
      </c>
      <c r="I186">
        <v>55</v>
      </c>
      <c r="J186">
        <v>31</v>
      </c>
    </row>
    <row r="187" spans="1:10" x14ac:dyDescent="0.35">
      <c r="A187">
        <v>2010</v>
      </c>
      <c r="B187" t="s">
        <v>13</v>
      </c>
      <c r="C187">
        <v>752</v>
      </c>
      <c r="D187">
        <v>546</v>
      </c>
      <c r="E187">
        <v>1006</v>
      </c>
      <c r="F187">
        <v>263</v>
      </c>
      <c r="G187">
        <v>21</v>
      </c>
      <c r="H187">
        <v>177</v>
      </c>
      <c r="I187">
        <v>160</v>
      </c>
      <c r="J187">
        <v>74</v>
      </c>
    </row>
    <row r="188" spans="1:10" x14ac:dyDescent="0.35">
      <c r="A188">
        <v>2010</v>
      </c>
      <c r="B188" t="s">
        <v>14</v>
      </c>
      <c r="C188">
        <v>790</v>
      </c>
      <c r="D188">
        <v>590</v>
      </c>
      <c r="E188">
        <v>1004</v>
      </c>
      <c r="F188">
        <v>293</v>
      </c>
      <c r="G188">
        <v>30</v>
      </c>
      <c r="H188">
        <v>188</v>
      </c>
      <c r="I188">
        <v>93</v>
      </c>
      <c r="J188">
        <v>43</v>
      </c>
    </row>
    <row r="189" spans="1:10" x14ac:dyDescent="0.35">
      <c r="A189">
        <v>2010</v>
      </c>
      <c r="B189" t="s">
        <v>15</v>
      </c>
      <c r="C189">
        <v>646</v>
      </c>
      <c r="D189">
        <v>609</v>
      </c>
      <c r="E189">
        <v>924</v>
      </c>
      <c r="F189">
        <v>290</v>
      </c>
      <c r="G189">
        <v>20</v>
      </c>
      <c r="H189">
        <v>128</v>
      </c>
      <c r="I189">
        <v>91</v>
      </c>
      <c r="J189">
        <v>33</v>
      </c>
    </row>
    <row r="190" spans="1:10" x14ac:dyDescent="0.35">
      <c r="A190">
        <v>2010</v>
      </c>
      <c r="B190" t="s">
        <v>16</v>
      </c>
      <c r="C190">
        <v>770</v>
      </c>
      <c r="D190">
        <v>632</v>
      </c>
      <c r="E190">
        <v>955</v>
      </c>
      <c r="F190">
        <v>270</v>
      </c>
      <c r="G190">
        <v>54</v>
      </c>
      <c r="H190">
        <v>173</v>
      </c>
      <c r="I190">
        <v>99</v>
      </c>
      <c r="J190">
        <v>41</v>
      </c>
    </row>
    <row r="191" spans="1:10" x14ac:dyDescent="0.35">
      <c r="A191">
        <v>2010</v>
      </c>
      <c r="B191" t="s">
        <v>17</v>
      </c>
      <c r="C191">
        <v>751</v>
      </c>
      <c r="D191">
        <v>587</v>
      </c>
      <c r="E191">
        <v>1023</v>
      </c>
      <c r="F191">
        <v>308</v>
      </c>
      <c r="G191">
        <v>32</v>
      </c>
      <c r="H191">
        <v>152</v>
      </c>
      <c r="I191">
        <v>69</v>
      </c>
      <c r="J191">
        <v>30</v>
      </c>
    </row>
    <row r="192" spans="1:10" x14ac:dyDescent="0.35">
      <c r="A192">
        <v>2010</v>
      </c>
      <c r="B192" t="s">
        <v>62</v>
      </c>
      <c r="C192">
        <v>719</v>
      </c>
      <c r="D192">
        <v>569</v>
      </c>
      <c r="E192">
        <v>920</v>
      </c>
      <c r="F192">
        <v>294</v>
      </c>
      <c r="G192">
        <v>37</v>
      </c>
      <c r="H192">
        <v>152</v>
      </c>
      <c r="I192">
        <v>92</v>
      </c>
      <c r="J192">
        <v>26</v>
      </c>
    </row>
    <row r="193" spans="1:10" x14ac:dyDescent="0.35">
      <c r="A193">
        <v>2010</v>
      </c>
      <c r="B193" t="s">
        <v>18</v>
      </c>
      <c r="C193">
        <v>611</v>
      </c>
      <c r="D193">
        <v>448</v>
      </c>
      <c r="E193">
        <v>963</v>
      </c>
      <c r="F193">
        <v>252</v>
      </c>
      <c r="G193">
        <v>25</v>
      </c>
      <c r="H193">
        <v>108</v>
      </c>
      <c r="I193">
        <v>100</v>
      </c>
      <c r="J193">
        <v>36</v>
      </c>
    </row>
    <row r="194" spans="1:10" x14ac:dyDescent="0.35">
      <c r="A194">
        <v>2010</v>
      </c>
      <c r="B194" t="s">
        <v>19</v>
      </c>
      <c r="C194">
        <v>676</v>
      </c>
      <c r="D194">
        <v>506</v>
      </c>
      <c r="E194">
        <v>1103</v>
      </c>
      <c r="F194">
        <v>279</v>
      </c>
      <c r="G194">
        <v>31</v>
      </c>
      <c r="H194">
        <v>121</v>
      </c>
      <c r="I194">
        <v>115</v>
      </c>
      <c r="J194">
        <v>50</v>
      </c>
    </row>
    <row r="195" spans="1:10" x14ac:dyDescent="0.35">
      <c r="A195">
        <v>2010</v>
      </c>
      <c r="B195" t="s">
        <v>20</v>
      </c>
      <c r="C195">
        <v>681</v>
      </c>
      <c r="D195">
        <v>518</v>
      </c>
      <c r="E195">
        <v>913</v>
      </c>
      <c r="F195">
        <v>276</v>
      </c>
      <c r="G195">
        <v>19</v>
      </c>
      <c r="H195">
        <v>155</v>
      </c>
      <c r="I195">
        <v>104</v>
      </c>
      <c r="J195">
        <v>52</v>
      </c>
    </row>
    <row r="196" spans="1:10" x14ac:dyDescent="0.35">
      <c r="A196">
        <v>2010</v>
      </c>
      <c r="B196" t="s">
        <v>21</v>
      </c>
      <c r="C196">
        <v>667</v>
      </c>
      <c r="D196">
        <v>579</v>
      </c>
      <c r="E196">
        <v>949</v>
      </c>
      <c r="F196">
        <v>270</v>
      </c>
      <c r="G196">
        <v>29</v>
      </c>
      <c r="H196">
        <v>120</v>
      </c>
      <c r="I196">
        <v>92</v>
      </c>
      <c r="J196">
        <v>50</v>
      </c>
    </row>
    <row r="197" spans="1:10" x14ac:dyDescent="0.35">
      <c r="A197">
        <v>2010</v>
      </c>
      <c r="B197" t="s">
        <v>23</v>
      </c>
      <c r="C197">
        <v>750</v>
      </c>
      <c r="D197">
        <v>627</v>
      </c>
      <c r="E197">
        <v>963</v>
      </c>
      <c r="F197">
        <v>293</v>
      </c>
      <c r="G197">
        <v>33</v>
      </c>
      <c r="H197">
        <v>182</v>
      </c>
      <c r="I197">
        <v>81</v>
      </c>
      <c r="J197">
        <v>26</v>
      </c>
    </row>
    <row r="198" spans="1:10" x14ac:dyDescent="0.35">
      <c r="A198">
        <v>2010</v>
      </c>
      <c r="B198" t="s">
        <v>24</v>
      </c>
      <c r="C198">
        <v>781</v>
      </c>
      <c r="D198">
        <v>598</v>
      </c>
      <c r="E198">
        <v>1020</v>
      </c>
      <c r="F198">
        <v>318</v>
      </c>
      <c r="G198">
        <v>41</v>
      </c>
      <c r="H198">
        <v>142</v>
      </c>
      <c r="I198">
        <v>68</v>
      </c>
      <c r="J198">
        <v>28</v>
      </c>
    </row>
    <row r="199" spans="1:10" x14ac:dyDescent="0.35">
      <c r="A199">
        <v>2010</v>
      </c>
      <c r="B199" t="s">
        <v>25</v>
      </c>
      <c r="C199">
        <v>656</v>
      </c>
      <c r="D199">
        <v>548</v>
      </c>
      <c r="E199">
        <v>927</v>
      </c>
      <c r="F199">
        <v>266</v>
      </c>
      <c r="G199">
        <v>40</v>
      </c>
      <c r="H199">
        <v>128</v>
      </c>
      <c r="I199">
        <v>130</v>
      </c>
      <c r="J199">
        <v>44</v>
      </c>
    </row>
    <row r="200" spans="1:10" x14ac:dyDescent="0.35">
      <c r="A200">
        <v>2010</v>
      </c>
      <c r="B200" t="s">
        <v>26</v>
      </c>
      <c r="C200">
        <v>859</v>
      </c>
      <c r="D200">
        <v>735</v>
      </c>
      <c r="E200">
        <v>977</v>
      </c>
      <c r="F200">
        <v>275</v>
      </c>
      <c r="G200">
        <v>32</v>
      </c>
      <c r="H200">
        <v>201</v>
      </c>
      <c r="I200">
        <v>103</v>
      </c>
      <c r="J200">
        <v>30</v>
      </c>
    </row>
    <row r="201" spans="1:10" x14ac:dyDescent="0.35">
      <c r="A201">
        <v>2010</v>
      </c>
      <c r="B201" t="s">
        <v>27</v>
      </c>
      <c r="C201">
        <v>663</v>
      </c>
      <c r="D201">
        <v>574</v>
      </c>
      <c r="E201">
        <v>981</v>
      </c>
      <c r="F201">
        <v>276</v>
      </c>
      <c r="G201">
        <v>30</v>
      </c>
      <c r="H201">
        <v>109</v>
      </c>
      <c r="I201">
        <v>156</v>
      </c>
      <c r="J201">
        <v>38</v>
      </c>
    </row>
    <row r="202" spans="1:10" x14ac:dyDescent="0.35">
      <c r="A202">
        <v>2010</v>
      </c>
      <c r="B202" t="s">
        <v>28</v>
      </c>
      <c r="C202">
        <v>772</v>
      </c>
      <c r="D202">
        <v>623</v>
      </c>
      <c r="E202">
        <v>961</v>
      </c>
      <c r="F202">
        <v>290</v>
      </c>
      <c r="G202">
        <v>34</v>
      </c>
      <c r="H202">
        <v>166</v>
      </c>
      <c r="I202">
        <v>108</v>
      </c>
      <c r="J202">
        <v>21</v>
      </c>
    </row>
    <row r="203" spans="1:10" x14ac:dyDescent="0.35">
      <c r="A203">
        <v>2010</v>
      </c>
      <c r="B203" t="s">
        <v>29</v>
      </c>
      <c r="C203">
        <v>587</v>
      </c>
      <c r="D203">
        <v>496</v>
      </c>
      <c r="E203">
        <v>874</v>
      </c>
      <c r="F203">
        <v>276</v>
      </c>
      <c r="G203">
        <v>27</v>
      </c>
      <c r="H203">
        <v>126</v>
      </c>
      <c r="I203">
        <v>87</v>
      </c>
      <c r="J203">
        <v>36</v>
      </c>
    </row>
    <row r="204" spans="1:10" x14ac:dyDescent="0.35">
      <c r="A204">
        <v>2010</v>
      </c>
      <c r="B204" t="s">
        <v>30</v>
      </c>
      <c r="C204">
        <v>665</v>
      </c>
      <c r="D204">
        <v>588</v>
      </c>
      <c r="E204">
        <v>946</v>
      </c>
      <c r="F204">
        <v>236</v>
      </c>
      <c r="G204">
        <v>24</v>
      </c>
      <c r="H204">
        <v>132</v>
      </c>
      <c r="I204">
        <v>124</v>
      </c>
      <c r="J204">
        <v>50</v>
      </c>
    </row>
    <row r="205" spans="1:10" x14ac:dyDescent="0.35">
      <c r="A205">
        <v>2010</v>
      </c>
      <c r="B205" t="s">
        <v>31</v>
      </c>
      <c r="C205">
        <v>513</v>
      </c>
      <c r="D205">
        <v>498</v>
      </c>
      <c r="E205">
        <v>930</v>
      </c>
      <c r="F205">
        <v>227</v>
      </c>
      <c r="G205">
        <v>16</v>
      </c>
      <c r="H205">
        <v>101</v>
      </c>
      <c r="I205">
        <v>142</v>
      </c>
      <c r="J205">
        <v>39</v>
      </c>
    </row>
    <row r="206" spans="1:10" x14ac:dyDescent="0.35">
      <c r="A206">
        <v>2010</v>
      </c>
      <c r="B206" t="s">
        <v>32</v>
      </c>
      <c r="C206">
        <v>697</v>
      </c>
      <c r="D206">
        <v>537</v>
      </c>
      <c r="E206">
        <v>935</v>
      </c>
      <c r="F206">
        <v>284</v>
      </c>
      <c r="G206">
        <v>30</v>
      </c>
      <c r="H206">
        <v>162</v>
      </c>
      <c r="I206">
        <v>55</v>
      </c>
      <c r="J206">
        <v>32</v>
      </c>
    </row>
    <row r="207" spans="1:10" x14ac:dyDescent="0.35">
      <c r="A207">
        <v>2010</v>
      </c>
      <c r="B207" t="s">
        <v>33</v>
      </c>
      <c r="C207">
        <v>736</v>
      </c>
      <c r="D207">
        <v>591</v>
      </c>
      <c r="E207">
        <v>1003</v>
      </c>
      <c r="F207">
        <v>285</v>
      </c>
      <c r="G207">
        <v>18</v>
      </c>
      <c r="H207">
        <v>150</v>
      </c>
      <c r="I207">
        <v>79</v>
      </c>
      <c r="J207">
        <v>41</v>
      </c>
    </row>
    <row r="208" spans="1:10" x14ac:dyDescent="0.35">
      <c r="A208">
        <v>2010</v>
      </c>
      <c r="B208" t="s">
        <v>34</v>
      </c>
      <c r="C208">
        <v>802</v>
      </c>
      <c r="D208">
        <v>729</v>
      </c>
      <c r="E208">
        <v>851</v>
      </c>
      <c r="F208">
        <v>295</v>
      </c>
      <c r="G208">
        <v>37</v>
      </c>
      <c r="H208">
        <v>160</v>
      </c>
      <c r="I208">
        <v>172</v>
      </c>
      <c r="J208">
        <v>47</v>
      </c>
    </row>
    <row r="209" spans="1:10" x14ac:dyDescent="0.35">
      <c r="A209">
        <v>2010</v>
      </c>
      <c r="B209" t="s">
        <v>35</v>
      </c>
      <c r="C209">
        <v>787</v>
      </c>
      <c r="D209">
        <v>556</v>
      </c>
      <c r="E209">
        <v>1101</v>
      </c>
      <c r="F209">
        <v>268</v>
      </c>
      <c r="G209">
        <v>25</v>
      </c>
      <c r="H209">
        <v>162</v>
      </c>
      <c r="I209">
        <v>123</v>
      </c>
      <c r="J209">
        <v>48</v>
      </c>
    </row>
    <row r="210" spans="1:10" x14ac:dyDescent="0.35">
      <c r="A210">
        <v>2010</v>
      </c>
      <c r="B210" t="s">
        <v>36</v>
      </c>
      <c r="C210">
        <v>755</v>
      </c>
      <c r="D210">
        <v>526</v>
      </c>
      <c r="E210">
        <v>767</v>
      </c>
      <c r="F210">
        <v>319</v>
      </c>
      <c r="G210">
        <v>21</v>
      </c>
      <c r="H210">
        <v>257</v>
      </c>
      <c r="I210">
        <v>58</v>
      </c>
      <c r="J210">
        <v>20</v>
      </c>
    </row>
    <row r="211" spans="1:10" x14ac:dyDescent="0.35">
      <c r="A211">
        <v>2010</v>
      </c>
      <c r="B211" t="s">
        <v>37</v>
      </c>
      <c r="C211">
        <v>655</v>
      </c>
      <c r="D211">
        <v>563</v>
      </c>
      <c r="E211">
        <v>925</v>
      </c>
      <c r="F211">
        <v>250</v>
      </c>
      <c r="G211">
        <v>31</v>
      </c>
      <c r="H211">
        <v>149</v>
      </c>
      <c r="I211">
        <v>110</v>
      </c>
      <c r="J211">
        <v>41</v>
      </c>
    </row>
  </sheetData>
  <hyperlinks>
    <hyperlink ref="B32" r:id="rId1" tooltip="Arizona Diamondbacks" display="http://www.baseball-reference.com/teams/ARI/2015.shtml" xr:uid="{00000000-0004-0000-0000-000000000000}"/>
    <hyperlink ref="B33" r:id="rId2" tooltip="Atlanta Braves" display="http://www.baseball-reference.com/teams/ATL/2015.shtml" xr:uid="{00000000-0004-0000-0000-000001000000}"/>
    <hyperlink ref="B34" r:id="rId3" tooltip="Baltimore Orioles" display="http://www.baseball-reference.com/teams/BAL/2015.shtml" xr:uid="{00000000-0004-0000-0000-000002000000}"/>
    <hyperlink ref="B35" r:id="rId4" tooltip="Boston Red Sox" display="http://www.baseball-reference.com/teams/BOS/2015.shtml" xr:uid="{00000000-0004-0000-0000-000003000000}"/>
    <hyperlink ref="B36" r:id="rId5" tooltip="Chicago Cubs" display="http://www.baseball-reference.com/teams/CHC/2015.shtml" xr:uid="{00000000-0004-0000-0000-000004000000}"/>
    <hyperlink ref="B37" r:id="rId6" tooltip="Chicago White Sox" display="http://www.baseball-reference.com/teams/CHW/2015.shtml" xr:uid="{00000000-0004-0000-0000-000005000000}"/>
    <hyperlink ref="B38" r:id="rId7" tooltip="Cincinnati Reds" display="http://www.baseball-reference.com/teams/CIN/2015.shtml" xr:uid="{00000000-0004-0000-0000-000006000000}"/>
    <hyperlink ref="B39" r:id="rId8" tooltip="Cleveland Indians" display="http://www.baseball-reference.com/teams/CLE/2015.shtml" xr:uid="{00000000-0004-0000-0000-000007000000}"/>
    <hyperlink ref="B40" r:id="rId9" tooltip="Colorado Rockies" display="http://www.baseball-reference.com/teams/COL/2015.shtml" xr:uid="{00000000-0004-0000-0000-000008000000}"/>
    <hyperlink ref="B41" r:id="rId10" tooltip="Detroit Tigers" display="http://www.baseball-reference.com/teams/DET/2015.shtml" xr:uid="{00000000-0004-0000-0000-000009000000}"/>
    <hyperlink ref="B42" r:id="rId11" tooltip="Houston Astros" display="http://www.baseball-reference.com/teams/HOU/2015.shtml" xr:uid="{00000000-0004-0000-0000-00000A000000}"/>
    <hyperlink ref="B43" r:id="rId12" tooltip="Kansas City Royals" display="http://www.baseball-reference.com/teams/KCR/2015.shtml" xr:uid="{00000000-0004-0000-0000-00000B000000}"/>
    <hyperlink ref="B44" r:id="rId13" tooltip="Los Angeles Angels of Anaheim" display="http://www.baseball-reference.com/teams/LAA/2015.shtml" xr:uid="{00000000-0004-0000-0000-00000C000000}"/>
    <hyperlink ref="B45" r:id="rId14" tooltip="Los Angeles Dodgers" display="http://www.baseball-reference.com/teams/LAD/2015.shtml" xr:uid="{00000000-0004-0000-0000-00000D000000}"/>
    <hyperlink ref="B46" r:id="rId15" tooltip="Miami Marlins" display="http://www.baseball-reference.com/teams/MIA/2015.shtml" xr:uid="{00000000-0004-0000-0000-00000E000000}"/>
    <hyperlink ref="B47" r:id="rId16" tooltip="Milwaukee Brewers" display="http://www.baseball-reference.com/teams/MIL/2015.shtml" xr:uid="{00000000-0004-0000-0000-00000F000000}"/>
    <hyperlink ref="B48" r:id="rId17" tooltip="Minnesota Twins" display="http://www.baseball-reference.com/teams/MIN/2015.shtml" xr:uid="{00000000-0004-0000-0000-000010000000}"/>
    <hyperlink ref="B49" r:id="rId18" tooltip="New York Mets" display="http://www.baseball-reference.com/teams/NYM/2015.shtml" xr:uid="{00000000-0004-0000-0000-000011000000}"/>
    <hyperlink ref="B50" r:id="rId19" tooltip="New York Yankees" display="http://www.baseball-reference.com/teams/NYY/2015.shtml" xr:uid="{00000000-0004-0000-0000-000012000000}"/>
    <hyperlink ref="B51" r:id="rId20" tooltip="Oakland Athletics" display="http://www.baseball-reference.com/teams/OAK/2015.shtml" xr:uid="{00000000-0004-0000-0000-000013000000}"/>
    <hyperlink ref="B52" r:id="rId21" tooltip="Philadelphia Phillies" display="http://www.baseball-reference.com/teams/PHI/2015.shtml" xr:uid="{00000000-0004-0000-0000-000014000000}"/>
    <hyperlink ref="B53" r:id="rId22" tooltip="Pittsburgh Pirates" display="http://www.baseball-reference.com/teams/PIT/2015.shtml" xr:uid="{00000000-0004-0000-0000-000015000000}"/>
    <hyperlink ref="B54" r:id="rId23" tooltip="San Diego Padres" display="http://www.baseball-reference.com/teams/SDP/2015.shtml" xr:uid="{00000000-0004-0000-0000-000016000000}"/>
    <hyperlink ref="B55" r:id="rId24" tooltip="Seattle Mariners" display="http://www.baseball-reference.com/teams/SEA/2015.shtml" xr:uid="{00000000-0004-0000-0000-000017000000}"/>
    <hyperlink ref="B56" r:id="rId25" tooltip="San Francisco Giants" display="http://www.baseball-reference.com/teams/SFG/2015.shtml" xr:uid="{00000000-0004-0000-0000-000018000000}"/>
    <hyperlink ref="B57" r:id="rId26" tooltip="St. Louis Cardinals" display="http://www.baseball-reference.com/teams/STL/2015.shtml" xr:uid="{00000000-0004-0000-0000-000019000000}"/>
    <hyperlink ref="B58" r:id="rId27" tooltip="Tampa Bay Rays" display="http://www.baseball-reference.com/teams/TBR/2015.shtml" xr:uid="{00000000-0004-0000-0000-00001A000000}"/>
    <hyperlink ref="B59" r:id="rId28" tooltip="Texas Rangers" display="http://www.baseball-reference.com/teams/TEX/2015.shtml" xr:uid="{00000000-0004-0000-0000-00001B000000}"/>
    <hyperlink ref="B60" r:id="rId29" tooltip="Toronto Blue Jays" display="http://www.baseball-reference.com/teams/TOR/2015.shtml" xr:uid="{00000000-0004-0000-0000-00001C000000}"/>
    <hyperlink ref="B61" r:id="rId30" tooltip="Washington Nationals" display="http://www.baseball-reference.com/teams/WSN/2015.shtml" xr:uid="{00000000-0004-0000-0000-00001D000000}"/>
    <hyperlink ref="B62" r:id="rId31" tooltip="Arizona Diamondbacks" display="http://www.baseball-reference.com/teams/ARI/2014.shtml" xr:uid="{00000000-0004-0000-0000-00001E000000}"/>
    <hyperlink ref="B63" r:id="rId32" tooltip="Atlanta Braves" display="http://www.baseball-reference.com/teams/ATL/2014.shtml" xr:uid="{00000000-0004-0000-0000-00001F000000}"/>
    <hyperlink ref="B64" r:id="rId33" tooltip="Baltimore Orioles" display="http://www.baseball-reference.com/teams/BAL/2014.shtml" xr:uid="{00000000-0004-0000-0000-000020000000}"/>
    <hyperlink ref="B65" r:id="rId34" tooltip="Boston Red Sox" display="http://www.baseball-reference.com/teams/BOS/2014.shtml" xr:uid="{00000000-0004-0000-0000-000021000000}"/>
    <hyperlink ref="B66" r:id="rId35" tooltip="Chicago Cubs" display="http://www.baseball-reference.com/teams/CHC/2014.shtml" xr:uid="{00000000-0004-0000-0000-000022000000}"/>
    <hyperlink ref="B67" r:id="rId36" tooltip="Chicago White Sox" display="http://www.baseball-reference.com/teams/CHW/2014.shtml" xr:uid="{00000000-0004-0000-0000-000023000000}"/>
    <hyperlink ref="B68" r:id="rId37" tooltip="Cincinnati Reds" display="http://www.baseball-reference.com/teams/CIN/2014.shtml" xr:uid="{00000000-0004-0000-0000-000024000000}"/>
    <hyperlink ref="B69" r:id="rId38" tooltip="Cleveland Indians" display="http://www.baseball-reference.com/teams/CLE/2014.shtml" xr:uid="{00000000-0004-0000-0000-000025000000}"/>
    <hyperlink ref="B70" r:id="rId39" tooltip="Colorado Rockies" display="http://www.baseball-reference.com/teams/COL/2014.shtml" xr:uid="{00000000-0004-0000-0000-000026000000}"/>
    <hyperlink ref="B71" r:id="rId40" tooltip="Detroit Tigers" display="http://www.baseball-reference.com/teams/DET/2014.shtml" xr:uid="{00000000-0004-0000-0000-000027000000}"/>
    <hyperlink ref="B72" r:id="rId41" tooltip="Houston Astros" display="http://www.baseball-reference.com/teams/HOU/2014.shtml" xr:uid="{00000000-0004-0000-0000-000028000000}"/>
    <hyperlink ref="B73" r:id="rId42" tooltip="Kansas City Royals" display="http://www.baseball-reference.com/teams/KCR/2014.shtml" xr:uid="{00000000-0004-0000-0000-000029000000}"/>
    <hyperlink ref="B74" r:id="rId43" tooltip="Los Angeles Angels of Anaheim" display="http://www.baseball-reference.com/teams/LAA/2014.shtml" xr:uid="{00000000-0004-0000-0000-00002A000000}"/>
    <hyperlink ref="B75" r:id="rId44" tooltip="Los Angeles Dodgers" display="http://www.baseball-reference.com/teams/LAD/2014.shtml" xr:uid="{00000000-0004-0000-0000-00002B000000}"/>
    <hyperlink ref="B76" r:id="rId45" tooltip="Miami Marlins" display="http://www.baseball-reference.com/teams/MIA/2014.shtml" xr:uid="{00000000-0004-0000-0000-00002C000000}"/>
    <hyperlink ref="B77" r:id="rId46" tooltip="Milwaukee Brewers" display="http://www.baseball-reference.com/teams/MIL/2014.shtml" xr:uid="{00000000-0004-0000-0000-00002D000000}"/>
    <hyperlink ref="B78" r:id="rId47" tooltip="Minnesota Twins" display="http://www.baseball-reference.com/teams/MIN/2014.shtml" xr:uid="{00000000-0004-0000-0000-00002E000000}"/>
    <hyperlink ref="B79" r:id="rId48" tooltip="New York Mets" display="http://www.baseball-reference.com/teams/NYM/2014.shtml" xr:uid="{00000000-0004-0000-0000-00002F000000}"/>
    <hyperlink ref="B80" r:id="rId49" tooltip="New York Yankees" display="http://www.baseball-reference.com/teams/NYY/2014.shtml" xr:uid="{00000000-0004-0000-0000-000030000000}"/>
    <hyperlink ref="B81" r:id="rId50" tooltip="Oakland Athletics" display="http://www.baseball-reference.com/teams/OAK/2014.shtml" xr:uid="{00000000-0004-0000-0000-000031000000}"/>
    <hyperlink ref="B82" r:id="rId51" tooltip="Philadelphia Phillies" display="http://www.baseball-reference.com/teams/PHI/2014.shtml" xr:uid="{00000000-0004-0000-0000-000032000000}"/>
    <hyperlink ref="B83" r:id="rId52" tooltip="Pittsburgh Pirates" display="http://www.baseball-reference.com/teams/PIT/2014.shtml" xr:uid="{00000000-0004-0000-0000-000033000000}"/>
    <hyperlink ref="B84" r:id="rId53" tooltip="San Diego Padres" display="http://www.baseball-reference.com/teams/SDP/2014.shtml" xr:uid="{00000000-0004-0000-0000-000034000000}"/>
    <hyperlink ref="B85" r:id="rId54" tooltip="Seattle Mariners" display="http://www.baseball-reference.com/teams/SEA/2014.shtml" xr:uid="{00000000-0004-0000-0000-000035000000}"/>
    <hyperlink ref="B86" r:id="rId55" tooltip="San Francisco Giants" display="http://www.baseball-reference.com/teams/SFG/2014.shtml" xr:uid="{00000000-0004-0000-0000-000036000000}"/>
    <hyperlink ref="B87" r:id="rId56" tooltip="St. Louis Cardinals" display="http://www.baseball-reference.com/teams/STL/2014.shtml" xr:uid="{00000000-0004-0000-0000-000037000000}"/>
    <hyperlink ref="B88" r:id="rId57" tooltip="Tampa Bay Rays" display="http://www.baseball-reference.com/teams/TBR/2014.shtml" xr:uid="{00000000-0004-0000-0000-000038000000}"/>
    <hyperlink ref="B89" r:id="rId58" tooltip="Texas Rangers" display="http://www.baseball-reference.com/teams/TEX/2014.shtml" xr:uid="{00000000-0004-0000-0000-000039000000}"/>
    <hyperlink ref="B90" r:id="rId59" tooltip="Toronto Blue Jays" display="http://www.baseball-reference.com/teams/TOR/2014.shtml" xr:uid="{00000000-0004-0000-0000-00003A000000}"/>
    <hyperlink ref="B91" r:id="rId60" tooltip="Washington Nationals" display="http://www.baseball-reference.com/teams/WSN/2014.shtml" xr:uid="{00000000-0004-0000-0000-00003B000000}"/>
    <hyperlink ref="B92" r:id="rId61" tooltip="Arizona Diamondbacks" display="http://www.baseball-reference.com/teams/ARI/2013.shtml" xr:uid="{00000000-0004-0000-0000-00003C000000}"/>
    <hyperlink ref="B93" r:id="rId62" tooltip="Atlanta Braves" display="http://www.baseball-reference.com/teams/ATL/2013.shtml" xr:uid="{00000000-0004-0000-0000-00003D000000}"/>
    <hyperlink ref="B94" r:id="rId63" tooltip="Baltimore Orioles" display="http://www.baseball-reference.com/teams/BAL/2013.shtml" xr:uid="{00000000-0004-0000-0000-00003E000000}"/>
    <hyperlink ref="B95" r:id="rId64" tooltip="Boston Red Sox" display="http://www.baseball-reference.com/teams/BOS/2013.shtml" xr:uid="{00000000-0004-0000-0000-00003F000000}"/>
    <hyperlink ref="B96" r:id="rId65" tooltip="Chicago Cubs" display="http://www.baseball-reference.com/teams/CHC/2013.shtml" xr:uid="{00000000-0004-0000-0000-000040000000}"/>
    <hyperlink ref="B97" r:id="rId66" tooltip="Chicago White Sox" display="http://www.baseball-reference.com/teams/CHW/2013.shtml" xr:uid="{00000000-0004-0000-0000-000041000000}"/>
    <hyperlink ref="B98" r:id="rId67" tooltip="Cincinnati Reds" display="http://www.baseball-reference.com/teams/CIN/2013.shtml" xr:uid="{00000000-0004-0000-0000-000042000000}"/>
    <hyperlink ref="B99" r:id="rId68" tooltip="Cleveland Indians" display="http://www.baseball-reference.com/teams/CLE/2013.shtml" xr:uid="{00000000-0004-0000-0000-000043000000}"/>
    <hyperlink ref="B100" r:id="rId69" tooltip="Colorado Rockies" display="http://www.baseball-reference.com/teams/COL/2013.shtml" xr:uid="{00000000-0004-0000-0000-000044000000}"/>
    <hyperlink ref="B101" r:id="rId70" tooltip="Detroit Tigers" display="http://www.baseball-reference.com/teams/DET/2013.shtml" xr:uid="{00000000-0004-0000-0000-000045000000}"/>
    <hyperlink ref="B102" r:id="rId71" tooltip="Houston Astros" display="http://www.baseball-reference.com/teams/HOU/2013.shtml" xr:uid="{00000000-0004-0000-0000-000046000000}"/>
    <hyperlink ref="B103" r:id="rId72" tooltip="Kansas City Royals" display="http://www.baseball-reference.com/teams/KCR/2013.shtml" xr:uid="{00000000-0004-0000-0000-000047000000}"/>
    <hyperlink ref="B104" r:id="rId73" tooltip="Los Angeles Angels of Anaheim" display="http://www.baseball-reference.com/teams/LAA/2013.shtml" xr:uid="{00000000-0004-0000-0000-000048000000}"/>
    <hyperlink ref="B105" r:id="rId74" tooltip="Los Angeles Dodgers" display="http://www.baseball-reference.com/teams/LAD/2013.shtml" xr:uid="{00000000-0004-0000-0000-000049000000}"/>
    <hyperlink ref="B106" r:id="rId75" tooltip="Miami Marlins" display="http://www.baseball-reference.com/teams/MIA/2013.shtml" xr:uid="{00000000-0004-0000-0000-00004A000000}"/>
    <hyperlink ref="B107" r:id="rId76" tooltip="Milwaukee Brewers" display="http://www.baseball-reference.com/teams/MIL/2013.shtml" xr:uid="{00000000-0004-0000-0000-00004B000000}"/>
    <hyperlink ref="B108" r:id="rId77" tooltip="Minnesota Twins" display="http://www.baseball-reference.com/teams/MIN/2013.shtml" xr:uid="{00000000-0004-0000-0000-00004C000000}"/>
    <hyperlink ref="B109" r:id="rId78" tooltip="New York Mets" display="http://www.baseball-reference.com/teams/NYM/2013.shtml" xr:uid="{00000000-0004-0000-0000-00004D000000}"/>
    <hyperlink ref="B110" r:id="rId79" tooltip="New York Yankees" display="http://www.baseball-reference.com/teams/NYY/2013.shtml" xr:uid="{00000000-0004-0000-0000-00004E000000}"/>
    <hyperlink ref="B111" r:id="rId80" tooltip="Oakland Athletics" display="http://www.baseball-reference.com/teams/OAK/2013.shtml" xr:uid="{00000000-0004-0000-0000-00004F000000}"/>
    <hyperlink ref="B112" r:id="rId81" tooltip="Philadelphia Phillies" display="http://www.baseball-reference.com/teams/PHI/2013.shtml" xr:uid="{00000000-0004-0000-0000-000050000000}"/>
    <hyperlink ref="B113" r:id="rId82" tooltip="Pittsburgh Pirates" display="http://www.baseball-reference.com/teams/PIT/2013.shtml" xr:uid="{00000000-0004-0000-0000-000051000000}"/>
    <hyperlink ref="B114" r:id="rId83" tooltip="San Diego Padres" display="http://www.baseball-reference.com/teams/SDP/2013.shtml" xr:uid="{00000000-0004-0000-0000-000052000000}"/>
    <hyperlink ref="B115" r:id="rId84" tooltip="Seattle Mariners" display="http://www.baseball-reference.com/teams/SEA/2013.shtml" xr:uid="{00000000-0004-0000-0000-000053000000}"/>
    <hyperlink ref="B116" r:id="rId85" tooltip="San Francisco Giants" display="http://www.baseball-reference.com/teams/SFG/2013.shtml" xr:uid="{00000000-0004-0000-0000-000054000000}"/>
    <hyperlink ref="B117" r:id="rId86" tooltip="St. Louis Cardinals" display="http://www.baseball-reference.com/teams/STL/2013.shtml" xr:uid="{00000000-0004-0000-0000-000055000000}"/>
    <hyperlink ref="B118" r:id="rId87" tooltip="Tampa Bay Rays" display="http://www.baseball-reference.com/teams/TBR/2013.shtml" xr:uid="{00000000-0004-0000-0000-000056000000}"/>
    <hyperlink ref="B119" r:id="rId88" tooltip="Texas Rangers" display="http://www.baseball-reference.com/teams/TEX/2013.shtml" xr:uid="{00000000-0004-0000-0000-000057000000}"/>
    <hyperlink ref="B120" r:id="rId89" tooltip="Toronto Blue Jays" display="http://www.baseball-reference.com/teams/TOR/2013.shtml" xr:uid="{00000000-0004-0000-0000-000058000000}"/>
    <hyperlink ref="B121" r:id="rId90" tooltip="Washington Nationals" display="http://www.baseball-reference.com/teams/WSN/2013.shtml" xr:uid="{00000000-0004-0000-0000-000059000000}"/>
    <hyperlink ref="B122" r:id="rId91" tooltip="Arizona Diamondbacks" display="http://www.baseball-reference.com/teams/ARI/2012.shtml" xr:uid="{00000000-0004-0000-0000-00005A000000}"/>
    <hyperlink ref="B123" r:id="rId92" tooltip="Atlanta Braves" display="http://www.baseball-reference.com/teams/ATL/2012.shtml" xr:uid="{00000000-0004-0000-0000-00005B000000}"/>
    <hyperlink ref="B124" r:id="rId93" tooltip="Baltimore Orioles" display="http://www.baseball-reference.com/teams/BAL/2012.shtml" xr:uid="{00000000-0004-0000-0000-00005C000000}"/>
    <hyperlink ref="B125" r:id="rId94" tooltip="Boston Red Sox" display="http://www.baseball-reference.com/teams/BOS/2012.shtml" xr:uid="{00000000-0004-0000-0000-00005D000000}"/>
    <hyperlink ref="B126" r:id="rId95" tooltip="Chicago Cubs" display="http://www.baseball-reference.com/teams/CHC/2012.shtml" xr:uid="{00000000-0004-0000-0000-00005E000000}"/>
    <hyperlink ref="B127" r:id="rId96" tooltip="Chicago White Sox" display="http://www.baseball-reference.com/teams/CHW/2012.shtml" xr:uid="{00000000-0004-0000-0000-00005F000000}"/>
    <hyperlink ref="B128" r:id="rId97" tooltip="Cincinnati Reds" display="http://www.baseball-reference.com/teams/CIN/2012.shtml" xr:uid="{00000000-0004-0000-0000-000060000000}"/>
    <hyperlink ref="B129" r:id="rId98" tooltip="Cleveland Indians" display="http://www.baseball-reference.com/teams/CLE/2012.shtml" xr:uid="{00000000-0004-0000-0000-000061000000}"/>
    <hyperlink ref="B130" r:id="rId99" tooltip="Colorado Rockies" display="http://www.baseball-reference.com/teams/COL/2012.shtml" xr:uid="{00000000-0004-0000-0000-000062000000}"/>
    <hyperlink ref="B131" r:id="rId100" tooltip="Detroit Tigers" display="http://www.baseball-reference.com/teams/DET/2012.shtml" xr:uid="{00000000-0004-0000-0000-000063000000}"/>
    <hyperlink ref="B132" r:id="rId101" tooltip="Houston Astros" display="http://www.baseball-reference.com/teams/HOU/2012.shtml" xr:uid="{00000000-0004-0000-0000-000064000000}"/>
    <hyperlink ref="B133" r:id="rId102" tooltip="Kansas City Royals" display="http://www.baseball-reference.com/teams/KCR/2012.shtml" xr:uid="{00000000-0004-0000-0000-000065000000}"/>
    <hyperlink ref="B134" r:id="rId103" tooltip="Los Angeles Angels of Anaheim" display="http://www.baseball-reference.com/teams/LAA/2012.shtml" xr:uid="{00000000-0004-0000-0000-000066000000}"/>
    <hyperlink ref="B135" r:id="rId104" tooltip="Los Angeles Dodgers" display="http://www.baseball-reference.com/teams/LAD/2012.shtml" xr:uid="{00000000-0004-0000-0000-000067000000}"/>
    <hyperlink ref="B136" r:id="rId105" tooltip="Miami Marlins" display="http://www.baseball-reference.com/teams/MIA/2012.shtml" xr:uid="{00000000-0004-0000-0000-000068000000}"/>
    <hyperlink ref="B137" r:id="rId106" tooltip="Milwaukee Brewers" display="http://www.baseball-reference.com/teams/MIL/2012.shtml" xr:uid="{00000000-0004-0000-0000-000069000000}"/>
    <hyperlink ref="B138" r:id="rId107" tooltip="Minnesota Twins" display="http://www.baseball-reference.com/teams/MIN/2012.shtml" xr:uid="{00000000-0004-0000-0000-00006A000000}"/>
    <hyperlink ref="B139" r:id="rId108" tooltip="New York Mets" display="http://www.baseball-reference.com/teams/NYM/2012.shtml" xr:uid="{00000000-0004-0000-0000-00006B000000}"/>
    <hyperlink ref="B140" r:id="rId109" tooltip="New York Yankees" display="http://www.baseball-reference.com/teams/NYY/2012.shtml" xr:uid="{00000000-0004-0000-0000-00006C000000}"/>
    <hyperlink ref="B141" r:id="rId110" tooltip="Oakland Athletics" display="http://www.baseball-reference.com/teams/OAK/2012.shtml" xr:uid="{00000000-0004-0000-0000-00006D000000}"/>
    <hyperlink ref="B142" r:id="rId111" tooltip="Philadelphia Phillies" display="http://www.baseball-reference.com/teams/PHI/2012.shtml" xr:uid="{00000000-0004-0000-0000-00006E000000}"/>
    <hyperlink ref="B143" r:id="rId112" tooltip="Pittsburgh Pirates" display="http://www.baseball-reference.com/teams/PIT/2012.shtml" xr:uid="{00000000-0004-0000-0000-00006F000000}"/>
    <hyperlink ref="B144" r:id="rId113" tooltip="San Diego Padres" display="http://www.baseball-reference.com/teams/SDP/2012.shtml" xr:uid="{00000000-0004-0000-0000-000070000000}"/>
    <hyperlink ref="B145" r:id="rId114" tooltip="Seattle Mariners" display="http://www.baseball-reference.com/teams/SEA/2012.shtml" xr:uid="{00000000-0004-0000-0000-000071000000}"/>
    <hyperlink ref="B146" r:id="rId115" tooltip="San Francisco Giants" display="http://www.baseball-reference.com/teams/SFG/2012.shtml" xr:uid="{00000000-0004-0000-0000-000072000000}"/>
    <hyperlink ref="B147" r:id="rId116" tooltip="St. Louis Cardinals" display="http://www.baseball-reference.com/teams/STL/2012.shtml" xr:uid="{00000000-0004-0000-0000-000073000000}"/>
    <hyperlink ref="B148" r:id="rId117" tooltip="Tampa Bay Rays" display="http://www.baseball-reference.com/teams/TBR/2012.shtml" xr:uid="{00000000-0004-0000-0000-000074000000}"/>
    <hyperlink ref="B149" r:id="rId118" tooltip="Texas Rangers" display="http://www.baseball-reference.com/teams/TEX/2012.shtml" xr:uid="{00000000-0004-0000-0000-000075000000}"/>
    <hyperlink ref="B150" r:id="rId119" tooltip="Toronto Blue Jays" display="http://www.baseball-reference.com/teams/TOR/2012.shtml" xr:uid="{00000000-0004-0000-0000-000076000000}"/>
    <hyperlink ref="B151" r:id="rId120" tooltip="Washington Nationals" display="http://www.baseball-reference.com/teams/WSN/2012.shtml" xr:uid="{00000000-0004-0000-0000-000077000000}"/>
    <hyperlink ref="B152" r:id="rId121" tooltip="Arizona Diamondbacks" display="http://www.baseball-reference.com/teams/ARI/2011.shtml" xr:uid="{00000000-0004-0000-0000-000078000000}"/>
    <hyperlink ref="B153" r:id="rId122" tooltip="Atlanta Braves" display="http://www.baseball-reference.com/teams/ATL/2011.shtml" xr:uid="{00000000-0004-0000-0000-000079000000}"/>
    <hyperlink ref="B154" r:id="rId123" tooltip="Baltimore Orioles" display="http://www.baseball-reference.com/teams/BAL/2011.shtml" xr:uid="{00000000-0004-0000-0000-00007A000000}"/>
    <hyperlink ref="B155" r:id="rId124" tooltip="Boston Red Sox" display="http://www.baseball-reference.com/teams/BOS/2011.shtml" xr:uid="{00000000-0004-0000-0000-00007B000000}"/>
    <hyperlink ref="B156" r:id="rId125" tooltip="Chicago Cubs" display="http://www.baseball-reference.com/teams/CHC/2011.shtml" xr:uid="{00000000-0004-0000-0000-00007C000000}"/>
    <hyperlink ref="B157" r:id="rId126" tooltip="Chicago White Sox" display="http://www.baseball-reference.com/teams/CHW/2011.shtml" xr:uid="{00000000-0004-0000-0000-00007D000000}"/>
    <hyperlink ref="B158" r:id="rId127" tooltip="Cincinnati Reds" display="http://www.baseball-reference.com/teams/CIN/2011.shtml" xr:uid="{00000000-0004-0000-0000-00007E000000}"/>
    <hyperlink ref="B159" r:id="rId128" tooltip="Cleveland Indians" display="http://www.baseball-reference.com/teams/CLE/2011.shtml" xr:uid="{00000000-0004-0000-0000-00007F000000}"/>
    <hyperlink ref="B160" r:id="rId129" tooltip="Colorado Rockies" display="http://www.baseball-reference.com/teams/COL/2011.shtml" xr:uid="{00000000-0004-0000-0000-000080000000}"/>
    <hyperlink ref="B161" r:id="rId130" tooltip="Detroit Tigers" display="http://www.baseball-reference.com/teams/DET/2011.shtml" xr:uid="{00000000-0004-0000-0000-000081000000}"/>
    <hyperlink ref="B162" r:id="rId131" tooltip="Florida Marlins" display="http://www.baseball-reference.com/teams/FLA/2011.shtml" xr:uid="{00000000-0004-0000-0000-000082000000}"/>
    <hyperlink ref="B163" r:id="rId132" tooltip="Houston Astros" display="http://www.baseball-reference.com/teams/HOU/2011.shtml" xr:uid="{00000000-0004-0000-0000-000083000000}"/>
    <hyperlink ref="B164" r:id="rId133" tooltip="Kansas City Royals" display="http://www.baseball-reference.com/teams/KCR/2011.shtml" xr:uid="{00000000-0004-0000-0000-000084000000}"/>
    <hyperlink ref="B165" r:id="rId134" tooltip="Los Angeles Angels of Anaheim" display="http://www.baseball-reference.com/teams/LAA/2011.shtml" xr:uid="{00000000-0004-0000-0000-000085000000}"/>
    <hyperlink ref="B166" r:id="rId135" tooltip="Los Angeles Dodgers" display="http://www.baseball-reference.com/teams/LAD/2011.shtml" xr:uid="{00000000-0004-0000-0000-000086000000}"/>
    <hyperlink ref="B167" r:id="rId136" tooltip="Milwaukee Brewers" display="http://www.baseball-reference.com/teams/MIL/2011.shtml" xr:uid="{00000000-0004-0000-0000-000087000000}"/>
    <hyperlink ref="B168" r:id="rId137" tooltip="Minnesota Twins" display="http://www.baseball-reference.com/teams/MIN/2011.shtml" xr:uid="{00000000-0004-0000-0000-000088000000}"/>
    <hyperlink ref="B169" r:id="rId138" tooltip="New York Mets" display="http://www.baseball-reference.com/teams/NYM/2011.shtml" xr:uid="{00000000-0004-0000-0000-000089000000}"/>
    <hyperlink ref="B170" r:id="rId139" tooltip="New York Yankees" display="http://www.baseball-reference.com/teams/NYY/2011.shtml" xr:uid="{00000000-0004-0000-0000-00008A000000}"/>
    <hyperlink ref="B171" r:id="rId140" tooltip="Oakland Athletics" display="http://www.baseball-reference.com/teams/OAK/2011.shtml" xr:uid="{00000000-0004-0000-0000-00008B000000}"/>
    <hyperlink ref="B172" r:id="rId141" tooltip="Philadelphia Phillies" display="http://www.baseball-reference.com/teams/PHI/2011.shtml" xr:uid="{00000000-0004-0000-0000-00008C000000}"/>
    <hyperlink ref="B173" r:id="rId142" tooltip="Pittsburgh Pirates" display="http://www.baseball-reference.com/teams/PIT/2011.shtml" xr:uid="{00000000-0004-0000-0000-00008D000000}"/>
    <hyperlink ref="B174" r:id="rId143" tooltip="San Diego Padres" display="http://www.baseball-reference.com/teams/SDP/2011.shtml" xr:uid="{00000000-0004-0000-0000-00008E000000}"/>
    <hyperlink ref="B175" r:id="rId144" tooltip="Seattle Mariners" display="http://www.baseball-reference.com/teams/SEA/2011.shtml" xr:uid="{00000000-0004-0000-0000-00008F000000}"/>
    <hyperlink ref="B176" r:id="rId145" tooltip="San Francisco Giants" display="http://www.baseball-reference.com/teams/SFG/2011.shtml" xr:uid="{00000000-0004-0000-0000-000090000000}"/>
    <hyperlink ref="B177" r:id="rId146" tooltip="St. Louis Cardinals" display="http://www.baseball-reference.com/teams/STL/2011.shtml" xr:uid="{00000000-0004-0000-0000-000091000000}"/>
    <hyperlink ref="B178" r:id="rId147" tooltip="Tampa Bay Rays" display="http://www.baseball-reference.com/teams/TBR/2011.shtml" xr:uid="{00000000-0004-0000-0000-000092000000}"/>
    <hyperlink ref="B179" r:id="rId148" tooltip="Texas Rangers" display="http://www.baseball-reference.com/teams/TEX/2011.shtml" xr:uid="{00000000-0004-0000-0000-000093000000}"/>
    <hyperlink ref="B180" r:id="rId149" tooltip="Toronto Blue Jays" display="http://www.baseball-reference.com/teams/TOR/2011.shtml" xr:uid="{00000000-0004-0000-0000-000094000000}"/>
    <hyperlink ref="B181" r:id="rId150" tooltip="Washington Nationals" display="http://www.baseball-reference.com/teams/WSN/2011.shtml" xr:uid="{00000000-0004-0000-0000-000095000000}"/>
    <hyperlink ref="B182" r:id="rId151" tooltip="Arizona Diamondbacks" display="http://www.baseball-reference.com/teams/ARI/2010.shtml" xr:uid="{00000000-0004-0000-0000-000096000000}"/>
    <hyperlink ref="B183" r:id="rId152" tooltip="Atlanta Braves" display="http://www.baseball-reference.com/teams/ATL/2010.shtml" xr:uid="{00000000-0004-0000-0000-000097000000}"/>
    <hyperlink ref="B184" r:id="rId153" tooltip="Baltimore Orioles" display="http://www.baseball-reference.com/teams/BAL/2010.shtml" xr:uid="{00000000-0004-0000-0000-000098000000}"/>
    <hyperlink ref="B185" r:id="rId154" tooltip="Boston Red Sox" display="http://www.baseball-reference.com/teams/BOS/2010.shtml" xr:uid="{00000000-0004-0000-0000-000099000000}"/>
    <hyperlink ref="B186" r:id="rId155" tooltip="Chicago Cubs" display="http://www.baseball-reference.com/teams/CHC/2010.shtml" xr:uid="{00000000-0004-0000-0000-00009A000000}"/>
    <hyperlink ref="B187" r:id="rId156" tooltip="Chicago White Sox" display="http://www.baseball-reference.com/teams/CHW/2010.shtml" xr:uid="{00000000-0004-0000-0000-00009B000000}"/>
    <hyperlink ref="B188" r:id="rId157" tooltip="Cincinnati Reds" display="http://www.baseball-reference.com/teams/CIN/2010.shtml" xr:uid="{00000000-0004-0000-0000-00009C000000}"/>
    <hyperlink ref="B189" r:id="rId158" tooltip="Cleveland Indians" display="http://www.baseball-reference.com/teams/CLE/2010.shtml" xr:uid="{00000000-0004-0000-0000-00009D000000}"/>
    <hyperlink ref="B190" r:id="rId159" tooltip="Colorado Rockies" display="http://www.baseball-reference.com/teams/COL/2010.shtml" xr:uid="{00000000-0004-0000-0000-00009E000000}"/>
    <hyperlink ref="B191" r:id="rId160" tooltip="Detroit Tigers" display="http://www.baseball-reference.com/teams/DET/2010.shtml" xr:uid="{00000000-0004-0000-0000-00009F000000}"/>
    <hyperlink ref="B192" r:id="rId161" tooltip="Florida Marlins" display="http://www.baseball-reference.com/teams/FLA/2010.shtml" xr:uid="{00000000-0004-0000-0000-0000A0000000}"/>
    <hyperlink ref="B193" r:id="rId162" tooltip="Houston Astros" display="http://www.baseball-reference.com/teams/HOU/2010.shtml" xr:uid="{00000000-0004-0000-0000-0000A1000000}"/>
    <hyperlink ref="B194" r:id="rId163" tooltip="Kansas City Royals" display="http://www.baseball-reference.com/teams/KCR/2010.shtml" xr:uid="{00000000-0004-0000-0000-0000A2000000}"/>
    <hyperlink ref="B195" r:id="rId164" tooltip="Los Angeles Angels of Anaheim" display="http://www.baseball-reference.com/teams/LAA/2010.shtml" xr:uid="{00000000-0004-0000-0000-0000A3000000}"/>
    <hyperlink ref="B196" r:id="rId165" tooltip="Los Angeles Dodgers" display="http://www.baseball-reference.com/teams/LAD/2010.shtml" xr:uid="{00000000-0004-0000-0000-0000A4000000}"/>
    <hyperlink ref="B197" r:id="rId166" tooltip="Milwaukee Brewers" display="http://www.baseball-reference.com/teams/MIL/2010.shtml" xr:uid="{00000000-0004-0000-0000-0000A5000000}"/>
    <hyperlink ref="B198" r:id="rId167" tooltip="Minnesota Twins" display="http://www.baseball-reference.com/teams/MIN/2010.shtml" xr:uid="{00000000-0004-0000-0000-0000A6000000}"/>
    <hyperlink ref="B199" r:id="rId168" tooltip="New York Mets" display="http://www.baseball-reference.com/teams/NYM/2010.shtml" xr:uid="{00000000-0004-0000-0000-0000A7000000}"/>
    <hyperlink ref="B200" r:id="rId169" tooltip="New York Yankees" display="http://www.baseball-reference.com/teams/NYY/2010.shtml" xr:uid="{00000000-0004-0000-0000-0000A8000000}"/>
    <hyperlink ref="B201" r:id="rId170" tooltip="Oakland Athletics" display="http://www.baseball-reference.com/teams/OAK/2010.shtml" xr:uid="{00000000-0004-0000-0000-0000A9000000}"/>
    <hyperlink ref="B202" r:id="rId171" tooltip="Philadelphia Phillies" display="http://www.baseball-reference.com/teams/PHI/2010.shtml" xr:uid="{00000000-0004-0000-0000-0000AA000000}"/>
    <hyperlink ref="B203" r:id="rId172" tooltip="Pittsburgh Pirates" display="http://www.baseball-reference.com/teams/PIT/2010.shtml" xr:uid="{00000000-0004-0000-0000-0000AB000000}"/>
    <hyperlink ref="B204" r:id="rId173" tooltip="San Diego Padres" display="http://www.baseball-reference.com/teams/SDP/2010.shtml" xr:uid="{00000000-0004-0000-0000-0000AC000000}"/>
    <hyperlink ref="B205" r:id="rId174" tooltip="Seattle Mariners" display="http://www.baseball-reference.com/teams/SEA/2010.shtml" xr:uid="{00000000-0004-0000-0000-0000AD000000}"/>
    <hyperlink ref="B206" r:id="rId175" tooltip="San Francisco Giants" display="http://www.baseball-reference.com/teams/SFG/2010.shtml" xr:uid="{00000000-0004-0000-0000-0000AE000000}"/>
    <hyperlink ref="B207" r:id="rId176" tooltip="St. Louis Cardinals" display="http://www.baseball-reference.com/teams/STL/2010.shtml" xr:uid="{00000000-0004-0000-0000-0000AF000000}"/>
    <hyperlink ref="B208" r:id="rId177" tooltip="Tampa Bay Rays" display="http://www.baseball-reference.com/teams/TBR/2010.shtml" xr:uid="{00000000-0004-0000-0000-0000B0000000}"/>
    <hyperlink ref="B209" r:id="rId178" tooltip="Texas Rangers" display="http://www.baseball-reference.com/teams/TEX/2010.shtml" xr:uid="{00000000-0004-0000-0000-0000B1000000}"/>
    <hyperlink ref="B210" r:id="rId179" tooltip="Toronto Blue Jays" display="http://www.baseball-reference.com/teams/TOR/2010.shtml" xr:uid="{00000000-0004-0000-0000-0000B2000000}"/>
    <hyperlink ref="B211" r:id="rId180" tooltip="Washington Nationals" display="http://www.baseball-reference.com/teams/WSN/2010.shtml" xr:uid="{00000000-0004-0000-00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FD2E-1F19-40CE-B1EE-9AF8EC73EBD4}">
  <dimension ref="A1:G24"/>
  <sheetViews>
    <sheetView workbookViewId="0">
      <selection activeCell="I26" sqref="I26"/>
    </sheetView>
  </sheetViews>
  <sheetFormatPr defaultRowHeight="14.5" x14ac:dyDescent="0.35"/>
  <cols>
    <col min="1" max="1" width="16.54296875" bestFit="1" customWidth="1"/>
    <col min="2" max="2" width="12.26953125" bestFit="1" customWidth="1"/>
    <col min="3" max="3" width="13" bestFit="1" customWidth="1"/>
    <col min="4" max="4" width="12.26953125" bestFit="1" customWidth="1"/>
    <col min="5" max="5" width="11.7265625" bestFit="1" customWidth="1"/>
    <col min="6" max="6" width="12.26953125" bestFit="1" customWidth="1"/>
    <col min="7" max="7" width="11.7265625" bestFit="1" customWidth="1"/>
  </cols>
  <sheetData>
    <row r="1" spans="1:7" x14ac:dyDescent="0.35">
      <c r="A1" t="s">
        <v>40</v>
      </c>
    </row>
    <row r="2" spans="1:7" ht="15" thickBot="1" x14ac:dyDescent="0.4"/>
    <row r="3" spans="1:7" x14ac:dyDescent="0.35">
      <c r="A3" s="4" t="s">
        <v>41</v>
      </c>
      <c r="B3" s="4"/>
    </row>
    <row r="4" spans="1:7" x14ac:dyDescent="0.35">
      <c r="A4" s="1" t="s">
        <v>42</v>
      </c>
      <c r="B4" s="1">
        <v>0.94936652546395406</v>
      </c>
    </row>
    <row r="5" spans="1:7" x14ac:dyDescent="0.35">
      <c r="A5" s="1" t="s">
        <v>43</v>
      </c>
      <c r="B5" s="5">
        <v>0.90129679967150045</v>
      </c>
    </row>
    <row r="6" spans="1:7" x14ac:dyDescent="0.35">
      <c r="A6" s="1" t="s">
        <v>44</v>
      </c>
      <c r="B6" s="1">
        <v>0.89787639173932465</v>
      </c>
    </row>
    <row r="7" spans="1:7" x14ac:dyDescent="0.35">
      <c r="A7" s="1" t="s">
        <v>45</v>
      </c>
      <c r="B7" s="1">
        <v>22.075479272787415</v>
      </c>
    </row>
    <row r="8" spans="1:7" ht="15" thickBot="1" x14ac:dyDescent="0.4">
      <c r="A8" s="2" t="s">
        <v>46</v>
      </c>
      <c r="B8" s="2">
        <v>210</v>
      </c>
    </row>
    <row r="10" spans="1:7" ht="15" thickBot="1" x14ac:dyDescent="0.4">
      <c r="A10" t="s">
        <v>47</v>
      </c>
    </row>
    <row r="11" spans="1:7" x14ac:dyDescent="0.35">
      <c r="A11" s="3"/>
      <c r="B11" s="3" t="s">
        <v>52</v>
      </c>
      <c r="C11" s="3" t="s">
        <v>53</v>
      </c>
      <c r="D11" s="3" t="s">
        <v>54</v>
      </c>
      <c r="E11" s="3" t="s">
        <v>38</v>
      </c>
      <c r="F11" s="3" t="s">
        <v>55</v>
      </c>
    </row>
    <row r="12" spans="1:7" x14ac:dyDescent="0.35">
      <c r="A12" s="1" t="s">
        <v>48</v>
      </c>
      <c r="B12" s="1">
        <v>7</v>
      </c>
      <c r="C12" s="1">
        <v>898893.5132146246</v>
      </c>
      <c r="D12" s="1">
        <v>128413.35903066066</v>
      </c>
      <c r="E12" s="1">
        <v>263.50564539188866</v>
      </c>
      <c r="F12" s="1">
        <v>6.6626363370751533E-98</v>
      </c>
    </row>
    <row r="13" spans="1:7" x14ac:dyDescent="0.35">
      <c r="A13" s="1" t="s">
        <v>49</v>
      </c>
      <c r="B13" s="1">
        <v>202</v>
      </c>
      <c r="C13" s="1">
        <v>98440.010594899883</v>
      </c>
      <c r="D13" s="1">
        <v>487.32678512326675</v>
      </c>
      <c r="E13" s="1"/>
      <c r="F13" s="1"/>
    </row>
    <row r="14" spans="1:7" ht="15" thickBot="1" x14ac:dyDescent="0.4">
      <c r="A14" s="2" t="s">
        <v>50</v>
      </c>
      <c r="B14" s="2">
        <v>209</v>
      </c>
      <c r="C14" s="2">
        <v>997333.52380952449</v>
      </c>
      <c r="D14" s="2"/>
      <c r="E14" s="2"/>
      <c r="F14" s="2"/>
    </row>
    <row r="15" spans="1:7" ht="15" thickBot="1" x14ac:dyDescent="0.4"/>
    <row r="16" spans="1:7" x14ac:dyDescent="0.35">
      <c r="A16" s="3"/>
      <c r="B16" s="3" t="s">
        <v>56</v>
      </c>
      <c r="C16" s="3" t="s">
        <v>45</v>
      </c>
      <c r="D16" s="3" t="s">
        <v>57</v>
      </c>
      <c r="E16" s="3" t="s">
        <v>58</v>
      </c>
      <c r="F16" s="3" t="s">
        <v>59</v>
      </c>
      <c r="G16" s="3" t="s">
        <v>60</v>
      </c>
    </row>
    <row r="17" spans="1:7" x14ac:dyDescent="0.35">
      <c r="A17" s="1" t="s">
        <v>51</v>
      </c>
      <c r="B17" s="1">
        <v>-411.81335613452637</v>
      </c>
      <c r="C17" s="1">
        <v>33.006755059324519</v>
      </c>
      <c r="D17" s="1">
        <v>-12.476638657582541</v>
      </c>
      <c r="E17" s="1">
        <v>7.3422655161318951E-27</v>
      </c>
      <c r="F17" s="1">
        <v>-476.89532930184407</v>
      </c>
      <c r="G17" s="1">
        <v>-346.73138296720867</v>
      </c>
    </row>
    <row r="18" spans="1:7" x14ac:dyDescent="0.35">
      <c r="A18" s="1" t="s">
        <v>39</v>
      </c>
      <c r="B18" s="1">
        <v>0.3261711910749916</v>
      </c>
      <c r="C18" s="1">
        <v>2.6991876631158207E-2</v>
      </c>
      <c r="D18" s="1">
        <v>12.084050158204793</v>
      </c>
      <c r="E18" s="1">
        <v>1.1812663994270178E-25</v>
      </c>
      <c r="F18" s="1">
        <v>0.27294921916387155</v>
      </c>
      <c r="G18" s="1">
        <v>0.37939316298611164</v>
      </c>
    </row>
    <row r="19" spans="1:7" x14ac:dyDescent="0.35">
      <c r="A19" s="1" t="s">
        <v>0</v>
      </c>
      <c r="B19" s="1">
        <v>0.45910777375080208</v>
      </c>
      <c r="C19" s="1">
        <v>2.820986853286428E-2</v>
      </c>
      <c r="D19" s="1">
        <v>16.274722202832852</v>
      </c>
      <c r="E19" s="1">
        <v>1.3250047390574278E-38</v>
      </c>
      <c r="F19" s="1">
        <v>0.40348419295318683</v>
      </c>
      <c r="G19" s="1">
        <v>0.51473135454841734</v>
      </c>
    </row>
    <row r="20" spans="1:7" x14ac:dyDescent="0.35">
      <c r="A20" s="1" t="s">
        <v>1</v>
      </c>
      <c r="B20" s="1">
        <v>0.80514101459756848</v>
      </c>
      <c r="C20" s="1">
        <v>7.0539418720354935E-2</v>
      </c>
      <c r="D20" s="1">
        <v>11.414057972173735</v>
      </c>
      <c r="E20" s="1">
        <v>1.3099880384920438E-23</v>
      </c>
      <c r="F20" s="1">
        <v>0.66605298403700597</v>
      </c>
      <c r="G20" s="1">
        <v>0.944229045158131</v>
      </c>
    </row>
    <row r="21" spans="1:7" x14ac:dyDescent="0.35">
      <c r="A21" s="1" t="s">
        <v>2</v>
      </c>
      <c r="B21" s="1">
        <v>1.0721295591565851</v>
      </c>
      <c r="C21" s="1">
        <v>0.18508330272692725</v>
      </c>
      <c r="D21" s="1">
        <v>5.7926865544344111</v>
      </c>
      <c r="E21" s="1">
        <v>2.6243591949278025E-8</v>
      </c>
      <c r="F21" s="1">
        <v>0.70718648855960131</v>
      </c>
      <c r="G21" s="1">
        <v>1.437072629753569</v>
      </c>
    </row>
    <row r="22" spans="1:7" x14ac:dyDescent="0.35">
      <c r="A22" s="1" t="s">
        <v>3</v>
      </c>
      <c r="B22" s="1">
        <v>1.4281052638366842</v>
      </c>
      <c r="C22" s="1">
        <v>5.2270692839491158E-2</v>
      </c>
      <c r="D22" s="1">
        <v>27.321337947863071</v>
      </c>
      <c r="E22" s="1">
        <v>9.1608181787811242E-70</v>
      </c>
      <c r="F22" s="1">
        <v>1.3250390938147443</v>
      </c>
      <c r="G22" s="1">
        <v>1.5311714338586242</v>
      </c>
    </row>
    <row r="23" spans="1:7" x14ac:dyDescent="0.35">
      <c r="A23" s="1" t="s">
        <v>4</v>
      </c>
      <c r="B23" s="1">
        <v>0.25004499905490091</v>
      </c>
      <c r="C23" s="1">
        <v>6.3490956555503547E-2</v>
      </c>
      <c r="D23" s="1">
        <v>3.9382773960306072</v>
      </c>
      <c r="E23" s="1">
        <v>1.1296155280118621E-4</v>
      </c>
      <c r="F23" s="1">
        <v>0.12485496678769442</v>
      </c>
      <c r="G23" s="1">
        <v>0.37523503132210739</v>
      </c>
    </row>
    <row r="24" spans="1:7" ht="15" thickBot="1" x14ac:dyDescent="0.4">
      <c r="A24" s="2" t="s">
        <v>5</v>
      </c>
      <c r="B24" s="2">
        <v>-0.25438030395392952</v>
      </c>
      <c r="C24" s="2">
        <v>0.19057633471550023</v>
      </c>
      <c r="D24" s="2">
        <v>-1.3347948176969524</v>
      </c>
      <c r="E24" s="2">
        <v>0.18344599465251954</v>
      </c>
      <c r="F24" s="2">
        <v>-0.6301544107992505</v>
      </c>
      <c r="G24" s="2">
        <v>0.1213938028913914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3F01-0BC0-4707-8BD3-97100DEBDD8E}">
  <dimension ref="A1:G23"/>
  <sheetViews>
    <sheetView workbookViewId="0">
      <selection activeCell="K16" sqref="K16"/>
    </sheetView>
  </sheetViews>
  <sheetFormatPr defaultRowHeight="14.5" x14ac:dyDescent="0.35"/>
  <cols>
    <col min="1" max="1" width="16.54296875" bestFit="1" customWidth="1"/>
    <col min="2" max="2" width="12.26953125" bestFit="1" customWidth="1"/>
    <col min="3" max="3" width="13" bestFit="1" customWidth="1"/>
    <col min="4" max="4" width="12.26953125" bestFit="1" customWidth="1"/>
    <col min="5" max="5" width="11.7265625" bestFit="1" customWidth="1"/>
    <col min="6" max="7" width="12.26953125" bestFit="1" customWidth="1"/>
  </cols>
  <sheetData>
    <row r="1" spans="1:7" x14ac:dyDescent="0.35">
      <c r="A1" t="s">
        <v>40</v>
      </c>
    </row>
    <row r="2" spans="1:7" ht="15" thickBot="1" x14ac:dyDescent="0.4"/>
    <row r="3" spans="1:7" x14ac:dyDescent="0.35">
      <c r="A3" s="4" t="s">
        <v>41</v>
      </c>
      <c r="B3" s="4"/>
    </row>
    <row r="4" spans="1:7" x14ac:dyDescent="0.35">
      <c r="A4" s="1" t="s">
        <v>42</v>
      </c>
      <c r="B4" s="1">
        <v>0.94890790873770448</v>
      </c>
    </row>
    <row r="5" spans="1:7" x14ac:dyDescent="0.35">
      <c r="A5" s="1" t="s">
        <v>43</v>
      </c>
      <c r="B5" s="5">
        <v>0.90042621926496369</v>
      </c>
    </row>
    <row r="6" spans="1:7" x14ac:dyDescent="0.35">
      <c r="A6" s="1" t="s">
        <v>44</v>
      </c>
      <c r="B6" s="1">
        <v>0.89748315185407601</v>
      </c>
    </row>
    <row r="7" spans="1:7" x14ac:dyDescent="0.35">
      <c r="A7" s="1" t="s">
        <v>45</v>
      </c>
      <c r="B7" s="1">
        <v>22.117940650482808</v>
      </c>
    </row>
    <row r="8" spans="1:7" ht="15" thickBot="1" x14ac:dyDescent="0.4">
      <c r="A8" s="2" t="s">
        <v>46</v>
      </c>
      <c r="B8" s="2">
        <v>210</v>
      </c>
    </row>
    <row r="10" spans="1:7" ht="15" thickBot="1" x14ac:dyDescent="0.4">
      <c r="A10" t="s">
        <v>47</v>
      </c>
    </row>
    <row r="11" spans="1:7" x14ac:dyDescent="0.35">
      <c r="A11" s="3"/>
      <c r="B11" s="3" t="s">
        <v>52</v>
      </c>
      <c r="C11" s="3" t="s">
        <v>53</v>
      </c>
      <c r="D11" s="3" t="s">
        <v>54</v>
      </c>
      <c r="E11" s="3" t="s">
        <v>38</v>
      </c>
      <c r="F11" s="3" t="s">
        <v>55</v>
      </c>
    </row>
    <row r="12" spans="1:7" x14ac:dyDescent="0.35">
      <c r="A12" s="1" t="s">
        <v>48</v>
      </c>
      <c r="B12" s="1">
        <v>6</v>
      </c>
      <c r="C12" s="1">
        <v>898025.25419001374</v>
      </c>
      <c r="D12" s="1">
        <v>149670.87569833561</v>
      </c>
      <c r="E12" s="1">
        <v>305.94821441529615</v>
      </c>
      <c r="F12" s="1">
        <v>8.8345574219698942E-99</v>
      </c>
    </row>
    <row r="13" spans="1:7" x14ac:dyDescent="0.35">
      <c r="A13" s="1" t="s">
        <v>49</v>
      </c>
      <c r="B13" s="1">
        <v>203</v>
      </c>
      <c r="C13" s="1">
        <v>99308.2696195108</v>
      </c>
      <c r="D13" s="1">
        <v>489.2032986182798</v>
      </c>
      <c r="E13" s="1"/>
      <c r="F13" s="1"/>
    </row>
    <row r="14" spans="1:7" ht="15" thickBot="1" x14ac:dyDescent="0.4">
      <c r="A14" s="2" t="s">
        <v>50</v>
      </c>
      <c r="B14" s="2">
        <v>209</v>
      </c>
      <c r="C14" s="2">
        <v>997333.52380952449</v>
      </c>
      <c r="D14" s="2"/>
      <c r="E14" s="2"/>
      <c r="F14" s="2"/>
    </row>
    <row r="15" spans="1:7" ht="15" thickBot="1" x14ac:dyDescent="0.4"/>
    <row r="16" spans="1:7" x14ac:dyDescent="0.35">
      <c r="A16" s="3"/>
      <c r="B16" s="3" t="s">
        <v>56</v>
      </c>
      <c r="C16" s="3" t="s">
        <v>45</v>
      </c>
      <c r="D16" s="3" t="s">
        <v>57</v>
      </c>
      <c r="E16" s="3" t="s">
        <v>58</v>
      </c>
      <c r="F16" s="3" t="s">
        <v>59</v>
      </c>
      <c r="G16" s="3" t="s">
        <v>60</v>
      </c>
    </row>
    <row r="17" spans="1:7" x14ac:dyDescent="0.35">
      <c r="A17" s="1" t="s">
        <v>51</v>
      </c>
      <c r="B17" s="1">
        <v>-422.32148555432815</v>
      </c>
      <c r="C17" s="1">
        <v>32.115829925187931</v>
      </c>
      <c r="D17" s="1">
        <v>-13.14994775280922</v>
      </c>
      <c r="E17" s="1">
        <v>5.6540318839592243E-29</v>
      </c>
      <c r="F17" s="1">
        <v>-485.64487275186781</v>
      </c>
      <c r="G17" s="1">
        <v>-358.99809835678849</v>
      </c>
    </row>
    <row r="18" spans="1:7" x14ac:dyDescent="0.35">
      <c r="A18" s="1" t="s">
        <v>39</v>
      </c>
      <c r="B18" s="1">
        <v>0.32842703310669386</v>
      </c>
      <c r="C18" s="1">
        <v>2.6990732217477723E-2</v>
      </c>
      <c r="D18" s="1">
        <v>12.168140918163845</v>
      </c>
      <c r="E18" s="1">
        <v>6.1157555038768349E-26</v>
      </c>
      <c r="F18" s="1">
        <v>0.27520889765966328</v>
      </c>
      <c r="G18" s="1">
        <v>0.38164516855372443</v>
      </c>
    </row>
    <row r="19" spans="1:7" x14ac:dyDescent="0.35">
      <c r="A19" s="1" t="s">
        <v>0</v>
      </c>
      <c r="B19" s="1">
        <v>0.46242531227316563</v>
      </c>
      <c r="C19" s="1">
        <v>2.8154215521582183E-2</v>
      </c>
      <c r="D19" s="1">
        <v>16.424727299493895</v>
      </c>
      <c r="E19" s="1">
        <v>3.9960540098412498E-39</v>
      </c>
      <c r="F19" s="1">
        <v>0.40691311486555976</v>
      </c>
      <c r="G19" s="1">
        <v>0.51793750968077157</v>
      </c>
    </row>
    <row r="20" spans="1:7" x14ac:dyDescent="0.35">
      <c r="A20" s="1" t="s">
        <v>1</v>
      </c>
      <c r="B20" s="1">
        <v>0.80900492804306889</v>
      </c>
      <c r="C20" s="1">
        <v>7.0615562476173024E-2</v>
      </c>
      <c r="D20" s="1">
        <v>11.456467946651872</v>
      </c>
      <c r="E20" s="1">
        <v>9.2243829962819742E-24</v>
      </c>
      <c r="F20" s="1">
        <v>0.66977089251395006</v>
      </c>
      <c r="G20" s="1">
        <v>0.94823896357218773</v>
      </c>
    </row>
    <row r="21" spans="1:7" x14ac:dyDescent="0.35">
      <c r="A21" s="1" t="s">
        <v>2</v>
      </c>
      <c r="B21" s="1">
        <v>1.0566468065189849</v>
      </c>
      <c r="C21" s="1">
        <v>0.18507477501346534</v>
      </c>
      <c r="D21" s="1">
        <v>5.7092967231331624</v>
      </c>
      <c r="E21" s="1">
        <v>3.986817025247802E-8</v>
      </c>
      <c r="F21" s="1">
        <v>0.69173138424980252</v>
      </c>
      <c r="G21" s="1">
        <v>1.4215622287881673</v>
      </c>
    </row>
    <row r="22" spans="1:7" x14ac:dyDescent="0.35">
      <c r="A22" s="1" t="s">
        <v>3</v>
      </c>
      <c r="B22" s="1">
        <v>1.4320939937563817</v>
      </c>
      <c r="C22" s="1">
        <v>5.2285580756476324E-2</v>
      </c>
      <c r="D22" s="1">
        <v>27.389845786096508</v>
      </c>
      <c r="E22" s="1">
        <v>4.1936154086567305E-70</v>
      </c>
      <c r="F22" s="1">
        <v>1.3290015286759793</v>
      </c>
      <c r="G22" s="1">
        <v>1.5351864588367841</v>
      </c>
    </row>
    <row r="23" spans="1:7" ht="15" thickBot="1" x14ac:dyDescent="0.4">
      <c r="A23" s="2" t="s">
        <v>4</v>
      </c>
      <c r="B23" s="2">
        <v>0.20445497571412913</v>
      </c>
      <c r="C23" s="2">
        <v>5.3624270071267521E-2</v>
      </c>
      <c r="D23" s="2">
        <v>3.8127320976566237</v>
      </c>
      <c r="E23" s="2">
        <v>1.8225971313688883E-4</v>
      </c>
      <c r="F23" s="2">
        <v>9.8722991679516342E-2</v>
      </c>
      <c r="G23" s="2">
        <v>0.31018695974874189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7E2A-E915-41E0-91A9-2B15E0E6ADDB}">
  <dimension ref="A1:M213"/>
  <sheetViews>
    <sheetView workbookViewId="0">
      <selection activeCell="O8" sqref="O8"/>
    </sheetView>
  </sheetViews>
  <sheetFormatPr defaultRowHeight="14.5" x14ac:dyDescent="0.35"/>
  <cols>
    <col min="1" max="1" width="5" bestFit="1" customWidth="1"/>
    <col min="2" max="2" width="5.81640625" bestFit="1" customWidth="1"/>
    <col min="3" max="3" width="5.26953125" bestFit="1" customWidth="1"/>
    <col min="4" max="4" width="10.1796875" customWidth="1"/>
    <col min="5" max="5" width="9" customWidth="1"/>
    <col min="6" max="6" width="8.453125" bestFit="1" customWidth="1"/>
    <col min="7" max="9" width="6.54296875" bestFit="1" customWidth="1"/>
    <col min="10" max="10" width="7.81640625" bestFit="1" customWidth="1"/>
    <col min="11" max="11" width="6.54296875" bestFit="1" customWidth="1"/>
    <col min="12" max="12" width="7.81640625" bestFit="1" customWidth="1"/>
    <col min="13" max="14" width="4.81640625" bestFit="1" customWidth="1"/>
    <col min="15" max="15" width="12" bestFit="1" customWidth="1"/>
  </cols>
  <sheetData>
    <row r="1" spans="1:13" ht="29" x14ac:dyDescent="0.35">
      <c r="E1" s="7" t="s">
        <v>68</v>
      </c>
      <c r="F1" s="8" t="s">
        <v>69</v>
      </c>
      <c r="G1" s="6"/>
    </row>
    <row r="2" spans="1:13" x14ac:dyDescent="0.35">
      <c r="E2">
        <f>AVEDEV(E4:E213)</f>
        <v>17.156421229354315</v>
      </c>
      <c r="F2" s="10">
        <f>MLRnoCS!B19</f>
        <v>0.46242531227316563</v>
      </c>
      <c r="G2" s="10">
        <f>MLRnoCS!B20</f>
        <v>0.80900492804306889</v>
      </c>
      <c r="H2" s="10">
        <f>MLRnoCS!B21</f>
        <v>1.0566468065189849</v>
      </c>
      <c r="I2" s="10">
        <f>MLRnoCS!B22</f>
        <v>1.4320939937563817</v>
      </c>
      <c r="J2" s="10">
        <f>MLRnoCS!B18</f>
        <v>0.32842703310669386</v>
      </c>
      <c r="K2" s="10">
        <f>MLRnoCS!B23</f>
        <v>0.20445497571412913</v>
      </c>
    </row>
    <row r="3" spans="1:13" ht="29" x14ac:dyDescent="0.35">
      <c r="A3" s="7" t="s">
        <v>63</v>
      </c>
      <c r="B3" s="7" t="s">
        <v>64</v>
      </c>
      <c r="C3" s="7" t="s">
        <v>65</v>
      </c>
      <c r="D3" s="8" t="s">
        <v>66</v>
      </c>
      <c r="E3" s="8" t="s">
        <v>67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39</v>
      </c>
      <c r="K3" s="7" t="s">
        <v>4</v>
      </c>
      <c r="M3" s="9"/>
    </row>
    <row r="4" spans="1:13" x14ac:dyDescent="0.35">
      <c r="A4">
        <v>2016</v>
      </c>
      <c r="B4" t="s">
        <v>8</v>
      </c>
      <c r="C4">
        <v>752</v>
      </c>
      <c r="D4">
        <f>MLRnoCS!$B$17+SUMPRODUCT('Accuracy LW'!F$2:K$2,'Accuracy LW'!F4:K4)</f>
        <v>774.38759460825304</v>
      </c>
      <c r="E4">
        <f>C4-D4</f>
        <v>-22.387594608253039</v>
      </c>
      <c r="F4">
        <v>948</v>
      </c>
      <c r="G4">
        <v>285</v>
      </c>
      <c r="H4">
        <v>56</v>
      </c>
      <c r="I4">
        <v>190</v>
      </c>
      <c r="J4">
        <v>513</v>
      </c>
      <c r="K4">
        <v>137</v>
      </c>
    </row>
    <row r="5" spans="1:13" x14ac:dyDescent="0.35">
      <c r="A5">
        <v>2016</v>
      </c>
      <c r="B5" t="s">
        <v>9</v>
      </c>
      <c r="C5">
        <v>649</v>
      </c>
      <c r="D5">
        <f>MLRnoCS!$B$17+SUMPRODUCT('Accuracy LW'!F$2:K$2,'Accuracy LW'!F5:K5)</f>
        <v>663.08988776632214</v>
      </c>
      <c r="E5">
        <f t="shared" ref="E5:E68" si="0">C5-D5</f>
        <v>-14.089887766322136</v>
      </c>
      <c r="F5">
        <v>960</v>
      </c>
      <c r="G5">
        <v>295</v>
      </c>
      <c r="H5">
        <v>27</v>
      </c>
      <c r="I5">
        <v>122</v>
      </c>
      <c r="J5">
        <v>561</v>
      </c>
      <c r="K5">
        <v>75</v>
      </c>
    </row>
    <row r="6" spans="1:13" x14ac:dyDescent="0.35">
      <c r="A6">
        <v>2016</v>
      </c>
      <c r="B6" t="s">
        <v>10</v>
      </c>
      <c r="C6">
        <v>744</v>
      </c>
      <c r="D6">
        <f>MLRnoCS!$B$17+SUMPRODUCT('Accuracy LW'!F$2:K$2,'Accuracy LW'!F6:K6)</f>
        <v>743.85986973660351</v>
      </c>
      <c r="E6">
        <f t="shared" si="0"/>
        <v>0.14013026339648604</v>
      </c>
      <c r="F6">
        <v>889</v>
      </c>
      <c r="G6">
        <v>265</v>
      </c>
      <c r="H6">
        <v>6</v>
      </c>
      <c r="I6">
        <v>253</v>
      </c>
      <c r="J6">
        <v>512</v>
      </c>
      <c r="K6">
        <v>19</v>
      </c>
    </row>
    <row r="7" spans="1:13" x14ac:dyDescent="0.35">
      <c r="A7">
        <v>2016</v>
      </c>
      <c r="B7" t="s">
        <v>11</v>
      </c>
      <c r="C7">
        <v>878</v>
      </c>
      <c r="D7">
        <f>MLRnoCS!$B$17+SUMPRODUCT('Accuracy LW'!F$2:K$2,'Accuracy LW'!F7:K7)</f>
        <v>866.41200465331758</v>
      </c>
      <c r="E7">
        <f t="shared" si="0"/>
        <v>11.587995346682419</v>
      </c>
      <c r="F7">
        <v>1022</v>
      </c>
      <c r="G7">
        <v>343</v>
      </c>
      <c r="H7">
        <v>25</v>
      </c>
      <c r="I7">
        <v>208</v>
      </c>
      <c r="J7">
        <v>601</v>
      </c>
      <c r="K7">
        <v>83</v>
      </c>
    </row>
    <row r="8" spans="1:13" x14ac:dyDescent="0.35">
      <c r="A8">
        <v>2016</v>
      </c>
      <c r="B8" t="s">
        <v>12</v>
      </c>
      <c r="C8">
        <v>808</v>
      </c>
      <c r="D8">
        <f>MLRnoCS!$B$17+SUMPRODUCT('Accuracy LW'!F$2:K$2,'Accuracy LW'!F8:K8)</f>
        <v>802.04547659504487</v>
      </c>
      <c r="E8">
        <f t="shared" si="0"/>
        <v>5.9545234049551254</v>
      </c>
      <c r="F8">
        <v>887</v>
      </c>
      <c r="G8">
        <v>293</v>
      </c>
      <c r="H8">
        <v>30</v>
      </c>
      <c r="I8">
        <v>199</v>
      </c>
      <c r="J8">
        <v>752</v>
      </c>
      <c r="K8">
        <v>66</v>
      </c>
    </row>
    <row r="9" spans="1:13" x14ac:dyDescent="0.35">
      <c r="A9">
        <v>2016</v>
      </c>
      <c r="B9" t="s">
        <v>13</v>
      </c>
      <c r="C9">
        <v>686</v>
      </c>
      <c r="D9">
        <f>MLRnoCS!$B$17+SUMPRODUCT('Accuracy LW'!F$2:K$2,'Accuracy LW'!F9:K9)</f>
        <v>699.12202768749626</v>
      </c>
      <c r="E9">
        <f t="shared" si="0"/>
        <v>-13.122027687496256</v>
      </c>
      <c r="F9">
        <v>950</v>
      </c>
      <c r="G9">
        <v>277</v>
      </c>
      <c r="H9">
        <v>33</v>
      </c>
      <c r="I9">
        <v>168</v>
      </c>
      <c r="J9">
        <v>508</v>
      </c>
      <c r="K9">
        <v>77</v>
      </c>
    </row>
    <row r="10" spans="1:13" x14ac:dyDescent="0.35">
      <c r="A10">
        <v>2016</v>
      </c>
      <c r="B10" t="s">
        <v>14</v>
      </c>
      <c r="C10">
        <v>716</v>
      </c>
      <c r="D10">
        <f>MLRnoCS!$B$17+SUMPRODUCT('Accuracy LW'!F$2:K$2,'Accuracy LW'!F10:K10)</f>
        <v>695.04522051658364</v>
      </c>
      <c r="E10">
        <f t="shared" si="0"/>
        <v>20.95477948341636</v>
      </c>
      <c r="F10">
        <v>929</v>
      </c>
      <c r="G10">
        <v>277</v>
      </c>
      <c r="H10">
        <v>33</v>
      </c>
      <c r="I10">
        <v>164</v>
      </c>
      <c r="J10">
        <v>504</v>
      </c>
      <c r="K10">
        <v>139</v>
      </c>
    </row>
    <row r="11" spans="1:13" x14ac:dyDescent="0.35">
      <c r="A11">
        <v>2016</v>
      </c>
      <c r="B11" t="s">
        <v>15</v>
      </c>
      <c r="C11">
        <v>777</v>
      </c>
      <c r="D11">
        <f>MLRnoCS!$B$17+SUMPRODUCT('Accuracy LW'!F$2:K$2,'Accuracy LW'!F11:K11)</f>
        <v>762.51113456989424</v>
      </c>
      <c r="E11">
        <f t="shared" si="0"/>
        <v>14.488865430105761</v>
      </c>
      <c r="F11">
        <v>913</v>
      </c>
      <c r="G11">
        <v>308</v>
      </c>
      <c r="H11">
        <v>29</v>
      </c>
      <c r="I11">
        <v>185</v>
      </c>
      <c r="J11">
        <v>580</v>
      </c>
      <c r="K11">
        <v>134</v>
      </c>
    </row>
    <row r="12" spans="1:13" x14ac:dyDescent="0.35">
      <c r="A12">
        <v>2016</v>
      </c>
      <c r="B12" t="s">
        <v>16</v>
      </c>
      <c r="C12">
        <v>845</v>
      </c>
      <c r="D12">
        <f>MLRnoCS!$B$17+SUMPRODUCT('Accuracy LW'!F$2:K$2,'Accuracy LW'!F12:K12)</f>
        <v>816.49039973850563</v>
      </c>
      <c r="E12">
        <f t="shared" si="0"/>
        <v>28.50960026149437</v>
      </c>
      <c r="F12">
        <v>975</v>
      </c>
      <c r="G12">
        <v>318</v>
      </c>
      <c r="H12">
        <v>47</v>
      </c>
      <c r="I12">
        <v>204</v>
      </c>
      <c r="J12">
        <v>534</v>
      </c>
      <c r="K12">
        <v>66</v>
      </c>
    </row>
    <row r="13" spans="1:13" x14ac:dyDescent="0.35">
      <c r="A13">
        <v>2016</v>
      </c>
      <c r="B13" t="s">
        <v>17</v>
      </c>
      <c r="C13">
        <v>750</v>
      </c>
      <c r="D13">
        <f>MLRnoCS!$B$17+SUMPRODUCT('Accuracy LW'!F$2:K$2,'Accuracy LW'!F13:K13)</f>
        <v>761.16262382288755</v>
      </c>
      <c r="E13">
        <f t="shared" si="0"/>
        <v>-11.162623822887554</v>
      </c>
      <c r="F13">
        <v>983</v>
      </c>
      <c r="G13">
        <v>252</v>
      </c>
      <c r="H13">
        <v>30</v>
      </c>
      <c r="I13">
        <v>211</v>
      </c>
      <c r="J13">
        <v>546</v>
      </c>
      <c r="K13">
        <v>58</v>
      </c>
    </row>
    <row r="14" spans="1:13" x14ac:dyDescent="0.35">
      <c r="A14">
        <v>2016</v>
      </c>
      <c r="B14" t="s">
        <v>18</v>
      </c>
      <c r="C14">
        <v>724</v>
      </c>
      <c r="D14">
        <f>MLRnoCS!$B$17+SUMPRODUCT('Accuracy LW'!F$2:K$2,'Accuracy LW'!F14:K14)</f>
        <v>738.13446119890091</v>
      </c>
      <c r="E14">
        <f t="shared" si="0"/>
        <v>-14.134461198900908</v>
      </c>
      <c r="F14">
        <v>849</v>
      </c>
      <c r="G14">
        <v>291</v>
      </c>
      <c r="H14">
        <v>29</v>
      </c>
      <c r="I14">
        <v>198</v>
      </c>
      <c r="J14">
        <v>601</v>
      </c>
      <c r="K14">
        <v>102</v>
      </c>
    </row>
    <row r="15" spans="1:13" x14ac:dyDescent="0.35">
      <c r="A15">
        <v>2016</v>
      </c>
      <c r="B15" t="s">
        <v>19</v>
      </c>
      <c r="C15">
        <v>675</v>
      </c>
      <c r="D15">
        <f>MLRnoCS!$B$17+SUMPRODUCT('Accuracy LW'!F$2:K$2,'Accuracy LW'!F15:K15)</f>
        <v>666.82023649112921</v>
      </c>
      <c r="E15">
        <f t="shared" si="0"/>
        <v>8.1797635088707921</v>
      </c>
      <c r="F15">
        <v>1006</v>
      </c>
      <c r="G15">
        <v>264</v>
      </c>
      <c r="H15">
        <v>33</v>
      </c>
      <c r="I15">
        <v>147</v>
      </c>
      <c r="J15">
        <v>427</v>
      </c>
      <c r="K15">
        <v>121</v>
      </c>
    </row>
    <row r="16" spans="1:13" x14ac:dyDescent="0.35">
      <c r="A16">
        <v>2016</v>
      </c>
      <c r="B16" t="s">
        <v>20</v>
      </c>
      <c r="C16">
        <v>717</v>
      </c>
      <c r="D16">
        <f>MLRnoCS!$B$17+SUMPRODUCT('Accuracy LW'!F$2:K$2,'Accuracy LW'!F16:K16)</f>
        <v>675.9107862557621</v>
      </c>
      <c r="E16">
        <f t="shared" si="0"/>
        <v>41.089213744237895</v>
      </c>
      <c r="F16">
        <v>955</v>
      </c>
      <c r="G16">
        <v>279</v>
      </c>
      <c r="H16">
        <v>20</v>
      </c>
      <c r="I16">
        <v>156</v>
      </c>
      <c r="J16">
        <v>522</v>
      </c>
      <c r="K16">
        <v>73</v>
      </c>
    </row>
    <row r="17" spans="1:11" x14ac:dyDescent="0.35">
      <c r="A17">
        <v>2016</v>
      </c>
      <c r="B17" t="s">
        <v>21</v>
      </c>
      <c r="C17">
        <v>725</v>
      </c>
      <c r="D17">
        <f>MLRnoCS!$B$17+SUMPRODUCT('Accuracy LW'!F$2:K$2,'Accuracy LW'!F17:K17)</f>
        <v>704.66486601078986</v>
      </c>
      <c r="E17">
        <f t="shared" si="0"/>
        <v>20.335133989210135</v>
      </c>
      <c r="F17">
        <v>894</v>
      </c>
      <c r="G17">
        <v>272</v>
      </c>
      <c r="H17">
        <v>21</v>
      </c>
      <c r="I17">
        <v>189</v>
      </c>
      <c r="J17">
        <v>583</v>
      </c>
      <c r="K17">
        <v>45</v>
      </c>
    </row>
    <row r="18" spans="1:11" x14ac:dyDescent="0.35">
      <c r="A18">
        <v>2016</v>
      </c>
      <c r="B18" t="s">
        <v>22</v>
      </c>
      <c r="C18">
        <v>655</v>
      </c>
      <c r="D18">
        <f>MLRnoCS!$B$17+SUMPRODUCT('Accuracy LW'!F$2:K$2,'Accuracy LW'!F18:K18)</f>
        <v>670.71673169923156</v>
      </c>
      <c r="E18">
        <f t="shared" si="0"/>
        <v>-15.716731699231559</v>
      </c>
      <c r="F18">
        <v>1031</v>
      </c>
      <c r="G18">
        <v>259</v>
      </c>
      <c r="H18">
        <v>42</v>
      </c>
      <c r="I18">
        <v>128</v>
      </c>
      <c r="J18">
        <v>501</v>
      </c>
      <c r="K18">
        <v>71</v>
      </c>
    </row>
    <row r="19" spans="1:11" x14ac:dyDescent="0.35">
      <c r="A19">
        <v>2016</v>
      </c>
      <c r="B19" t="s">
        <v>23</v>
      </c>
      <c r="C19">
        <v>671</v>
      </c>
      <c r="D19">
        <f>MLRnoCS!$B$17+SUMPRODUCT('Accuracy LW'!F$2:K$2,'Accuracy LW'!F19:K19)</f>
        <v>709.95919567374926</v>
      </c>
      <c r="E19">
        <f t="shared" si="0"/>
        <v>-38.959195673749264</v>
      </c>
      <c r="F19">
        <v>837</v>
      </c>
      <c r="G19">
        <v>249</v>
      </c>
      <c r="H19">
        <v>19</v>
      </c>
      <c r="I19">
        <v>194</v>
      </c>
      <c r="J19">
        <v>636</v>
      </c>
      <c r="K19">
        <v>181</v>
      </c>
    </row>
    <row r="20" spans="1:11" x14ac:dyDescent="0.35">
      <c r="A20">
        <v>2016</v>
      </c>
      <c r="B20" t="s">
        <v>24</v>
      </c>
      <c r="C20">
        <v>722</v>
      </c>
      <c r="D20">
        <f>MLRnoCS!$B$17+SUMPRODUCT('Accuracy LW'!F$2:K$2,'Accuracy LW'!F20:K20)</f>
        <v>745.3214576059554</v>
      </c>
      <c r="E20">
        <f t="shared" si="0"/>
        <v>-23.321457605955402</v>
      </c>
      <c r="F20">
        <v>886</v>
      </c>
      <c r="G20">
        <v>288</v>
      </c>
      <c r="H20">
        <v>35</v>
      </c>
      <c r="I20">
        <v>200</v>
      </c>
      <c r="J20">
        <v>557</v>
      </c>
      <c r="K20">
        <v>91</v>
      </c>
    </row>
    <row r="21" spans="1:11" x14ac:dyDescent="0.35">
      <c r="A21">
        <v>2016</v>
      </c>
      <c r="B21" t="s">
        <v>25</v>
      </c>
      <c r="C21">
        <v>671</v>
      </c>
      <c r="D21">
        <f>MLRnoCS!$B$17+SUMPRODUCT('Accuracy LW'!F$2:K$2,'Accuracy LW'!F21:K21)</f>
        <v>702.85673340381777</v>
      </c>
      <c r="E21">
        <f t="shared" si="0"/>
        <v>-31.856733403817771</v>
      </c>
      <c r="F21">
        <v>865</v>
      </c>
      <c r="G21">
        <v>240</v>
      </c>
      <c r="H21">
        <v>19</v>
      </c>
      <c r="I21">
        <v>218</v>
      </c>
      <c r="J21">
        <v>579</v>
      </c>
      <c r="K21">
        <v>42</v>
      </c>
    </row>
    <row r="22" spans="1:11" x14ac:dyDescent="0.35">
      <c r="A22">
        <v>2016</v>
      </c>
      <c r="B22" t="s">
        <v>26</v>
      </c>
      <c r="C22">
        <v>680</v>
      </c>
      <c r="D22">
        <f>MLRnoCS!$B$17+SUMPRODUCT('Accuracy LW'!F$2:K$2,'Accuracy LW'!F22:K22)</f>
        <v>673.66393358564346</v>
      </c>
      <c r="E22">
        <f t="shared" si="0"/>
        <v>6.3360664143565373</v>
      </c>
      <c r="F22">
        <v>930</v>
      </c>
      <c r="G22">
        <v>245</v>
      </c>
      <c r="H22">
        <v>20</v>
      </c>
      <c r="I22">
        <v>183</v>
      </c>
      <c r="J22">
        <v>517</v>
      </c>
      <c r="K22">
        <v>72</v>
      </c>
    </row>
    <row r="23" spans="1:11" x14ac:dyDescent="0.35">
      <c r="A23">
        <v>2016</v>
      </c>
      <c r="B23" t="s">
        <v>27</v>
      </c>
      <c r="C23">
        <v>653</v>
      </c>
      <c r="D23">
        <f>MLRnoCS!$B$17+SUMPRODUCT('Accuracy LW'!F$2:K$2,'Accuracy LW'!F23:K23)</f>
        <v>639.03228095807754</v>
      </c>
      <c r="E23">
        <f t="shared" si="0"/>
        <v>13.967719041922464</v>
      </c>
      <c r="F23">
        <v>892</v>
      </c>
      <c r="G23">
        <v>270</v>
      </c>
      <c r="H23">
        <v>21</v>
      </c>
      <c r="I23">
        <v>169</v>
      </c>
      <c r="J23">
        <v>475</v>
      </c>
      <c r="K23">
        <v>50</v>
      </c>
    </row>
    <row r="24" spans="1:11" x14ac:dyDescent="0.35">
      <c r="A24">
        <v>2016</v>
      </c>
      <c r="B24" t="s">
        <v>28</v>
      </c>
      <c r="C24">
        <v>610</v>
      </c>
      <c r="D24">
        <f>MLRnoCS!$B$17+SUMPRODUCT('Accuracy LW'!F$2:K$2,'Accuracy LW'!F24:K24)</f>
        <v>616.047355848385</v>
      </c>
      <c r="E24">
        <f t="shared" si="0"/>
        <v>-6.0473558483849956</v>
      </c>
      <c r="F24">
        <v>878</v>
      </c>
      <c r="G24">
        <v>231</v>
      </c>
      <c r="H24">
        <v>35</v>
      </c>
      <c r="I24">
        <v>161</v>
      </c>
      <c r="J24">
        <v>482</v>
      </c>
      <c r="K24">
        <v>96</v>
      </c>
    </row>
    <row r="25" spans="1:11" x14ac:dyDescent="0.35">
      <c r="A25">
        <v>2016</v>
      </c>
      <c r="B25" t="s">
        <v>29</v>
      </c>
      <c r="C25">
        <v>729</v>
      </c>
      <c r="D25">
        <f>MLRnoCS!$B$17+SUMPRODUCT('Accuracy LW'!F$2:K$2,'Accuracy LW'!F25:K25)</f>
        <v>733.81416198131933</v>
      </c>
      <c r="E25">
        <f t="shared" si="0"/>
        <v>-4.8141619813193302</v>
      </c>
      <c r="F25">
        <v>964</v>
      </c>
      <c r="G25">
        <v>277</v>
      </c>
      <c r="H25">
        <v>32</v>
      </c>
      <c r="I25">
        <v>153</v>
      </c>
      <c r="J25">
        <v>642</v>
      </c>
      <c r="K25">
        <v>110</v>
      </c>
    </row>
    <row r="26" spans="1:11" x14ac:dyDescent="0.35">
      <c r="A26">
        <v>2016</v>
      </c>
      <c r="B26" t="s">
        <v>30</v>
      </c>
      <c r="C26">
        <v>686</v>
      </c>
      <c r="D26">
        <f>MLRnoCS!$B$17+SUMPRODUCT('Accuracy LW'!F$2:K$2,'Accuracy LW'!F26:K26)</f>
        <v>635.49224206910367</v>
      </c>
      <c r="E26">
        <f t="shared" si="0"/>
        <v>50.507757930896332</v>
      </c>
      <c r="F26">
        <v>815</v>
      </c>
      <c r="G26">
        <v>257</v>
      </c>
      <c r="H26">
        <v>26</v>
      </c>
      <c r="I26">
        <v>177</v>
      </c>
      <c r="J26">
        <v>507</v>
      </c>
      <c r="K26">
        <v>125</v>
      </c>
    </row>
    <row r="27" spans="1:11" x14ac:dyDescent="0.35">
      <c r="A27">
        <v>2016</v>
      </c>
      <c r="B27" t="s">
        <v>31</v>
      </c>
      <c r="C27">
        <v>768</v>
      </c>
      <c r="D27">
        <f>MLRnoCS!$B$17+SUMPRODUCT('Accuracy LW'!F$2:K$2,'Accuracy LW'!F27:K27)</f>
        <v>760.95518469951139</v>
      </c>
      <c r="E27">
        <f t="shared" si="0"/>
        <v>7.044815300488608</v>
      </c>
      <c r="F27">
        <v>955</v>
      </c>
      <c r="G27">
        <v>251</v>
      </c>
      <c r="H27">
        <v>17</v>
      </c>
      <c r="I27">
        <v>223</v>
      </c>
      <c r="J27">
        <v>578</v>
      </c>
      <c r="K27">
        <v>56</v>
      </c>
    </row>
    <row r="28" spans="1:11" x14ac:dyDescent="0.35">
      <c r="A28">
        <v>2016</v>
      </c>
      <c r="B28" t="s">
        <v>32</v>
      </c>
      <c r="C28">
        <v>715</v>
      </c>
      <c r="D28">
        <f>MLRnoCS!$B$17+SUMPRODUCT('Accuracy LW'!F$2:K$2,'Accuracy LW'!F28:K28)</f>
        <v>715.17701128880253</v>
      </c>
      <c r="E28">
        <f t="shared" si="0"/>
        <v>-0.17701128880253236</v>
      </c>
      <c r="F28">
        <v>973</v>
      </c>
      <c r="G28">
        <v>280</v>
      </c>
      <c r="H28">
        <v>54</v>
      </c>
      <c r="I28">
        <v>130</v>
      </c>
      <c r="J28">
        <v>614</v>
      </c>
      <c r="K28">
        <v>79</v>
      </c>
    </row>
    <row r="29" spans="1:11" x14ac:dyDescent="0.35">
      <c r="A29">
        <v>2016</v>
      </c>
      <c r="B29" t="s">
        <v>33</v>
      </c>
      <c r="C29">
        <v>779</v>
      </c>
      <c r="D29">
        <f>MLRnoCS!$B$17+SUMPRODUCT('Accuracy LW'!F$2:K$2,'Accuracy LW'!F29:K29)</f>
        <v>775.72661345857614</v>
      </c>
      <c r="E29">
        <f t="shared" si="0"/>
        <v>3.2733865414238608</v>
      </c>
      <c r="F29">
        <v>859</v>
      </c>
      <c r="G29">
        <v>299</v>
      </c>
      <c r="H29">
        <v>32</v>
      </c>
      <c r="I29">
        <v>225</v>
      </c>
      <c r="J29">
        <v>596</v>
      </c>
      <c r="K29">
        <v>35</v>
      </c>
    </row>
    <row r="30" spans="1:11" x14ac:dyDescent="0.35">
      <c r="A30">
        <v>2016</v>
      </c>
      <c r="B30" t="s">
        <v>34</v>
      </c>
      <c r="C30">
        <v>672</v>
      </c>
      <c r="D30">
        <f>MLRnoCS!$B$17+SUMPRODUCT('Accuracy LW'!F$2:K$2,'Accuracy LW'!F30:K30)</f>
        <v>704.76240975588985</v>
      </c>
      <c r="E30">
        <f t="shared" si="0"/>
        <v>-32.762409755889848</v>
      </c>
      <c r="F30">
        <v>797</v>
      </c>
      <c r="G30">
        <v>288</v>
      </c>
      <c r="H30">
        <v>32</v>
      </c>
      <c r="I30">
        <v>216</v>
      </c>
      <c r="J30">
        <v>518</v>
      </c>
      <c r="K30">
        <v>60</v>
      </c>
    </row>
    <row r="31" spans="1:11" x14ac:dyDescent="0.35">
      <c r="A31">
        <v>2016</v>
      </c>
      <c r="B31" t="s">
        <v>35</v>
      </c>
      <c r="C31">
        <v>765</v>
      </c>
      <c r="D31">
        <f>MLRnoCS!$B$17+SUMPRODUCT('Accuracy LW'!F$2:K$2,'Accuracy LW'!F31:K31)</f>
        <v>743.98745947976545</v>
      </c>
      <c r="E31">
        <f t="shared" si="0"/>
        <v>21.012540520234552</v>
      </c>
      <c r="F31">
        <v>951</v>
      </c>
      <c r="G31">
        <v>257</v>
      </c>
      <c r="H31">
        <v>23</v>
      </c>
      <c r="I31">
        <v>215</v>
      </c>
      <c r="J31">
        <v>506</v>
      </c>
      <c r="K31">
        <v>99</v>
      </c>
    </row>
    <row r="32" spans="1:11" x14ac:dyDescent="0.35">
      <c r="A32">
        <v>2016</v>
      </c>
      <c r="B32" t="s">
        <v>36</v>
      </c>
      <c r="C32">
        <v>759</v>
      </c>
      <c r="D32">
        <f>MLRnoCS!$B$17+SUMPRODUCT('Accuracy LW'!F$2:K$2,'Accuracy LW'!F32:K32)</f>
        <v>762.9707684022012</v>
      </c>
      <c r="E32">
        <f t="shared" si="0"/>
        <v>-3.9707684022012018</v>
      </c>
      <c r="F32">
        <v>843</v>
      </c>
      <c r="G32">
        <v>276</v>
      </c>
      <c r="H32">
        <v>18</v>
      </c>
      <c r="I32">
        <v>221</v>
      </c>
      <c r="J32">
        <v>687</v>
      </c>
      <c r="K32">
        <v>54</v>
      </c>
    </row>
    <row r="33" spans="1:11" x14ac:dyDescent="0.35">
      <c r="A33">
        <v>2016</v>
      </c>
      <c r="B33" t="s">
        <v>37</v>
      </c>
      <c r="C33">
        <v>763</v>
      </c>
      <c r="D33">
        <f>MLRnoCS!$B$17+SUMPRODUCT('Accuracy LW'!F$2:K$2,'Accuracy LW'!F33:K33)</f>
        <v>755.2150021909049</v>
      </c>
      <c r="E33">
        <f t="shared" si="0"/>
        <v>7.7849978090951026</v>
      </c>
      <c r="F33">
        <v>903</v>
      </c>
      <c r="G33">
        <v>268</v>
      </c>
      <c r="H33">
        <v>29</v>
      </c>
      <c r="I33">
        <v>203</v>
      </c>
      <c r="J33">
        <v>600</v>
      </c>
      <c r="K33">
        <v>121</v>
      </c>
    </row>
    <row r="34" spans="1:11" x14ac:dyDescent="0.35">
      <c r="A34">
        <v>2015</v>
      </c>
      <c r="B34" t="s">
        <v>8</v>
      </c>
      <c r="C34">
        <v>720</v>
      </c>
      <c r="D34">
        <f>MLRnoCS!$B$17+SUMPRODUCT('Accuracy LW'!F$2:K$2,'Accuracy LW'!F34:K34)</f>
        <v>745.31044372056408</v>
      </c>
      <c r="E34">
        <f t="shared" si="0"/>
        <v>-25.310443720564081</v>
      </c>
      <c r="F34">
        <v>1003</v>
      </c>
      <c r="G34">
        <v>289</v>
      </c>
      <c r="H34">
        <v>48</v>
      </c>
      <c r="I34">
        <v>154</v>
      </c>
      <c r="J34">
        <v>523</v>
      </c>
      <c r="K34">
        <v>132</v>
      </c>
    </row>
    <row r="35" spans="1:11" x14ac:dyDescent="0.35">
      <c r="A35">
        <v>2015</v>
      </c>
      <c r="B35" t="s">
        <v>9</v>
      </c>
      <c r="C35">
        <v>573</v>
      </c>
      <c r="D35">
        <f>MLRnoCS!$B$17+SUMPRODUCT('Accuracy LW'!F$2:K$2,'Accuracy LW'!F35:K35)</f>
        <v>584.94101842666464</v>
      </c>
      <c r="E35">
        <f t="shared" si="0"/>
        <v>-11.941018426664641</v>
      </c>
      <c r="F35">
        <v>992</v>
      </c>
      <c r="G35">
        <v>251</v>
      </c>
      <c r="H35">
        <v>18</v>
      </c>
      <c r="I35">
        <v>100</v>
      </c>
      <c r="J35">
        <v>515</v>
      </c>
      <c r="K35">
        <v>69</v>
      </c>
    </row>
    <row r="36" spans="1:11" x14ac:dyDescent="0.35">
      <c r="A36">
        <v>2015</v>
      </c>
      <c r="B36" t="s">
        <v>10</v>
      </c>
      <c r="C36">
        <v>713</v>
      </c>
      <c r="D36">
        <f>MLRnoCS!$B$17+SUMPRODUCT('Accuracy LW'!F$2:K$2,'Accuracy LW'!F36:K36)</f>
        <v>681.7906089645403</v>
      </c>
      <c r="E36">
        <f t="shared" si="0"/>
        <v>31.209391035459703</v>
      </c>
      <c r="F36">
        <v>887</v>
      </c>
      <c r="G36">
        <v>246</v>
      </c>
      <c r="H36">
        <v>20</v>
      </c>
      <c r="I36">
        <v>217</v>
      </c>
      <c r="J36">
        <v>469</v>
      </c>
      <c r="K36">
        <v>44</v>
      </c>
    </row>
    <row r="37" spans="1:11" x14ac:dyDescent="0.35">
      <c r="A37">
        <v>2015</v>
      </c>
      <c r="B37" t="s">
        <v>11</v>
      </c>
      <c r="C37">
        <v>748</v>
      </c>
      <c r="D37">
        <f>MLRnoCS!$B$17+SUMPRODUCT('Accuracy LW'!F$2:K$2,'Accuracy LW'!F37:K37)</f>
        <v>733.23679898292676</v>
      </c>
      <c r="E37">
        <f t="shared" si="0"/>
        <v>14.763201017073243</v>
      </c>
      <c r="F37">
        <v>1007</v>
      </c>
      <c r="G37">
        <v>294</v>
      </c>
      <c r="H37">
        <v>33</v>
      </c>
      <c r="I37">
        <v>161</v>
      </c>
      <c r="J37">
        <v>524</v>
      </c>
      <c r="K37">
        <v>71</v>
      </c>
    </row>
    <row r="38" spans="1:11" x14ac:dyDescent="0.35">
      <c r="A38">
        <v>2015</v>
      </c>
      <c r="B38" t="s">
        <v>12</v>
      </c>
      <c r="C38">
        <v>689</v>
      </c>
      <c r="D38">
        <f>MLRnoCS!$B$17+SUMPRODUCT('Accuracy LW'!F$2:K$2,'Accuracy LW'!F38:K38)</f>
        <v>705.64545396863832</v>
      </c>
      <c r="E38">
        <f t="shared" si="0"/>
        <v>-16.645453968638321</v>
      </c>
      <c r="F38">
        <v>868</v>
      </c>
      <c r="G38">
        <v>272</v>
      </c>
      <c r="H38">
        <v>30</v>
      </c>
      <c r="I38">
        <v>171</v>
      </c>
      <c r="J38">
        <v>641</v>
      </c>
      <c r="K38">
        <v>95</v>
      </c>
    </row>
    <row r="39" spans="1:11" x14ac:dyDescent="0.35">
      <c r="A39">
        <v>2015</v>
      </c>
      <c r="B39" t="s">
        <v>13</v>
      </c>
      <c r="C39">
        <v>622</v>
      </c>
      <c r="D39">
        <f>MLRnoCS!$B$17+SUMPRODUCT('Accuracy LW'!F$2:K$2,'Accuracy LW'!F39:K39)</f>
        <v>622.25270869704309</v>
      </c>
      <c r="E39">
        <f t="shared" si="0"/>
        <v>-0.25270869704309007</v>
      </c>
      <c r="F39">
        <v>958</v>
      </c>
      <c r="G39">
        <v>260</v>
      </c>
      <c r="H39">
        <v>27</v>
      </c>
      <c r="I39">
        <v>136</v>
      </c>
      <c r="J39">
        <v>469</v>
      </c>
      <c r="K39">
        <v>68</v>
      </c>
    </row>
    <row r="40" spans="1:11" x14ac:dyDescent="0.35">
      <c r="A40">
        <v>2015</v>
      </c>
      <c r="B40" t="s">
        <v>14</v>
      </c>
      <c r="C40">
        <v>640</v>
      </c>
      <c r="D40">
        <f>MLRnoCS!$B$17+SUMPRODUCT('Accuracy LW'!F$2:K$2,'Accuracy LW'!F40:K40)</f>
        <v>687.8906179694809</v>
      </c>
      <c r="E40">
        <f t="shared" si="0"/>
        <v>-47.8906179694809</v>
      </c>
      <c r="F40">
        <v>931</v>
      </c>
      <c r="G40">
        <v>257</v>
      </c>
      <c r="H40">
        <v>27</v>
      </c>
      <c r="I40">
        <v>167</v>
      </c>
      <c r="J40">
        <v>538</v>
      </c>
      <c r="K40">
        <v>134</v>
      </c>
    </row>
    <row r="41" spans="1:11" x14ac:dyDescent="0.35">
      <c r="A41">
        <v>2015</v>
      </c>
      <c r="B41" t="s">
        <v>15</v>
      </c>
      <c r="C41">
        <v>669</v>
      </c>
      <c r="D41">
        <f>MLRnoCS!$B$17+SUMPRODUCT('Accuracy LW'!F$2:K$2,'Accuracy LW'!F41:K41)</f>
        <v>687.17454691572493</v>
      </c>
      <c r="E41">
        <f t="shared" si="0"/>
        <v>-18.174546915724932</v>
      </c>
      <c r="F41">
        <v>922</v>
      </c>
      <c r="G41">
        <v>303</v>
      </c>
      <c r="H41">
        <v>29</v>
      </c>
      <c r="I41">
        <v>141</v>
      </c>
      <c r="J41">
        <v>572</v>
      </c>
      <c r="K41">
        <v>86</v>
      </c>
    </row>
    <row r="42" spans="1:11" x14ac:dyDescent="0.35">
      <c r="A42">
        <v>2015</v>
      </c>
      <c r="B42" t="s">
        <v>16</v>
      </c>
      <c r="C42">
        <v>737</v>
      </c>
      <c r="D42">
        <f>MLRnoCS!$B$17+SUMPRODUCT('Accuracy LW'!F$2:K$2,'Accuracy LW'!F42:K42)</f>
        <v>724.14350757474926</v>
      </c>
      <c r="E42">
        <f t="shared" si="0"/>
        <v>12.856492425250735</v>
      </c>
      <c r="F42">
        <v>970</v>
      </c>
      <c r="G42">
        <v>274</v>
      </c>
      <c r="H42">
        <v>49</v>
      </c>
      <c r="I42">
        <v>186</v>
      </c>
      <c r="J42">
        <v>421</v>
      </c>
      <c r="K42">
        <v>97</v>
      </c>
    </row>
    <row r="43" spans="1:11" x14ac:dyDescent="0.35">
      <c r="A43">
        <v>2015</v>
      </c>
      <c r="B43" t="s">
        <v>17</v>
      </c>
      <c r="C43">
        <v>689</v>
      </c>
      <c r="D43">
        <f>MLRnoCS!$B$17+SUMPRODUCT('Accuracy LW'!F$2:K$2,'Accuracy LW'!F43:K43)</f>
        <v>733.82076702422341</v>
      </c>
      <c r="E43">
        <f t="shared" si="0"/>
        <v>-44.820767024223414</v>
      </c>
      <c r="F43">
        <v>1026</v>
      </c>
      <c r="G43">
        <v>289</v>
      </c>
      <c r="H43">
        <v>49</v>
      </c>
      <c r="I43">
        <v>151</v>
      </c>
      <c r="J43">
        <v>496</v>
      </c>
      <c r="K43">
        <v>83</v>
      </c>
    </row>
    <row r="44" spans="1:11" x14ac:dyDescent="0.35">
      <c r="A44">
        <v>2015</v>
      </c>
      <c r="B44" t="s">
        <v>18</v>
      </c>
      <c r="C44">
        <v>729</v>
      </c>
      <c r="D44">
        <f>MLRnoCS!$B$17+SUMPRODUCT('Accuracy LW'!F$2:K$2,'Accuracy LW'!F44:K44)</f>
        <v>745.5334078547985</v>
      </c>
      <c r="E44">
        <f t="shared" si="0"/>
        <v>-16.533407854798497</v>
      </c>
      <c r="F44">
        <v>829</v>
      </c>
      <c r="G44">
        <v>278</v>
      </c>
      <c r="H44">
        <v>26</v>
      </c>
      <c r="I44">
        <v>230</v>
      </c>
      <c r="J44">
        <v>542</v>
      </c>
      <c r="K44">
        <v>121</v>
      </c>
    </row>
    <row r="45" spans="1:11" x14ac:dyDescent="0.35">
      <c r="A45">
        <v>2015</v>
      </c>
      <c r="B45" t="s">
        <v>19</v>
      </c>
      <c r="C45">
        <v>724</v>
      </c>
      <c r="D45">
        <f>MLRnoCS!$B$17+SUMPRODUCT('Accuracy LW'!F$2:K$2,'Accuracy LW'!F45:K45)</f>
        <v>705.98409383741182</v>
      </c>
      <c r="E45">
        <f t="shared" si="0"/>
        <v>18.01590616258818</v>
      </c>
      <c r="F45">
        <v>1016</v>
      </c>
      <c r="G45">
        <v>300</v>
      </c>
      <c r="H45">
        <v>42</v>
      </c>
      <c r="I45">
        <v>139</v>
      </c>
      <c r="J45">
        <v>460</v>
      </c>
      <c r="K45">
        <v>104</v>
      </c>
    </row>
    <row r="46" spans="1:11" x14ac:dyDescent="0.35">
      <c r="A46">
        <v>2015</v>
      </c>
      <c r="B46" t="s">
        <v>20</v>
      </c>
      <c r="C46">
        <v>661</v>
      </c>
      <c r="D46">
        <f>MLRnoCS!$B$17+SUMPRODUCT('Accuracy LW'!F$2:K$2,'Accuracy LW'!F46:K46)</f>
        <v>633.0719770922849</v>
      </c>
      <c r="E46">
        <f t="shared" si="0"/>
        <v>27.928022907715103</v>
      </c>
      <c r="F46">
        <v>891</v>
      </c>
      <c r="G46">
        <v>243</v>
      </c>
      <c r="H46">
        <v>21</v>
      </c>
      <c r="I46">
        <v>176</v>
      </c>
      <c r="J46">
        <v>493</v>
      </c>
      <c r="K46">
        <v>52</v>
      </c>
    </row>
    <row r="47" spans="1:11" x14ac:dyDescent="0.35">
      <c r="A47">
        <v>2015</v>
      </c>
      <c r="B47" t="s">
        <v>21</v>
      </c>
      <c r="C47">
        <v>667</v>
      </c>
      <c r="D47">
        <f>MLRnoCS!$B$17+SUMPRODUCT('Accuracy LW'!F$2:K$2,'Accuracy LW'!F47:K47)</f>
        <v>704.70411119319397</v>
      </c>
      <c r="E47">
        <f t="shared" si="0"/>
        <v>-37.704111193193967</v>
      </c>
      <c r="F47">
        <v>870</v>
      </c>
      <c r="G47">
        <v>263</v>
      </c>
      <c r="H47">
        <v>26</v>
      </c>
      <c r="I47">
        <v>187</v>
      </c>
      <c r="J47">
        <v>623</v>
      </c>
      <c r="K47">
        <v>59</v>
      </c>
    </row>
    <row r="48" spans="1:11" x14ac:dyDescent="0.35">
      <c r="A48">
        <v>2015</v>
      </c>
      <c r="B48" t="s">
        <v>22</v>
      </c>
      <c r="C48">
        <v>613</v>
      </c>
      <c r="D48">
        <f>MLRnoCS!$B$17+SUMPRODUCT('Accuracy LW'!F$2:K$2,'Accuracy LW'!F48:K48)</f>
        <v>615.11209772923667</v>
      </c>
      <c r="E48">
        <f t="shared" si="0"/>
        <v>-2.1120977292366661</v>
      </c>
      <c r="F48">
        <v>1024</v>
      </c>
      <c r="G48">
        <v>236</v>
      </c>
      <c r="H48">
        <v>40</v>
      </c>
      <c r="I48">
        <v>120</v>
      </c>
      <c r="J48">
        <v>414</v>
      </c>
      <c r="K48">
        <v>112</v>
      </c>
    </row>
    <row r="49" spans="1:11" x14ac:dyDescent="0.35">
      <c r="A49">
        <v>2015</v>
      </c>
      <c r="B49" t="s">
        <v>23</v>
      </c>
      <c r="C49">
        <v>655</v>
      </c>
      <c r="D49">
        <f>MLRnoCS!$B$17+SUMPRODUCT('Accuracy LW'!F$2:K$2,'Accuracy LW'!F49:K49)</f>
        <v>636.62056305579108</v>
      </c>
      <c r="E49">
        <f t="shared" si="0"/>
        <v>18.379436944208919</v>
      </c>
      <c r="F49">
        <v>925</v>
      </c>
      <c r="G49">
        <v>274</v>
      </c>
      <c r="H49">
        <v>34</v>
      </c>
      <c r="I49">
        <v>145</v>
      </c>
      <c r="J49">
        <v>453</v>
      </c>
      <c r="K49">
        <v>84</v>
      </c>
    </row>
    <row r="50" spans="1:11" x14ac:dyDescent="0.35">
      <c r="A50">
        <v>2015</v>
      </c>
      <c r="B50" t="s">
        <v>24</v>
      </c>
      <c r="C50">
        <v>696</v>
      </c>
      <c r="D50">
        <f>MLRnoCS!$B$17+SUMPRODUCT('Accuracy LW'!F$2:K$2,'Accuracy LW'!F50:K50)</f>
        <v>646.53527148672879</v>
      </c>
      <c r="E50">
        <f t="shared" si="0"/>
        <v>49.464728513271211</v>
      </c>
      <c r="F50">
        <v>872</v>
      </c>
      <c r="G50">
        <v>277</v>
      </c>
      <c r="H50">
        <v>44</v>
      </c>
      <c r="I50">
        <v>156</v>
      </c>
      <c r="J50">
        <v>479</v>
      </c>
      <c r="K50">
        <v>70</v>
      </c>
    </row>
    <row r="51" spans="1:11" x14ac:dyDescent="0.35">
      <c r="A51">
        <v>2015</v>
      </c>
      <c r="B51" t="s">
        <v>25</v>
      </c>
      <c r="C51">
        <v>683</v>
      </c>
      <c r="D51">
        <f>MLRnoCS!$B$17+SUMPRODUCT('Accuracy LW'!F$2:K$2,'Accuracy LW'!F51:K51)</f>
        <v>679.42185417229052</v>
      </c>
      <c r="E51">
        <f t="shared" si="0"/>
        <v>3.5781458277094771</v>
      </c>
      <c r="F51">
        <v>862</v>
      </c>
      <c r="G51">
        <v>295</v>
      </c>
      <c r="H51">
        <v>17</v>
      </c>
      <c r="I51">
        <v>177</v>
      </c>
      <c r="J51">
        <v>556</v>
      </c>
      <c r="K51">
        <v>51</v>
      </c>
    </row>
    <row r="52" spans="1:11" x14ac:dyDescent="0.35">
      <c r="A52">
        <v>2015</v>
      </c>
      <c r="B52" t="s">
        <v>26</v>
      </c>
      <c r="C52">
        <v>764</v>
      </c>
      <c r="D52">
        <f>MLRnoCS!$B$17+SUMPRODUCT('Accuracy LW'!F$2:K$2,'Accuracy LW'!F52:K52)</f>
        <v>750.33644294263058</v>
      </c>
      <c r="E52">
        <f t="shared" si="0"/>
        <v>13.663557057369417</v>
      </c>
      <c r="F52">
        <v>894</v>
      </c>
      <c r="G52">
        <v>272</v>
      </c>
      <c r="H52">
        <v>19</v>
      </c>
      <c r="I52">
        <v>212</v>
      </c>
      <c r="J52">
        <v>617</v>
      </c>
      <c r="K52">
        <v>63</v>
      </c>
    </row>
    <row r="53" spans="1:11" x14ac:dyDescent="0.35">
      <c r="A53">
        <v>2015</v>
      </c>
      <c r="B53" t="s">
        <v>27</v>
      </c>
      <c r="C53">
        <v>694</v>
      </c>
      <c r="D53">
        <f>MLRnoCS!$B$17+SUMPRODUCT('Accuracy LW'!F$2:K$2,'Accuracy LW'!F53:K53)</f>
        <v>677.38185814523945</v>
      </c>
      <c r="E53">
        <f t="shared" si="0"/>
        <v>16.618141854760552</v>
      </c>
      <c r="F53">
        <v>936</v>
      </c>
      <c r="G53">
        <v>277</v>
      </c>
      <c r="H53">
        <v>46</v>
      </c>
      <c r="I53">
        <v>146</v>
      </c>
      <c r="J53">
        <v>515</v>
      </c>
      <c r="K53">
        <v>78</v>
      </c>
    </row>
    <row r="54" spans="1:11" x14ac:dyDescent="0.35">
      <c r="A54">
        <v>2015</v>
      </c>
      <c r="B54" t="s">
        <v>28</v>
      </c>
      <c r="C54">
        <v>626</v>
      </c>
      <c r="D54">
        <f>MLRnoCS!$B$17+SUMPRODUCT('Accuracy LW'!F$2:K$2,'Accuracy LW'!F54:K54)</f>
        <v>618.19203234122392</v>
      </c>
      <c r="E54">
        <f t="shared" si="0"/>
        <v>7.8079676587760787</v>
      </c>
      <c r="F54">
        <v>935</v>
      </c>
      <c r="G54">
        <v>272</v>
      </c>
      <c r="H54">
        <v>37</v>
      </c>
      <c r="I54">
        <v>130</v>
      </c>
      <c r="J54">
        <v>441</v>
      </c>
      <c r="K54">
        <v>88</v>
      </c>
    </row>
    <row r="55" spans="1:11" x14ac:dyDescent="0.35">
      <c r="A55">
        <v>2015</v>
      </c>
      <c r="B55" t="s">
        <v>29</v>
      </c>
      <c r="C55">
        <v>697</v>
      </c>
      <c r="D55">
        <f>MLRnoCS!$B$17+SUMPRODUCT('Accuracy LW'!F$2:K$2,'Accuracy LW'!F55:K55)</f>
        <v>707.41462037480528</v>
      </c>
      <c r="E55">
        <f t="shared" si="0"/>
        <v>-10.414620374805281</v>
      </c>
      <c r="F55">
        <v>1003</v>
      </c>
      <c r="G55">
        <v>292</v>
      </c>
      <c r="H55">
        <v>27</v>
      </c>
      <c r="I55">
        <v>140</v>
      </c>
      <c r="J55">
        <v>550</v>
      </c>
      <c r="K55">
        <v>98</v>
      </c>
    </row>
    <row r="56" spans="1:11" x14ac:dyDescent="0.35">
      <c r="A56">
        <v>2015</v>
      </c>
      <c r="B56" t="s">
        <v>30</v>
      </c>
      <c r="C56">
        <v>650</v>
      </c>
      <c r="D56">
        <f>MLRnoCS!$B$17+SUMPRODUCT('Accuracy LW'!F$2:K$2,'Accuracy LW'!F56:K56)</f>
        <v>614.75557208416149</v>
      </c>
      <c r="E56">
        <f t="shared" si="0"/>
        <v>35.244427915838514</v>
      </c>
      <c r="F56">
        <v>880</v>
      </c>
      <c r="G56">
        <v>260</v>
      </c>
      <c r="H56">
        <v>36</v>
      </c>
      <c r="I56">
        <v>148</v>
      </c>
      <c r="J56">
        <v>466</v>
      </c>
      <c r="K56">
        <v>82</v>
      </c>
    </row>
    <row r="57" spans="1:11" x14ac:dyDescent="0.35">
      <c r="A57">
        <v>2015</v>
      </c>
      <c r="B57" t="s">
        <v>31</v>
      </c>
      <c r="C57">
        <v>656</v>
      </c>
      <c r="D57">
        <f>MLRnoCS!$B$17+SUMPRODUCT('Accuracy LW'!F$2:K$2,'Accuracy LW'!F57:K57)</f>
        <v>694.1530395502823</v>
      </c>
      <c r="E57">
        <f t="shared" si="0"/>
        <v>-38.153039550282301</v>
      </c>
      <c r="F57">
        <v>897</v>
      </c>
      <c r="G57">
        <v>262</v>
      </c>
      <c r="H57">
        <v>22</v>
      </c>
      <c r="I57">
        <v>198</v>
      </c>
      <c r="J57">
        <v>514</v>
      </c>
      <c r="K57">
        <v>69</v>
      </c>
    </row>
    <row r="58" spans="1:11" x14ac:dyDescent="0.35">
      <c r="A58">
        <v>2015</v>
      </c>
      <c r="B58" t="s">
        <v>32</v>
      </c>
      <c r="C58">
        <v>696</v>
      </c>
      <c r="D58">
        <f>MLRnoCS!$B$17+SUMPRODUCT('Accuracy LW'!F$2:K$2,'Accuracy LW'!F58:K58)</f>
        <v>704.90542827603349</v>
      </c>
      <c r="E58">
        <f t="shared" si="0"/>
        <v>-8.90542827603349</v>
      </c>
      <c r="F58">
        <v>1023</v>
      </c>
      <c r="G58">
        <v>288</v>
      </c>
      <c r="H58">
        <v>39</v>
      </c>
      <c r="I58">
        <v>136</v>
      </c>
      <c r="J58">
        <v>506</v>
      </c>
      <c r="K58">
        <v>93</v>
      </c>
    </row>
    <row r="59" spans="1:11" x14ac:dyDescent="0.35">
      <c r="A59">
        <v>2015</v>
      </c>
      <c r="B59" t="s">
        <v>33</v>
      </c>
      <c r="C59">
        <v>647</v>
      </c>
      <c r="D59">
        <f>MLRnoCS!$B$17+SUMPRODUCT('Accuracy LW'!F$2:K$2,'Accuracy LW'!F59:K59)</f>
        <v>676.40183049810275</v>
      </c>
      <c r="E59">
        <f t="shared" si="0"/>
        <v>-29.401830498102754</v>
      </c>
      <c r="F59">
        <v>922</v>
      </c>
      <c r="G59">
        <v>288</v>
      </c>
      <c r="H59">
        <v>39</v>
      </c>
      <c r="I59">
        <v>137</v>
      </c>
      <c r="J59">
        <v>572</v>
      </c>
      <c r="K59">
        <v>69</v>
      </c>
    </row>
    <row r="60" spans="1:11" x14ac:dyDescent="0.35">
      <c r="A60">
        <v>2015</v>
      </c>
      <c r="B60" t="s">
        <v>34</v>
      </c>
      <c r="C60">
        <v>644</v>
      </c>
      <c r="D60">
        <f>MLRnoCS!$B$17+SUMPRODUCT('Accuracy LW'!F$2:K$2,'Accuracy LW'!F60:K60)</f>
        <v>683.08125222966623</v>
      </c>
      <c r="E60">
        <f t="shared" si="0"/>
        <v>-39.081252229666234</v>
      </c>
      <c r="F60">
        <v>906</v>
      </c>
      <c r="G60">
        <v>278</v>
      </c>
      <c r="H60">
        <v>32</v>
      </c>
      <c r="I60">
        <v>167</v>
      </c>
      <c r="J60">
        <v>520</v>
      </c>
      <c r="K60">
        <v>87</v>
      </c>
    </row>
    <row r="61" spans="1:11" x14ac:dyDescent="0.35">
      <c r="A61">
        <v>2015</v>
      </c>
      <c r="B61" t="s">
        <v>35</v>
      </c>
      <c r="C61">
        <v>751</v>
      </c>
      <c r="D61">
        <f>MLRnoCS!$B$17+SUMPRODUCT('Accuracy LW'!F$2:K$2,'Accuracy LW'!F61:K61)</f>
        <v>727.16305110797884</v>
      </c>
      <c r="E61">
        <f t="shared" si="0"/>
        <v>23.836948892021155</v>
      </c>
      <c r="F61">
        <v>936</v>
      </c>
      <c r="G61">
        <v>279</v>
      </c>
      <c r="H61">
        <v>32</v>
      </c>
      <c r="I61">
        <v>172</v>
      </c>
      <c r="J61">
        <v>579</v>
      </c>
      <c r="K61">
        <v>101</v>
      </c>
    </row>
    <row r="62" spans="1:11" x14ac:dyDescent="0.35">
      <c r="A62">
        <v>2015</v>
      </c>
      <c r="B62" t="s">
        <v>36</v>
      </c>
      <c r="C62">
        <v>891</v>
      </c>
      <c r="D62">
        <f>MLRnoCS!$B$17+SUMPRODUCT('Accuracy LW'!F$2:K$2,'Accuracy LW'!F62:K62)</f>
        <v>826.80990429479266</v>
      </c>
      <c r="E62">
        <f t="shared" si="0"/>
        <v>64.190095705207341</v>
      </c>
      <c r="F62">
        <v>923</v>
      </c>
      <c r="G62">
        <v>308</v>
      </c>
      <c r="H62">
        <v>17</v>
      </c>
      <c r="I62">
        <v>232</v>
      </c>
      <c r="J62">
        <v>624</v>
      </c>
      <c r="K62">
        <v>88</v>
      </c>
    </row>
    <row r="63" spans="1:11" x14ac:dyDescent="0.35">
      <c r="A63">
        <v>2015</v>
      </c>
      <c r="B63" t="s">
        <v>37</v>
      </c>
      <c r="C63">
        <v>703</v>
      </c>
      <c r="D63">
        <f>MLRnoCS!$B$17+SUMPRODUCT('Accuracy LW'!F$2:K$2,'Accuracy LW'!F63:K63)</f>
        <v>682.29094321765388</v>
      </c>
      <c r="E63">
        <f t="shared" si="0"/>
        <v>20.709056782346124</v>
      </c>
      <c r="F63">
        <v>908</v>
      </c>
      <c r="G63">
        <v>265</v>
      </c>
      <c r="H63">
        <v>13</v>
      </c>
      <c r="I63">
        <v>177</v>
      </c>
      <c r="J63">
        <v>583</v>
      </c>
      <c r="K63">
        <v>57</v>
      </c>
    </row>
    <row r="64" spans="1:11" x14ac:dyDescent="0.35">
      <c r="A64">
        <v>2014</v>
      </c>
      <c r="B64" t="s">
        <v>8</v>
      </c>
      <c r="C64">
        <v>615</v>
      </c>
      <c r="D64">
        <f>MLRnoCS!$B$17+SUMPRODUCT('Accuracy LW'!F$2:K$2,'Accuracy LW'!F64:K64)</f>
        <v>609.89590471081215</v>
      </c>
      <c r="E64">
        <f t="shared" si="0"/>
        <v>5.1040952891878533</v>
      </c>
      <c r="F64">
        <v>955</v>
      </c>
      <c r="G64">
        <v>259</v>
      </c>
      <c r="H64">
        <v>47</v>
      </c>
      <c r="I64">
        <v>118</v>
      </c>
      <c r="J64">
        <v>441</v>
      </c>
      <c r="K64">
        <v>86</v>
      </c>
    </row>
    <row r="65" spans="1:11" x14ac:dyDescent="0.35">
      <c r="A65">
        <v>2014</v>
      </c>
      <c r="B65" t="s">
        <v>9</v>
      </c>
      <c r="C65">
        <v>573</v>
      </c>
      <c r="D65">
        <f>MLRnoCS!$B$17+SUMPRODUCT('Accuracy LW'!F$2:K$2,'Accuracy LW'!F65:K65)</f>
        <v>590.31459862056772</v>
      </c>
      <c r="E65">
        <f t="shared" si="0"/>
        <v>-17.314598620567722</v>
      </c>
      <c r="F65">
        <v>931</v>
      </c>
      <c r="G65">
        <v>240</v>
      </c>
      <c r="H65">
        <v>22</v>
      </c>
      <c r="I65">
        <v>123</v>
      </c>
      <c r="J65">
        <v>515</v>
      </c>
      <c r="K65">
        <v>95</v>
      </c>
    </row>
    <row r="66" spans="1:11" x14ac:dyDescent="0.35">
      <c r="A66">
        <v>2014</v>
      </c>
      <c r="B66" t="s">
        <v>10</v>
      </c>
      <c r="C66">
        <v>705</v>
      </c>
      <c r="D66">
        <f>MLRnoCS!$B$17+SUMPRODUCT('Accuracy LW'!F$2:K$2,'Accuracy LW'!F66:K66)</f>
        <v>707.45880176935862</v>
      </c>
      <c r="E66">
        <f t="shared" si="0"/>
        <v>-2.4588017693586153</v>
      </c>
      <c r="F66">
        <v>943</v>
      </c>
      <c r="G66">
        <v>264</v>
      </c>
      <c r="H66">
        <v>16</v>
      </c>
      <c r="I66">
        <v>211</v>
      </c>
      <c r="J66">
        <v>463</v>
      </c>
      <c r="K66">
        <v>44</v>
      </c>
    </row>
    <row r="67" spans="1:11" x14ac:dyDescent="0.35">
      <c r="A67">
        <v>2014</v>
      </c>
      <c r="B67" t="s">
        <v>11</v>
      </c>
      <c r="C67">
        <v>634</v>
      </c>
      <c r="D67">
        <f>MLRnoCS!$B$17+SUMPRODUCT('Accuracy LW'!F$2:K$2,'Accuracy LW'!F67:K67)</f>
        <v>644.07610636360255</v>
      </c>
      <c r="E67">
        <f t="shared" si="0"/>
        <v>-10.076106363602548</v>
      </c>
      <c r="F67">
        <v>930</v>
      </c>
      <c r="G67">
        <v>282</v>
      </c>
      <c r="H67">
        <v>20</v>
      </c>
      <c r="I67">
        <v>123</v>
      </c>
      <c r="J67">
        <v>603</v>
      </c>
      <c r="K67">
        <v>63</v>
      </c>
    </row>
    <row r="68" spans="1:11" x14ac:dyDescent="0.35">
      <c r="A68">
        <v>2014</v>
      </c>
      <c r="B68" t="s">
        <v>12</v>
      </c>
      <c r="C68">
        <v>614</v>
      </c>
      <c r="D68">
        <f>MLRnoCS!$B$17+SUMPRODUCT('Accuracy LW'!F$2:K$2,'Accuracy LW'!F68:K68)</f>
        <v>626.19252749958241</v>
      </c>
      <c r="E68">
        <f t="shared" si="0"/>
        <v>-12.192527499582411</v>
      </c>
      <c r="F68">
        <v>857</v>
      </c>
      <c r="G68">
        <v>270</v>
      </c>
      <c r="H68">
        <v>31</v>
      </c>
      <c r="I68">
        <v>157</v>
      </c>
      <c r="J68">
        <v>496</v>
      </c>
      <c r="K68">
        <v>65</v>
      </c>
    </row>
    <row r="69" spans="1:11" x14ac:dyDescent="0.35">
      <c r="A69">
        <v>2014</v>
      </c>
      <c r="B69" t="s">
        <v>13</v>
      </c>
      <c r="C69">
        <v>660</v>
      </c>
      <c r="D69">
        <f>MLRnoCS!$B$17+SUMPRODUCT('Accuracy LW'!F$2:K$2,'Accuracy LW'!F69:K69)</f>
        <v>665.12176560126545</v>
      </c>
      <c r="E69">
        <f t="shared" ref="E69:E132" si="1">C69-D69</f>
        <v>-5.1217656012654516</v>
      </c>
      <c r="F69">
        <v>934</v>
      </c>
      <c r="G69">
        <v>279</v>
      </c>
      <c r="H69">
        <v>32</v>
      </c>
      <c r="I69">
        <v>155</v>
      </c>
      <c r="J69">
        <v>477</v>
      </c>
      <c r="K69">
        <v>85</v>
      </c>
    </row>
    <row r="70" spans="1:11" x14ac:dyDescent="0.35">
      <c r="A70">
        <v>2014</v>
      </c>
      <c r="B70" t="s">
        <v>14</v>
      </c>
      <c r="C70">
        <v>595</v>
      </c>
      <c r="D70">
        <f>MLRnoCS!$B$17+SUMPRODUCT('Accuracy LW'!F$2:K$2,'Accuracy LW'!F70:K70)</f>
        <v>575.76894584259298</v>
      </c>
      <c r="E70">
        <f t="shared" si="1"/>
        <v>19.231054157407016</v>
      </c>
      <c r="F70">
        <v>877</v>
      </c>
      <c r="G70">
        <v>254</v>
      </c>
      <c r="H70">
        <v>20</v>
      </c>
      <c r="I70">
        <v>131</v>
      </c>
      <c r="J70">
        <v>467</v>
      </c>
      <c r="K70">
        <v>122</v>
      </c>
    </row>
    <row r="71" spans="1:11" x14ac:dyDescent="0.35">
      <c r="A71">
        <v>2014</v>
      </c>
      <c r="B71" t="s">
        <v>15</v>
      </c>
      <c r="C71">
        <v>669</v>
      </c>
      <c r="D71">
        <f>MLRnoCS!$B$17+SUMPRODUCT('Accuracy LW'!F$2:K$2,'Accuracy LW'!F71:K71)</f>
        <v>680.53376563055599</v>
      </c>
      <c r="E71">
        <f t="shared" si="1"/>
        <v>-11.53376563055599</v>
      </c>
      <c r="F71">
        <v>962</v>
      </c>
      <c r="G71">
        <v>284</v>
      </c>
      <c r="H71">
        <v>23</v>
      </c>
      <c r="I71">
        <v>142</v>
      </c>
      <c r="J71">
        <v>546</v>
      </c>
      <c r="K71">
        <v>104</v>
      </c>
    </row>
    <row r="72" spans="1:11" x14ac:dyDescent="0.35">
      <c r="A72">
        <v>2014</v>
      </c>
      <c r="B72" t="s">
        <v>16</v>
      </c>
      <c r="C72">
        <v>755</v>
      </c>
      <c r="D72">
        <f>MLRnoCS!$B$17+SUMPRODUCT('Accuracy LW'!F$2:K$2,'Accuracy LW'!F72:K72)</f>
        <v>769.55027451084857</v>
      </c>
      <c r="E72">
        <f t="shared" si="1"/>
        <v>-14.550274510848567</v>
      </c>
      <c r="F72">
        <v>1017</v>
      </c>
      <c r="G72">
        <v>307</v>
      </c>
      <c r="H72">
        <v>41</v>
      </c>
      <c r="I72">
        <v>186</v>
      </c>
      <c r="J72">
        <v>445</v>
      </c>
      <c r="K72">
        <v>85</v>
      </c>
    </row>
    <row r="73" spans="1:11" x14ac:dyDescent="0.35">
      <c r="A73">
        <v>2014</v>
      </c>
      <c r="B73" t="s">
        <v>17</v>
      </c>
      <c r="C73">
        <v>757</v>
      </c>
      <c r="D73">
        <f>MLRnoCS!$B$17+SUMPRODUCT('Accuracy LW'!F$2:K$2,'Accuracy LW'!F73:K73)</f>
        <v>757.6776978091566</v>
      </c>
      <c r="E73">
        <f t="shared" si="1"/>
        <v>-0.67769780915659794</v>
      </c>
      <c r="F73">
        <v>1051</v>
      </c>
      <c r="G73">
        <v>325</v>
      </c>
      <c r="H73">
        <v>26</v>
      </c>
      <c r="I73">
        <v>155</v>
      </c>
      <c r="J73">
        <v>487</v>
      </c>
      <c r="K73">
        <v>106</v>
      </c>
    </row>
    <row r="74" spans="1:11" x14ac:dyDescent="0.35">
      <c r="A74">
        <v>2014</v>
      </c>
      <c r="B74" t="s">
        <v>18</v>
      </c>
      <c r="C74">
        <v>629</v>
      </c>
      <c r="D74">
        <f>MLRnoCS!$B$17+SUMPRODUCT('Accuracy LW'!F$2:K$2,'Accuracy LW'!F74:K74)</f>
        <v>644.79633721244795</v>
      </c>
      <c r="E74">
        <f t="shared" si="1"/>
        <v>-15.796337212447952</v>
      </c>
      <c r="F74">
        <v>895</v>
      </c>
      <c r="G74">
        <v>240</v>
      </c>
      <c r="H74">
        <v>19</v>
      </c>
      <c r="I74">
        <v>163</v>
      </c>
      <c r="J74">
        <v>550</v>
      </c>
      <c r="K74">
        <v>122</v>
      </c>
    </row>
    <row r="75" spans="1:11" x14ac:dyDescent="0.35">
      <c r="A75">
        <v>2014</v>
      </c>
      <c r="B75" t="s">
        <v>19</v>
      </c>
      <c r="C75">
        <v>651</v>
      </c>
      <c r="D75">
        <f>MLRnoCS!$B$17+SUMPRODUCT('Accuracy LW'!F$2:K$2,'Accuracy LW'!F75:K75)</f>
        <v>632.9330039190877</v>
      </c>
      <c r="E75">
        <f t="shared" si="1"/>
        <v>18.066996080912304</v>
      </c>
      <c r="F75">
        <v>1046</v>
      </c>
      <c r="G75">
        <v>286</v>
      </c>
      <c r="H75">
        <v>29</v>
      </c>
      <c r="I75">
        <v>95</v>
      </c>
      <c r="J75">
        <v>433</v>
      </c>
      <c r="K75">
        <v>153</v>
      </c>
    </row>
    <row r="76" spans="1:11" x14ac:dyDescent="0.35">
      <c r="A76">
        <v>2014</v>
      </c>
      <c r="B76" t="s">
        <v>20</v>
      </c>
      <c r="C76">
        <v>773</v>
      </c>
      <c r="D76">
        <f>MLRnoCS!$B$17+SUMPRODUCT('Accuracy LW'!F$2:K$2,'Accuracy LW'!F76:K76)</f>
        <v>726.60146206689546</v>
      </c>
      <c r="E76">
        <f t="shared" si="1"/>
        <v>46.398537933104535</v>
      </c>
      <c r="F76">
        <v>974</v>
      </c>
      <c r="G76">
        <v>304</v>
      </c>
      <c r="H76">
        <v>31</v>
      </c>
      <c r="I76">
        <v>155</v>
      </c>
      <c r="J76">
        <v>552</v>
      </c>
      <c r="K76">
        <v>81</v>
      </c>
    </row>
    <row r="77" spans="1:11" x14ac:dyDescent="0.35">
      <c r="A77">
        <v>2014</v>
      </c>
      <c r="B77" t="s">
        <v>21</v>
      </c>
      <c r="C77">
        <v>718</v>
      </c>
      <c r="D77">
        <f>MLRnoCS!$B$17+SUMPRODUCT('Accuracy LW'!F$2:K$2,'Accuracy LW'!F77:K77)</f>
        <v>736.1038052738993</v>
      </c>
      <c r="E77">
        <f t="shared" si="1"/>
        <v>-18.103805273899297</v>
      </c>
      <c r="F77">
        <v>1002</v>
      </c>
      <c r="G77">
        <v>302</v>
      </c>
      <c r="H77">
        <v>38</v>
      </c>
      <c r="I77">
        <v>134</v>
      </c>
      <c r="J77">
        <v>580</v>
      </c>
      <c r="K77">
        <v>138</v>
      </c>
    </row>
    <row r="78" spans="1:11" x14ac:dyDescent="0.35">
      <c r="A78">
        <v>2014</v>
      </c>
      <c r="B78" t="s">
        <v>22</v>
      </c>
      <c r="C78">
        <v>645</v>
      </c>
      <c r="D78">
        <f>MLRnoCS!$B$17+SUMPRODUCT('Accuracy LW'!F$2:K$2,'Accuracy LW'!F78:K78)</f>
        <v>640.22957999179516</v>
      </c>
      <c r="E78">
        <f t="shared" si="1"/>
        <v>4.7704200082048374</v>
      </c>
      <c r="F78">
        <v>987</v>
      </c>
      <c r="G78">
        <v>254</v>
      </c>
      <c r="H78">
        <v>36</v>
      </c>
      <c r="I78">
        <v>122</v>
      </c>
      <c r="J78">
        <v>536</v>
      </c>
      <c r="K78">
        <v>58</v>
      </c>
    </row>
    <row r="79" spans="1:11" x14ac:dyDescent="0.35">
      <c r="A79">
        <v>2014</v>
      </c>
      <c r="B79" t="s">
        <v>23</v>
      </c>
      <c r="C79">
        <v>650</v>
      </c>
      <c r="D79">
        <f>MLRnoCS!$B$17+SUMPRODUCT('Accuracy LW'!F$2:K$2,'Accuracy LW'!F79:K79)</f>
        <v>658.12835689960411</v>
      </c>
      <c r="E79">
        <f t="shared" si="1"/>
        <v>-8.128356899604114</v>
      </c>
      <c r="F79">
        <v>891</v>
      </c>
      <c r="G79">
        <v>297</v>
      </c>
      <c r="H79">
        <v>28</v>
      </c>
      <c r="I79">
        <v>150</v>
      </c>
      <c r="J79">
        <v>496</v>
      </c>
      <c r="K79">
        <v>102</v>
      </c>
    </row>
    <row r="80" spans="1:11" x14ac:dyDescent="0.35">
      <c r="A80">
        <v>2014</v>
      </c>
      <c r="B80" t="s">
        <v>24</v>
      </c>
      <c r="C80">
        <v>715</v>
      </c>
      <c r="D80">
        <f>MLRnoCS!$B$17+SUMPRODUCT('Accuracy LW'!F$2:K$2,'Accuracy LW'!F80:K80)</f>
        <v>696.61576689355479</v>
      </c>
      <c r="E80">
        <f t="shared" si="1"/>
        <v>18.384233106445208</v>
      </c>
      <c r="F80">
        <v>941</v>
      </c>
      <c r="G80">
        <v>316</v>
      </c>
      <c r="H80">
        <v>27</v>
      </c>
      <c r="I80">
        <v>128</v>
      </c>
      <c r="J80">
        <v>597</v>
      </c>
      <c r="K80">
        <v>99</v>
      </c>
    </row>
    <row r="81" spans="1:11" x14ac:dyDescent="0.35">
      <c r="A81">
        <v>2014</v>
      </c>
      <c r="B81" t="s">
        <v>25</v>
      </c>
      <c r="C81">
        <v>629</v>
      </c>
      <c r="D81">
        <f>MLRnoCS!$B$17+SUMPRODUCT('Accuracy LW'!F$2:K$2,'Accuracy LW'!F81:K81)</f>
        <v>617.2675216051648</v>
      </c>
      <c r="E81">
        <f t="shared" si="1"/>
        <v>11.732478394835198</v>
      </c>
      <c r="F81">
        <v>887</v>
      </c>
      <c r="G81">
        <v>275</v>
      </c>
      <c r="H81">
        <v>19</v>
      </c>
      <c r="I81">
        <v>125</v>
      </c>
      <c r="J81">
        <v>570</v>
      </c>
      <c r="K81">
        <v>101</v>
      </c>
    </row>
    <row r="82" spans="1:11" x14ac:dyDescent="0.35">
      <c r="A82">
        <v>2014</v>
      </c>
      <c r="B82" t="s">
        <v>26</v>
      </c>
      <c r="C82">
        <v>633</v>
      </c>
      <c r="D82">
        <f>MLRnoCS!$B$17+SUMPRODUCT('Accuracy LW'!F$2:K$2,'Accuracy LW'!F82:K82)</f>
        <v>634.82637092394521</v>
      </c>
      <c r="E82">
        <f t="shared" si="1"/>
        <v>-1.8263709239452055</v>
      </c>
      <c r="F82">
        <v>929</v>
      </c>
      <c r="G82">
        <v>247</v>
      </c>
      <c r="H82">
        <v>26</v>
      </c>
      <c r="I82">
        <v>147</v>
      </c>
      <c r="J82">
        <v>508</v>
      </c>
      <c r="K82">
        <v>112</v>
      </c>
    </row>
    <row r="83" spans="1:11" x14ac:dyDescent="0.35">
      <c r="A83">
        <v>2014</v>
      </c>
      <c r="B83" t="s">
        <v>27</v>
      </c>
      <c r="C83">
        <v>729</v>
      </c>
      <c r="D83">
        <f>MLRnoCS!$B$17+SUMPRODUCT('Accuracy LW'!F$2:K$2,'Accuracy LW'!F83:K83)</f>
        <v>678.18889586700834</v>
      </c>
      <c r="E83">
        <f t="shared" si="1"/>
        <v>50.811104132991659</v>
      </c>
      <c r="F83">
        <v>922</v>
      </c>
      <c r="G83">
        <v>253</v>
      </c>
      <c r="H83">
        <v>33</v>
      </c>
      <c r="I83">
        <v>146</v>
      </c>
      <c r="J83">
        <v>635</v>
      </c>
      <c r="K83">
        <v>83</v>
      </c>
    </row>
    <row r="84" spans="1:11" x14ac:dyDescent="0.35">
      <c r="A84">
        <v>2014</v>
      </c>
      <c r="B84" t="s">
        <v>28</v>
      </c>
      <c r="C84">
        <v>619</v>
      </c>
      <c r="D84">
        <f>MLRnoCS!$B$17+SUMPRODUCT('Accuracy LW'!F$2:K$2,'Accuracy LW'!F84:K84)</f>
        <v>614.81354181634288</v>
      </c>
      <c r="E84">
        <f t="shared" si="1"/>
        <v>4.1864581836571233</v>
      </c>
      <c r="F84">
        <v>953</v>
      </c>
      <c r="G84">
        <v>251</v>
      </c>
      <c r="H84">
        <v>27</v>
      </c>
      <c r="I84">
        <v>125</v>
      </c>
      <c r="J84">
        <v>498</v>
      </c>
      <c r="K84">
        <v>109</v>
      </c>
    </row>
    <row r="85" spans="1:11" x14ac:dyDescent="0.35">
      <c r="A85">
        <v>2014</v>
      </c>
      <c r="B85" t="s">
        <v>29</v>
      </c>
      <c r="C85">
        <v>682</v>
      </c>
      <c r="D85">
        <f>MLRnoCS!$B$17+SUMPRODUCT('Accuracy LW'!F$2:K$2,'Accuracy LW'!F85:K85)</f>
        <v>723.78829961748966</v>
      </c>
      <c r="E85">
        <f t="shared" si="1"/>
        <v>-41.788299617489656</v>
      </c>
      <c r="F85">
        <v>975</v>
      </c>
      <c r="G85">
        <v>275</v>
      </c>
      <c r="H85">
        <v>30</v>
      </c>
      <c r="I85">
        <v>156</v>
      </c>
      <c r="J85">
        <v>598</v>
      </c>
      <c r="K85">
        <v>104</v>
      </c>
    </row>
    <row r="86" spans="1:11" x14ac:dyDescent="0.35">
      <c r="A86">
        <v>2014</v>
      </c>
      <c r="B86" t="s">
        <v>30</v>
      </c>
      <c r="C86">
        <v>535</v>
      </c>
      <c r="D86">
        <f>MLRnoCS!$B$17+SUMPRODUCT('Accuracy LW'!F$2:K$2,'Accuracy LW'!F86:K86)</f>
        <v>519.05559154399384</v>
      </c>
      <c r="E86">
        <f t="shared" si="1"/>
        <v>15.944408456006158</v>
      </c>
      <c r="F86">
        <v>836</v>
      </c>
      <c r="G86">
        <v>224</v>
      </c>
      <c r="H86">
        <v>30</v>
      </c>
      <c r="I86">
        <v>109</v>
      </c>
      <c r="J86">
        <v>509</v>
      </c>
      <c r="K86">
        <v>91</v>
      </c>
    </row>
    <row r="87" spans="1:11" x14ac:dyDescent="0.35">
      <c r="A87">
        <v>2014</v>
      </c>
      <c r="B87" t="s">
        <v>31</v>
      </c>
      <c r="C87">
        <v>634</v>
      </c>
      <c r="D87">
        <f>MLRnoCS!$B$17+SUMPRODUCT('Accuracy LW'!F$2:K$2,'Accuracy LW'!F87:K87)</f>
        <v>597.66492750239445</v>
      </c>
      <c r="E87">
        <f t="shared" si="1"/>
        <v>36.335072497605552</v>
      </c>
      <c r="F87">
        <v>913</v>
      </c>
      <c r="G87">
        <v>247</v>
      </c>
      <c r="H87">
        <v>32</v>
      </c>
      <c r="I87">
        <v>136</v>
      </c>
      <c r="J87">
        <v>456</v>
      </c>
      <c r="K87">
        <v>96</v>
      </c>
    </row>
    <row r="88" spans="1:11" x14ac:dyDescent="0.35">
      <c r="A88">
        <v>2014</v>
      </c>
      <c r="B88" t="s">
        <v>32</v>
      </c>
      <c r="C88">
        <v>665</v>
      </c>
      <c r="D88">
        <f>MLRnoCS!$B$17+SUMPRODUCT('Accuracy LW'!F$2:K$2,'Accuracy LW'!F88:K88)</f>
        <v>636.14564298112714</v>
      </c>
      <c r="E88">
        <f t="shared" si="1"/>
        <v>28.854357018872861</v>
      </c>
      <c r="F88">
        <v>976</v>
      </c>
      <c r="G88">
        <v>257</v>
      </c>
      <c r="H88">
        <v>42</v>
      </c>
      <c r="I88">
        <v>132</v>
      </c>
      <c r="J88">
        <v>470</v>
      </c>
      <c r="K88">
        <v>56</v>
      </c>
    </row>
    <row r="89" spans="1:11" x14ac:dyDescent="0.35">
      <c r="A89">
        <v>2014</v>
      </c>
      <c r="B89" t="s">
        <v>33</v>
      </c>
      <c r="C89">
        <v>619</v>
      </c>
      <c r="D89">
        <f>MLRnoCS!$B$17+SUMPRODUCT('Accuracy LW'!F$2:K$2,'Accuracy LW'!F89:K89)</f>
        <v>615.85466589993916</v>
      </c>
      <c r="E89">
        <f t="shared" si="1"/>
        <v>3.1453341000608361</v>
      </c>
      <c r="F89">
        <v>970</v>
      </c>
      <c r="G89">
        <v>275</v>
      </c>
      <c r="H89">
        <v>21</v>
      </c>
      <c r="I89">
        <v>105</v>
      </c>
      <c r="J89">
        <v>557</v>
      </c>
      <c r="K89">
        <v>57</v>
      </c>
    </row>
    <row r="90" spans="1:11" x14ac:dyDescent="0.35">
      <c r="A90">
        <v>2014</v>
      </c>
      <c r="B90" t="s">
        <v>34</v>
      </c>
      <c r="C90">
        <v>612</v>
      </c>
      <c r="D90">
        <f>MLRnoCS!$B$17+SUMPRODUCT('Accuracy LW'!F$2:K$2,'Accuracy LW'!F90:K90)</f>
        <v>633.54024909463033</v>
      </c>
      <c r="E90">
        <f t="shared" si="1"/>
        <v>-21.540249094630326</v>
      </c>
      <c r="F90">
        <v>957</v>
      </c>
      <c r="G90">
        <v>263</v>
      </c>
      <c r="H90">
        <v>24</v>
      </c>
      <c r="I90">
        <v>117</v>
      </c>
      <c r="J90">
        <v>593</v>
      </c>
      <c r="K90">
        <v>63</v>
      </c>
    </row>
    <row r="91" spans="1:11" x14ac:dyDescent="0.35">
      <c r="A91">
        <v>2014</v>
      </c>
      <c r="B91" t="s">
        <v>35</v>
      </c>
      <c r="C91">
        <v>637</v>
      </c>
      <c r="D91">
        <f>MLRnoCS!$B$17+SUMPRODUCT('Accuracy LW'!F$2:K$2,'Accuracy LW'!F91:K91)</f>
        <v>617.91197148678179</v>
      </c>
      <c r="E91">
        <f t="shared" si="1"/>
        <v>19.088028513218205</v>
      </c>
      <c r="F91">
        <v>1001</v>
      </c>
      <c r="G91">
        <v>260</v>
      </c>
      <c r="H91">
        <v>28</v>
      </c>
      <c r="I91">
        <v>111</v>
      </c>
      <c r="J91">
        <v>478</v>
      </c>
      <c r="K91">
        <v>105</v>
      </c>
    </row>
    <row r="92" spans="1:11" x14ac:dyDescent="0.35">
      <c r="A92">
        <v>2014</v>
      </c>
      <c r="B92" t="s">
        <v>36</v>
      </c>
      <c r="C92">
        <v>723</v>
      </c>
      <c r="D92">
        <f>MLRnoCS!$B$17+SUMPRODUCT('Accuracy LW'!F$2:K$2,'Accuracy LW'!F92:K92)</f>
        <v>719.17032877184306</v>
      </c>
      <c r="E92">
        <f t="shared" si="1"/>
        <v>3.8296712281569398</v>
      </c>
      <c r="F92">
        <v>952</v>
      </c>
      <c r="G92">
        <v>282</v>
      </c>
      <c r="H92">
        <v>24</v>
      </c>
      <c r="I92">
        <v>177</v>
      </c>
      <c r="J92">
        <v>543</v>
      </c>
      <c r="K92">
        <v>78</v>
      </c>
    </row>
    <row r="93" spans="1:11" x14ac:dyDescent="0.35">
      <c r="A93">
        <v>2014</v>
      </c>
      <c r="B93" t="s">
        <v>37</v>
      </c>
      <c r="C93">
        <v>686</v>
      </c>
      <c r="D93">
        <f>MLRnoCS!$B$17+SUMPRODUCT('Accuracy LW'!F$2:K$2,'Accuracy LW'!F93:K93)</f>
        <v>690.57708819129607</v>
      </c>
      <c r="E93">
        <f t="shared" si="1"/>
        <v>-4.5770881912960704</v>
      </c>
      <c r="F93">
        <v>959</v>
      </c>
      <c r="G93">
        <v>265</v>
      </c>
      <c r="H93">
        <v>27</v>
      </c>
      <c r="I93">
        <v>152</v>
      </c>
      <c r="J93">
        <v>573</v>
      </c>
      <c r="K93">
        <v>101</v>
      </c>
    </row>
    <row r="94" spans="1:11" x14ac:dyDescent="0.35">
      <c r="A94">
        <v>2013</v>
      </c>
      <c r="B94" t="s">
        <v>8</v>
      </c>
      <c r="C94">
        <v>685</v>
      </c>
      <c r="D94">
        <f>MLRnoCS!$B$17+SUMPRODUCT('Accuracy LW'!F$2:K$2,'Accuracy LW'!F94:K94)</f>
        <v>702.91591283986622</v>
      </c>
      <c r="E94">
        <f t="shared" si="1"/>
        <v>-17.915912839866223</v>
      </c>
      <c r="F94">
        <v>1005</v>
      </c>
      <c r="G94">
        <v>302</v>
      </c>
      <c r="H94">
        <v>31</v>
      </c>
      <c r="I94">
        <v>130</v>
      </c>
      <c r="J94">
        <v>562</v>
      </c>
      <c r="K94">
        <v>62</v>
      </c>
    </row>
    <row r="95" spans="1:11" x14ac:dyDescent="0.35">
      <c r="A95">
        <v>2013</v>
      </c>
      <c r="B95" t="s">
        <v>9</v>
      </c>
      <c r="C95">
        <v>688</v>
      </c>
      <c r="D95">
        <f>MLRnoCS!$B$17+SUMPRODUCT('Accuracy LW'!F$2:K$2,'Accuracy LW'!F95:K95)</f>
        <v>686.55229229672909</v>
      </c>
      <c r="E95">
        <f t="shared" si="1"/>
        <v>1.4477077032709076</v>
      </c>
      <c r="F95">
        <v>905</v>
      </c>
      <c r="G95">
        <v>247</v>
      </c>
      <c r="H95">
        <v>21</v>
      </c>
      <c r="I95">
        <v>181</v>
      </c>
      <c r="J95">
        <v>597</v>
      </c>
      <c r="K95">
        <v>64</v>
      </c>
    </row>
    <row r="96" spans="1:11" x14ac:dyDescent="0.35">
      <c r="A96">
        <v>2013</v>
      </c>
      <c r="B96" t="s">
        <v>10</v>
      </c>
      <c r="C96">
        <v>745</v>
      </c>
      <c r="D96">
        <f>MLRnoCS!$B$17+SUMPRODUCT('Accuracy LW'!F$2:K$2,'Accuracy LW'!F96:K96)</f>
        <v>734.59001930344994</v>
      </c>
      <c r="E96">
        <f t="shared" si="1"/>
        <v>10.409980696550065</v>
      </c>
      <c r="F96">
        <v>936</v>
      </c>
      <c r="G96">
        <v>298</v>
      </c>
      <c r="H96">
        <v>14</v>
      </c>
      <c r="I96">
        <v>212</v>
      </c>
      <c r="J96">
        <v>452</v>
      </c>
      <c r="K96">
        <v>79</v>
      </c>
    </row>
    <row r="97" spans="1:11" x14ac:dyDescent="0.35">
      <c r="A97">
        <v>2013</v>
      </c>
      <c r="B97" t="s">
        <v>11</v>
      </c>
      <c r="C97">
        <v>853</v>
      </c>
      <c r="D97">
        <f>MLRnoCS!$B$17+SUMPRODUCT('Accuracy LW'!F$2:K$2,'Accuracy LW'!F97:K97)</f>
        <v>857.08921725857454</v>
      </c>
      <c r="E97">
        <f t="shared" si="1"/>
        <v>-4.0892172585745357</v>
      </c>
      <c r="F97">
        <v>996</v>
      </c>
      <c r="G97">
        <v>363</v>
      </c>
      <c r="H97">
        <v>29</v>
      </c>
      <c r="I97">
        <v>178</v>
      </c>
      <c r="J97">
        <v>653</v>
      </c>
      <c r="K97">
        <v>123</v>
      </c>
    </row>
    <row r="98" spans="1:11" x14ac:dyDescent="0.35">
      <c r="A98">
        <v>2013</v>
      </c>
      <c r="B98" t="s">
        <v>12</v>
      </c>
      <c r="C98">
        <v>602</v>
      </c>
      <c r="D98">
        <f>MLRnoCS!$B$17+SUMPRODUCT('Accuracy LW'!F$2:K$2,'Accuracy LW'!F98:K98)</f>
        <v>641.54628580387589</v>
      </c>
      <c r="E98">
        <f t="shared" si="1"/>
        <v>-39.54628580387589</v>
      </c>
      <c r="F98">
        <v>820</v>
      </c>
      <c r="G98">
        <v>297</v>
      </c>
      <c r="H98">
        <v>18</v>
      </c>
      <c r="I98">
        <v>172</v>
      </c>
      <c r="J98">
        <v>506</v>
      </c>
      <c r="K98">
        <v>63</v>
      </c>
    </row>
    <row r="99" spans="1:11" x14ac:dyDescent="0.35">
      <c r="A99">
        <v>2013</v>
      </c>
      <c r="B99" t="s">
        <v>13</v>
      </c>
      <c r="C99">
        <v>598</v>
      </c>
      <c r="D99">
        <f>MLRnoCS!$B$17+SUMPRODUCT('Accuracy LW'!F$2:K$2,'Accuracy LW'!F99:K99)</f>
        <v>622.69591631412231</v>
      </c>
      <c r="E99">
        <f t="shared" si="1"/>
        <v>-24.695916314122314</v>
      </c>
      <c r="F99">
        <v>981</v>
      </c>
      <c r="G99">
        <v>237</v>
      </c>
      <c r="H99">
        <v>19</v>
      </c>
      <c r="I99">
        <v>148</v>
      </c>
      <c r="J99">
        <v>445</v>
      </c>
      <c r="K99">
        <v>105</v>
      </c>
    </row>
    <row r="100" spans="1:11" x14ac:dyDescent="0.35">
      <c r="A100">
        <v>2013</v>
      </c>
      <c r="B100" t="s">
        <v>14</v>
      </c>
      <c r="C100">
        <v>698</v>
      </c>
      <c r="D100">
        <f>MLRnoCS!$B$17+SUMPRODUCT('Accuracy LW'!F$2:K$2,'Accuracy LW'!F100:K100)</f>
        <v>699.13583475204837</v>
      </c>
      <c r="E100">
        <f t="shared" si="1"/>
        <v>-1.1358347520483676</v>
      </c>
      <c r="F100">
        <v>921</v>
      </c>
      <c r="G100">
        <v>274</v>
      </c>
      <c r="H100">
        <v>20</v>
      </c>
      <c r="I100">
        <v>155</v>
      </c>
      <c r="J100">
        <v>661</v>
      </c>
      <c r="K100">
        <v>67</v>
      </c>
    </row>
    <row r="101" spans="1:11" x14ac:dyDescent="0.35">
      <c r="A101">
        <v>2013</v>
      </c>
      <c r="B101" t="s">
        <v>15</v>
      </c>
      <c r="C101">
        <v>745</v>
      </c>
      <c r="D101">
        <f>MLRnoCS!$B$17+SUMPRODUCT('Accuracy LW'!F$2:K$2,'Accuracy LW'!F101:K101)</f>
        <v>726.1476547451573</v>
      </c>
      <c r="E101">
        <f t="shared" si="1"/>
        <v>18.852345254842703</v>
      </c>
      <c r="F101">
        <v>907</v>
      </c>
      <c r="G101">
        <v>290</v>
      </c>
      <c r="H101">
        <v>23</v>
      </c>
      <c r="I101">
        <v>171</v>
      </c>
      <c r="J101">
        <v>613</v>
      </c>
      <c r="K101">
        <v>117</v>
      </c>
    </row>
    <row r="102" spans="1:11" x14ac:dyDescent="0.35">
      <c r="A102">
        <v>2013</v>
      </c>
      <c r="B102" t="s">
        <v>16</v>
      </c>
      <c r="C102">
        <v>706</v>
      </c>
      <c r="D102">
        <f>MLRnoCS!$B$17+SUMPRODUCT('Accuracy LW'!F$2:K$2,'Accuracy LW'!F102:K102)</f>
        <v>721.73088997930336</v>
      </c>
      <c r="E102">
        <f t="shared" si="1"/>
        <v>-15.730889979303356</v>
      </c>
      <c r="F102">
        <v>1033</v>
      </c>
      <c r="G102">
        <v>283</v>
      </c>
      <c r="H102">
        <v>36</v>
      </c>
      <c r="I102">
        <v>159</v>
      </c>
      <c r="J102">
        <v>453</v>
      </c>
      <c r="K102">
        <v>112</v>
      </c>
    </row>
    <row r="103" spans="1:11" x14ac:dyDescent="0.35">
      <c r="A103">
        <v>2013</v>
      </c>
      <c r="B103" t="s">
        <v>17</v>
      </c>
      <c r="C103">
        <v>796</v>
      </c>
      <c r="D103">
        <f>MLRnoCS!$B$17+SUMPRODUCT('Accuracy LW'!F$2:K$2,'Accuracy LW'!F103:K103)</f>
        <v>810.32271815631429</v>
      </c>
      <c r="E103">
        <f t="shared" si="1"/>
        <v>-14.322718156314295</v>
      </c>
      <c r="F103">
        <v>1134</v>
      </c>
      <c r="G103">
        <v>292</v>
      </c>
      <c r="H103">
        <v>23</v>
      </c>
      <c r="I103">
        <v>176</v>
      </c>
      <c r="J103">
        <v>574</v>
      </c>
      <c r="K103">
        <v>35</v>
      </c>
    </row>
    <row r="104" spans="1:11" x14ac:dyDescent="0.35">
      <c r="A104">
        <v>2013</v>
      </c>
      <c r="B104" t="s">
        <v>18</v>
      </c>
      <c r="C104">
        <v>610</v>
      </c>
      <c r="D104">
        <f>MLRnoCS!$B$17+SUMPRODUCT('Accuracy LW'!F$2:K$2,'Accuracy LW'!F104:K104)</f>
        <v>606.75525330249661</v>
      </c>
      <c r="E104">
        <f t="shared" si="1"/>
        <v>3.2447466975033876</v>
      </c>
      <c r="F104">
        <v>877</v>
      </c>
      <c r="G104">
        <v>266</v>
      </c>
      <c r="H104">
        <v>16</v>
      </c>
      <c r="I104">
        <v>148</v>
      </c>
      <c r="J104">
        <v>478</v>
      </c>
      <c r="K104">
        <v>110</v>
      </c>
    </row>
    <row r="105" spans="1:11" x14ac:dyDescent="0.35">
      <c r="A105">
        <v>2013</v>
      </c>
      <c r="B105" t="s">
        <v>19</v>
      </c>
      <c r="C105">
        <v>648</v>
      </c>
      <c r="D105">
        <f>MLRnoCS!$B$17+SUMPRODUCT('Accuracy LW'!F$2:K$2,'Accuracy LW'!F105:K105)</f>
        <v>645.46764023765127</v>
      </c>
      <c r="E105">
        <f t="shared" si="1"/>
        <v>2.5323597623487331</v>
      </c>
      <c r="F105">
        <v>1043</v>
      </c>
      <c r="G105">
        <v>254</v>
      </c>
      <c r="H105">
        <v>34</v>
      </c>
      <c r="I105">
        <v>112</v>
      </c>
      <c r="J105">
        <v>464</v>
      </c>
      <c r="K105">
        <v>153</v>
      </c>
    </row>
    <row r="106" spans="1:11" x14ac:dyDescent="0.35">
      <c r="A106">
        <v>2013</v>
      </c>
      <c r="B106" t="s">
        <v>20</v>
      </c>
      <c r="C106">
        <v>733</v>
      </c>
      <c r="D106">
        <f>MLRnoCS!$B$17+SUMPRODUCT('Accuracy LW'!F$2:K$2,'Accuracy LW'!F106:K106)</f>
        <v>740.29221757005325</v>
      </c>
      <c r="E106">
        <f t="shared" si="1"/>
        <v>-7.2922175700532534</v>
      </c>
      <c r="F106">
        <v>1003</v>
      </c>
      <c r="G106">
        <v>270</v>
      </c>
      <c r="H106">
        <v>39</v>
      </c>
      <c r="I106">
        <v>164</v>
      </c>
      <c r="J106">
        <v>571</v>
      </c>
      <c r="K106">
        <v>82</v>
      </c>
    </row>
    <row r="107" spans="1:11" x14ac:dyDescent="0.35">
      <c r="A107">
        <v>2013</v>
      </c>
      <c r="B107" t="s">
        <v>21</v>
      </c>
      <c r="C107">
        <v>649</v>
      </c>
      <c r="D107">
        <f>MLRnoCS!$B$17+SUMPRODUCT('Accuracy LW'!F$2:K$2,'Accuracy LW'!F107:K107)</f>
        <v>679.11195353471817</v>
      </c>
      <c r="E107">
        <f t="shared" si="1"/>
        <v>-30.111953534718168</v>
      </c>
      <c r="F107">
        <v>1011</v>
      </c>
      <c r="G107">
        <v>281</v>
      </c>
      <c r="H107">
        <v>17</v>
      </c>
      <c r="I107">
        <v>138</v>
      </c>
      <c r="J107">
        <v>533</v>
      </c>
      <c r="K107">
        <v>78</v>
      </c>
    </row>
    <row r="108" spans="1:11" x14ac:dyDescent="0.35">
      <c r="A108">
        <v>2013</v>
      </c>
      <c r="B108" t="s">
        <v>22</v>
      </c>
      <c r="C108">
        <v>513</v>
      </c>
      <c r="D108">
        <f>MLRnoCS!$B$17+SUMPRODUCT('Accuracy LW'!F$2:K$2,'Accuracy LW'!F108:K108)</f>
        <v>521.60733915094443</v>
      </c>
      <c r="E108">
        <f t="shared" si="1"/>
        <v>-8.6073391509444264</v>
      </c>
      <c r="F108">
        <v>912</v>
      </c>
      <c r="G108">
        <v>219</v>
      </c>
      <c r="H108">
        <v>31</v>
      </c>
      <c r="I108">
        <v>95</v>
      </c>
      <c r="J108">
        <v>488</v>
      </c>
      <c r="K108">
        <v>78</v>
      </c>
    </row>
    <row r="109" spans="1:11" x14ac:dyDescent="0.35">
      <c r="A109">
        <v>2013</v>
      </c>
      <c r="B109" t="s">
        <v>23</v>
      </c>
      <c r="C109">
        <v>640</v>
      </c>
      <c r="D109">
        <f>MLRnoCS!$B$17+SUMPRODUCT('Accuracy LW'!F$2:K$2,'Accuracy LW'!F109:K109)</f>
        <v>662.58405486999186</v>
      </c>
      <c r="E109">
        <f t="shared" si="1"/>
        <v>-22.58405486999186</v>
      </c>
      <c r="F109">
        <v>943</v>
      </c>
      <c r="G109">
        <v>238</v>
      </c>
      <c r="H109">
        <v>43</v>
      </c>
      <c r="I109">
        <v>157</v>
      </c>
      <c r="J109">
        <v>478</v>
      </c>
      <c r="K109">
        <v>142</v>
      </c>
    </row>
    <row r="110" spans="1:11" x14ac:dyDescent="0.35">
      <c r="A110">
        <v>2013</v>
      </c>
      <c r="B110" t="s">
        <v>24</v>
      </c>
      <c r="C110">
        <v>614</v>
      </c>
      <c r="D110">
        <f>MLRnoCS!$B$17+SUMPRODUCT('Accuracy LW'!F$2:K$2,'Accuracy LW'!F110:K110)</f>
        <v>656.97294168197891</v>
      </c>
      <c r="E110">
        <f t="shared" si="1"/>
        <v>-42.972941681978909</v>
      </c>
      <c r="F110">
        <v>895</v>
      </c>
      <c r="G110">
        <v>285</v>
      </c>
      <c r="H110">
        <v>15</v>
      </c>
      <c r="I110">
        <v>151</v>
      </c>
      <c r="J110">
        <v>585</v>
      </c>
      <c r="K110">
        <v>52</v>
      </c>
    </row>
    <row r="111" spans="1:11" x14ac:dyDescent="0.35">
      <c r="A111">
        <v>2013</v>
      </c>
      <c r="B111" t="s">
        <v>25</v>
      </c>
      <c r="C111">
        <v>619</v>
      </c>
      <c r="D111">
        <f>MLRnoCS!$B$17+SUMPRODUCT('Accuracy LW'!F$2:K$2,'Accuracy LW'!F111:K111)</f>
        <v>631.58981824835246</v>
      </c>
      <c r="E111">
        <f t="shared" si="1"/>
        <v>-12.589818248352458</v>
      </c>
      <c r="F111">
        <v>893</v>
      </c>
      <c r="G111">
        <v>263</v>
      </c>
      <c r="H111">
        <v>32</v>
      </c>
      <c r="I111">
        <v>130</v>
      </c>
      <c r="J111">
        <v>563</v>
      </c>
      <c r="K111">
        <v>114</v>
      </c>
    </row>
    <row r="112" spans="1:11" x14ac:dyDescent="0.35">
      <c r="A112">
        <v>2013</v>
      </c>
      <c r="B112" t="s">
        <v>26</v>
      </c>
      <c r="C112">
        <v>650</v>
      </c>
      <c r="D112">
        <f>MLRnoCS!$B$17+SUMPRODUCT('Accuracy LW'!F$2:K$2,'Accuracy LW'!F112:K112)</f>
        <v>623.32078357109822</v>
      </c>
      <c r="E112">
        <f t="shared" si="1"/>
        <v>26.679216428901782</v>
      </c>
      <c r="F112">
        <v>906</v>
      </c>
      <c r="G112">
        <v>247</v>
      </c>
      <c r="H112">
        <v>24</v>
      </c>
      <c r="I112">
        <v>144</v>
      </c>
      <c r="J112">
        <v>523</v>
      </c>
      <c r="K112">
        <v>115</v>
      </c>
    </row>
    <row r="113" spans="1:11" x14ac:dyDescent="0.35">
      <c r="A113">
        <v>2013</v>
      </c>
      <c r="B113" t="s">
        <v>27</v>
      </c>
      <c r="C113">
        <v>767</v>
      </c>
      <c r="D113">
        <f>MLRnoCS!$B$17+SUMPRODUCT('Accuracy LW'!F$2:K$2,'Accuracy LW'!F113:K113)</f>
        <v>744.09317868647008</v>
      </c>
      <c r="E113">
        <f t="shared" si="1"/>
        <v>22.906821313529917</v>
      </c>
      <c r="F113">
        <v>891</v>
      </c>
      <c r="G113">
        <v>301</v>
      </c>
      <c r="H113">
        <v>25</v>
      </c>
      <c r="I113">
        <v>186</v>
      </c>
      <c r="J113">
        <v>618</v>
      </c>
      <c r="K113">
        <v>74</v>
      </c>
    </row>
    <row r="114" spans="1:11" x14ac:dyDescent="0.35">
      <c r="A114">
        <v>2013</v>
      </c>
      <c r="B114" t="s">
        <v>28</v>
      </c>
      <c r="C114">
        <v>610</v>
      </c>
      <c r="D114">
        <f>MLRnoCS!$B$17+SUMPRODUCT('Accuracy LW'!F$2:K$2,'Accuracy LW'!F114:K114)</f>
        <v>616.69723660793056</v>
      </c>
      <c r="E114">
        <f t="shared" si="1"/>
        <v>-6.697236607930563</v>
      </c>
      <c r="F114">
        <v>928</v>
      </c>
      <c r="G114">
        <v>255</v>
      </c>
      <c r="H114">
        <v>32</v>
      </c>
      <c r="I114">
        <v>140</v>
      </c>
      <c r="J114">
        <v>470</v>
      </c>
      <c r="K114">
        <v>73</v>
      </c>
    </row>
    <row r="115" spans="1:11" x14ac:dyDescent="0.35">
      <c r="A115">
        <v>2013</v>
      </c>
      <c r="B115" t="s">
        <v>29</v>
      </c>
      <c r="C115">
        <v>634</v>
      </c>
      <c r="D115">
        <f>MLRnoCS!$B$17+SUMPRODUCT('Accuracy LW'!F$2:K$2,'Accuracy LW'!F115:K115)</f>
        <v>673.7862550454945</v>
      </c>
      <c r="E115">
        <f t="shared" si="1"/>
        <v>-39.786255045494499</v>
      </c>
      <c r="F115">
        <v>877</v>
      </c>
      <c r="G115">
        <v>273</v>
      </c>
      <c r="H115">
        <v>35</v>
      </c>
      <c r="I115">
        <v>161</v>
      </c>
      <c r="J115">
        <v>557</v>
      </c>
      <c r="K115">
        <v>94</v>
      </c>
    </row>
    <row r="116" spans="1:11" x14ac:dyDescent="0.35">
      <c r="A116">
        <v>2013</v>
      </c>
      <c r="B116" t="s">
        <v>30</v>
      </c>
      <c r="C116">
        <v>618</v>
      </c>
      <c r="D116">
        <f>MLRnoCS!$B$17+SUMPRODUCT('Accuracy LW'!F$2:K$2,'Accuracy LW'!F116:K116)</f>
        <v>638.3495498451507</v>
      </c>
      <c r="E116">
        <f t="shared" si="1"/>
        <v>-20.349549845150705</v>
      </c>
      <c r="F116">
        <v>931</v>
      </c>
      <c r="G116">
        <v>246</v>
      </c>
      <c r="H116">
        <v>26</v>
      </c>
      <c r="I116">
        <v>146</v>
      </c>
      <c r="J116">
        <v>519</v>
      </c>
      <c r="K116">
        <v>118</v>
      </c>
    </row>
    <row r="117" spans="1:11" x14ac:dyDescent="0.35">
      <c r="A117">
        <v>2013</v>
      </c>
      <c r="B117" t="s">
        <v>31</v>
      </c>
      <c r="C117">
        <v>624</v>
      </c>
      <c r="D117">
        <f>MLRnoCS!$B$17+SUMPRODUCT('Accuracy LW'!F$2:K$2,'Accuracy LW'!F117:K117)</f>
        <v>659.79031021917467</v>
      </c>
      <c r="E117">
        <f t="shared" si="1"/>
        <v>-35.790310219174671</v>
      </c>
      <c r="F117">
        <v>864</v>
      </c>
      <c r="G117">
        <v>249</v>
      </c>
      <c r="H117">
        <v>17</v>
      </c>
      <c r="I117">
        <v>188</v>
      </c>
      <c r="J117">
        <v>560</v>
      </c>
      <c r="K117">
        <v>49</v>
      </c>
    </row>
    <row r="118" spans="1:11" x14ac:dyDescent="0.35">
      <c r="A118">
        <v>2013</v>
      </c>
      <c r="B118" t="s">
        <v>32</v>
      </c>
      <c r="C118">
        <v>629</v>
      </c>
      <c r="D118">
        <f>MLRnoCS!$B$17+SUMPRODUCT('Accuracy LW'!F$2:K$2,'Accuracy LW'!F118:K118)</f>
        <v>648.47952581659706</v>
      </c>
      <c r="E118">
        <f t="shared" si="1"/>
        <v>-19.479525816597061</v>
      </c>
      <c r="F118">
        <v>1024</v>
      </c>
      <c r="G118">
        <v>280</v>
      </c>
      <c r="H118">
        <v>35</v>
      </c>
      <c r="I118">
        <v>107</v>
      </c>
      <c r="J118">
        <v>508</v>
      </c>
      <c r="K118">
        <v>67</v>
      </c>
    </row>
    <row r="119" spans="1:11" x14ac:dyDescent="0.35">
      <c r="A119">
        <v>2013</v>
      </c>
      <c r="B119" t="s">
        <v>33</v>
      </c>
      <c r="C119">
        <v>783</v>
      </c>
      <c r="D119">
        <f>MLRnoCS!$B$17+SUMPRODUCT('Accuracy LW'!F$2:K$2,'Accuracy LW'!F119:K119)</f>
        <v>701.4267892802925</v>
      </c>
      <c r="E119">
        <f t="shared" si="1"/>
        <v>81.573210719707504</v>
      </c>
      <c r="F119">
        <v>1027</v>
      </c>
      <c r="G119">
        <v>322</v>
      </c>
      <c r="H119">
        <v>20</v>
      </c>
      <c r="I119">
        <v>125</v>
      </c>
      <c r="J119">
        <v>545</v>
      </c>
      <c r="K119">
        <v>45</v>
      </c>
    </row>
    <row r="120" spans="1:11" x14ac:dyDescent="0.35">
      <c r="A120">
        <v>2013</v>
      </c>
      <c r="B120" t="s">
        <v>34</v>
      </c>
      <c r="C120">
        <v>700</v>
      </c>
      <c r="D120">
        <f>MLRnoCS!$B$17+SUMPRODUCT('Accuracy LW'!F$2:K$2,'Accuracy LW'!F120:K120)</f>
        <v>731.22698518493144</v>
      </c>
      <c r="E120">
        <f t="shared" si="1"/>
        <v>-31.226985184931436</v>
      </c>
      <c r="F120">
        <v>937</v>
      </c>
      <c r="G120">
        <v>296</v>
      </c>
      <c r="H120">
        <v>23</v>
      </c>
      <c r="I120">
        <v>165</v>
      </c>
      <c r="J120">
        <v>625</v>
      </c>
      <c r="K120">
        <v>73</v>
      </c>
    </row>
    <row r="121" spans="1:11" x14ac:dyDescent="0.35">
      <c r="A121">
        <v>2013</v>
      </c>
      <c r="B121" t="s">
        <v>35</v>
      </c>
      <c r="C121">
        <v>730</v>
      </c>
      <c r="D121">
        <f>MLRnoCS!$B$17+SUMPRODUCT('Accuracy LW'!F$2:K$2,'Accuracy LW'!F121:K121)</f>
        <v>732.49536826248004</v>
      </c>
      <c r="E121">
        <f t="shared" si="1"/>
        <v>-2.4953682624800422</v>
      </c>
      <c r="F121">
        <v>1004</v>
      </c>
      <c r="G121">
        <v>262</v>
      </c>
      <c r="H121">
        <v>23</v>
      </c>
      <c r="I121">
        <v>176</v>
      </c>
      <c r="J121">
        <v>523</v>
      </c>
      <c r="K121">
        <v>149</v>
      </c>
    </row>
    <row r="122" spans="1:11" x14ac:dyDescent="0.35">
      <c r="A122">
        <v>2013</v>
      </c>
      <c r="B122" t="s">
        <v>36</v>
      </c>
      <c r="C122">
        <v>712</v>
      </c>
      <c r="D122">
        <f>MLRnoCS!$B$17+SUMPRODUCT('Accuracy LW'!F$2:K$2,'Accuracy LW'!F122:K122)</f>
        <v>715.2923294674863</v>
      </c>
      <c r="E122">
        <f t="shared" si="1"/>
        <v>-3.2923294674862973</v>
      </c>
      <c r="F122">
        <v>916</v>
      </c>
      <c r="G122">
        <v>273</v>
      </c>
      <c r="H122">
        <v>24</v>
      </c>
      <c r="I122">
        <v>185</v>
      </c>
      <c r="J122">
        <v>548</v>
      </c>
      <c r="K122">
        <v>112</v>
      </c>
    </row>
    <row r="123" spans="1:11" x14ac:dyDescent="0.35">
      <c r="A123">
        <v>2013</v>
      </c>
      <c r="B123" t="s">
        <v>37</v>
      </c>
      <c r="C123">
        <v>656</v>
      </c>
      <c r="D123">
        <f>MLRnoCS!$B$17+SUMPRODUCT('Accuracy LW'!F$2:K$2,'Accuracy LW'!F123:K123)</f>
        <v>654.33308679499987</v>
      </c>
      <c r="E123">
        <f t="shared" si="1"/>
        <v>1.6669132050001281</v>
      </c>
      <c r="F123">
        <v>918</v>
      </c>
      <c r="G123">
        <v>259</v>
      </c>
      <c r="H123">
        <v>27</v>
      </c>
      <c r="I123">
        <v>161</v>
      </c>
      <c r="J123">
        <v>504</v>
      </c>
      <c r="K123">
        <v>88</v>
      </c>
    </row>
    <row r="124" spans="1:11" x14ac:dyDescent="0.35">
      <c r="A124">
        <v>2012</v>
      </c>
      <c r="B124" t="s">
        <v>8</v>
      </c>
      <c r="C124">
        <v>734</v>
      </c>
      <c r="D124">
        <f>MLRnoCS!$B$17+SUMPRODUCT('Accuracy LW'!F$2:K$2,'Accuracy LW'!F124:K124)</f>
        <v>727.97933236397375</v>
      </c>
      <c r="E124">
        <f t="shared" si="1"/>
        <v>6.0206676360262463</v>
      </c>
      <c r="F124">
        <v>911</v>
      </c>
      <c r="G124">
        <v>307</v>
      </c>
      <c r="H124">
        <v>33</v>
      </c>
      <c r="I124">
        <v>165</v>
      </c>
      <c r="J124">
        <v>580</v>
      </c>
      <c r="K124">
        <v>93</v>
      </c>
    </row>
    <row r="125" spans="1:11" x14ac:dyDescent="0.35">
      <c r="A125">
        <v>2012</v>
      </c>
      <c r="B125" t="s">
        <v>9</v>
      </c>
      <c r="C125">
        <v>700</v>
      </c>
      <c r="D125">
        <f>MLRnoCS!$B$17+SUMPRODUCT('Accuracy LW'!F$2:K$2,'Accuracy LW'!F125:K125)</f>
        <v>669.28317496409522</v>
      </c>
      <c r="E125">
        <f t="shared" si="1"/>
        <v>30.716825035904776</v>
      </c>
      <c r="F125">
        <v>899</v>
      </c>
      <c r="G125">
        <v>263</v>
      </c>
      <c r="H125">
        <v>30</v>
      </c>
      <c r="I125">
        <v>149</v>
      </c>
      <c r="J125">
        <v>601</v>
      </c>
      <c r="K125">
        <v>101</v>
      </c>
    </row>
    <row r="126" spans="1:11" x14ac:dyDescent="0.35">
      <c r="A126">
        <v>2012</v>
      </c>
      <c r="B126" t="s">
        <v>10</v>
      </c>
      <c r="C126">
        <v>712</v>
      </c>
      <c r="D126">
        <f>MLRnoCS!$B$17+SUMPRODUCT('Accuracy LW'!F$2:K$2,'Accuracy LW'!F126:K126)</f>
        <v>710.03117296245705</v>
      </c>
      <c r="E126">
        <f t="shared" si="1"/>
        <v>1.9688270375429511</v>
      </c>
      <c r="F126">
        <v>875</v>
      </c>
      <c r="G126">
        <v>270</v>
      </c>
      <c r="H126">
        <v>16</v>
      </c>
      <c r="I126">
        <v>214</v>
      </c>
      <c r="J126">
        <v>530</v>
      </c>
      <c r="K126">
        <v>58</v>
      </c>
    </row>
    <row r="127" spans="1:11" x14ac:dyDescent="0.35">
      <c r="A127">
        <v>2012</v>
      </c>
      <c r="B127" t="s">
        <v>11</v>
      </c>
      <c r="C127">
        <v>734</v>
      </c>
      <c r="D127">
        <f>MLRnoCS!$B$17+SUMPRODUCT('Accuracy LW'!F$2:K$2,'Accuracy LW'!F127:K127)</f>
        <v>714.52853045461825</v>
      </c>
      <c r="E127">
        <f t="shared" si="1"/>
        <v>19.471469545381751</v>
      </c>
      <c r="F127">
        <v>939</v>
      </c>
      <c r="G127">
        <v>339</v>
      </c>
      <c r="H127">
        <v>16</v>
      </c>
      <c r="I127">
        <v>165</v>
      </c>
      <c r="J127">
        <v>473</v>
      </c>
      <c r="K127">
        <v>97</v>
      </c>
    </row>
    <row r="128" spans="1:11" x14ac:dyDescent="0.35">
      <c r="A128">
        <v>2012</v>
      </c>
      <c r="B128" t="s">
        <v>12</v>
      </c>
      <c r="C128">
        <v>613</v>
      </c>
      <c r="D128">
        <f>MLRnoCS!$B$17+SUMPRODUCT('Accuracy LW'!F$2:K$2,'Accuracy LW'!F128:K128)</f>
        <v>603.67233973845032</v>
      </c>
      <c r="E128">
        <f t="shared" si="1"/>
        <v>9.3276602615496813</v>
      </c>
      <c r="F128">
        <v>859</v>
      </c>
      <c r="G128">
        <v>265</v>
      </c>
      <c r="H128">
        <v>36</v>
      </c>
      <c r="I128">
        <v>137</v>
      </c>
      <c r="J128">
        <v>490</v>
      </c>
      <c r="K128">
        <v>94</v>
      </c>
    </row>
    <row r="129" spans="1:11" x14ac:dyDescent="0.35">
      <c r="A129">
        <v>2012</v>
      </c>
      <c r="B129" t="s">
        <v>13</v>
      </c>
      <c r="C129">
        <v>748</v>
      </c>
      <c r="D129">
        <f>MLRnoCS!$B$17+SUMPRODUCT('Accuracy LW'!F$2:K$2,'Accuracy LW'!F129:K129)</f>
        <v>725.12665872714842</v>
      </c>
      <c r="E129">
        <f t="shared" si="1"/>
        <v>22.873341272851576</v>
      </c>
      <c r="F129">
        <v>941</v>
      </c>
      <c r="G129">
        <v>228</v>
      </c>
      <c r="H129">
        <v>29</v>
      </c>
      <c r="I129">
        <v>211</v>
      </c>
      <c r="J129">
        <v>526</v>
      </c>
      <c r="K129">
        <v>109</v>
      </c>
    </row>
    <row r="130" spans="1:11" x14ac:dyDescent="0.35">
      <c r="A130">
        <v>2012</v>
      </c>
      <c r="B130" t="s">
        <v>14</v>
      </c>
      <c r="C130">
        <v>669</v>
      </c>
      <c r="D130">
        <f>MLRnoCS!$B$17+SUMPRODUCT('Accuracy LW'!F$2:K$2,'Accuracy LW'!F130:K130)</f>
        <v>692.83245012366365</v>
      </c>
      <c r="E130">
        <f t="shared" si="1"/>
        <v>-23.832450123663648</v>
      </c>
      <c r="F130">
        <v>879</v>
      </c>
      <c r="G130">
        <v>296</v>
      </c>
      <c r="H130">
        <v>30</v>
      </c>
      <c r="I130">
        <v>172</v>
      </c>
      <c r="J130">
        <v>528</v>
      </c>
      <c r="K130">
        <v>87</v>
      </c>
    </row>
    <row r="131" spans="1:11" x14ac:dyDescent="0.35">
      <c r="A131">
        <v>2012</v>
      </c>
      <c r="B131" t="s">
        <v>15</v>
      </c>
      <c r="C131">
        <v>667</v>
      </c>
      <c r="D131">
        <f>MLRnoCS!$B$17+SUMPRODUCT('Accuracy LW'!F$2:K$2,'Accuracy LW'!F131:K131)</f>
        <v>680.608251938482</v>
      </c>
      <c r="E131">
        <f t="shared" si="1"/>
        <v>-13.608251938481999</v>
      </c>
      <c r="F131">
        <v>959</v>
      </c>
      <c r="G131">
        <v>266</v>
      </c>
      <c r="H131">
        <v>24</v>
      </c>
      <c r="I131">
        <v>136</v>
      </c>
      <c r="J131">
        <v>614</v>
      </c>
      <c r="K131">
        <v>110</v>
      </c>
    </row>
    <row r="132" spans="1:11" x14ac:dyDescent="0.35">
      <c r="A132">
        <v>2012</v>
      </c>
      <c r="B132" t="s">
        <v>16</v>
      </c>
      <c r="C132">
        <v>758</v>
      </c>
      <c r="D132">
        <f>MLRnoCS!$B$17+SUMPRODUCT('Accuracy LW'!F$2:K$2,'Accuracy LW'!F132:K132)</f>
        <v>761.31845788837586</v>
      </c>
      <c r="E132">
        <f t="shared" si="1"/>
        <v>-3.3184578883758604</v>
      </c>
      <c r="F132">
        <v>1002</v>
      </c>
      <c r="G132">
        <v>306</v>
      </c>
      <c r="H132">
        <v>52</v>
      </c>
      <c r="I132">
        <v>166</v>
      </c>
      <c r="J132">
        <v>486</v>
      </c>
      <c r="K132">
        <v>100</v>
      </c>
    </row>
    <row r="133" spans="1:11" x14ac:dyDescent="0.35">
      <c r="A133">
        <v>2012</v>
      </c>
      <c r="B133" t="s">
        <v>17</v>
      </c>
      <c r="C133">
        <v>726</v>
      </c>
      <c r="D133">
        <f>MLRnoCS!$B$17+SUMPRODUCT('Accuracy LW'!F$2:K$2,'Accuracy LW'!F133:K133)</f>
        <v>732.59219207929573</v>
      </c>
      <c r="E133">
        <f t="shared" ref="E133:E196" si="2">C133-D133</f>
        <v>-6.592192079295728</v>
      </c>
      <c r="F133">
        <v>986</v>
      </c>
      <c r="G133">
        <v>279</v>
      </c>
      <c r="H133">
        <v>39</v>
      </c>
      <c r="I133">
        <v>163</v>
      </c>
      <c r="J133">
        <v>568</v>
      </c>
      <c r="K133">
        <v>59</v>
      </c>
    </row>
    <row r="134" spans="1:11" x14ac:dyDescent="0.35">
      <c r="A134">
        <v>2012</v>
      </c>
      <c r="B134" t="s">
        <v>18</v>
      </c>
      <c r="C134">
        <v>583</v>
      </c>
      <c r="D134">
        <f>MLRnoCS!$B$17+SUMPRODUCT('Accuracy LW'!F$2:K$2,'Accuracy LW'!F134:K134)</f>
        <v>601.00724749347182</v>
      </c>
      <c r="E134">
        <f t="shared" si="2"/>
        <v>-18.007247493471823</v>
      </c>
      <c r="F134">
        <v>864</v>
      </c>
      <c r="G134">
        <v>238</v>
      </c>
      <c r="H134">
        <v>28</v>
      </c>
      <c r="I134">
        <v>146</v>
      </c>
      <c r="J134">
        <v>521</v>
      </c>
      <c r="K134">
        <v>105</v>
      </c>
    </row>
    <row r="135" spans="1:11" x14ac:dyDescent="0.35">
      <c r="A135">
        <v>2012</v>
      </c>
      <c r="B135" t="s">
        <v>19</v>
      </c>
      <c r="C135">
        <v>676</v>
      </c>
      <c r="D135">
        <f>MLRnoCS!$B$17+SUMPRODUCT('Accuracy LW'!F$2:K$2,'Accuracy LW'!F135:K135)</f>
        <v>692.33737313060351</v>
      </c>
      <c r="E135">
        <f t="shared" si="2"/>
        <v>-16.33737313060351</v>
      </c>
      <c r="F135">
        <v>1029</v>
      </c>
      <c r="G135">
        <v>295</v>
      </c>
      <c r="H135">
        <v>37</v>
      </c>
      <c r="I135">
        <v>131</v>
      </c>
      <c r="J135">
        <v>446</v>
      </c>
      <c r="K135">
        <v>132</v>
      </c>
    </row>
    <row r="136" spans="1:11" x14ac:dyDescent="0.35">
      <c r="A136">
        <v>2012</v>
      </c>
      <c r="B136" t="s">
        <v>20</v>
      </c>
      <c r="C136">
        <v>767</v>
      </c>
      <c r="D136">
        <f>MLRnoCS!$B$17+SUMPRODUCT('Accuracy LW'!F$2:K$2,'Accuracy LW'!F136:K136)</f>
        <v>758.95406505890378</v>
      </c>
      <c r="E136">
        <f t="shared" si="2"/>
        <v>8.0459349410962204</v>
      </c>
      <c r="F136">
        <v>1036</v>
      </c>
      <c r="G136">
        <v>273</v>
      </c>
      <c r="H136">
        <v>22</v>
      </c>
      <c r="I136">
        <v>187</v>
      </c>
      <c r="J136">
        <v>496</v>
      </c>
      <c r="K136">
        <v>134</v>
      </c>
    </row>
    <row r="137" spans="1:11" x14ac:dyDescent="0.35">
      <c r="A137">
        <v>2012</v>
      </c>
      <c r="B137" t="s">
        <v>21</v>
      </c>
      <c r="C137">
        <v>637</v>
      </c>
      <c r="D137">
        <f>MLRnoCS!$B$17+SUMPRODUCT('Accuracy LW'!F$2:K$2,'Accuracy LW'!F137:K137)</f>
        <v>626.4322711295838</v>
      </c>
      <c r="E137">
        <f t="shared" si="2"/>
        <v>10.567728870416204</v>
      </c>
      <c r="F137">
        <v>961</v>
      </c>
      <c r="G137">
        <v>269</v>
      </c>
      <c r="H137">
        <v>23</v>
      </c>
      <c r="I137">
        <v>116</v>
      </c>
      <c r="J137">
        <v>533</v>
      </c>
      <c r="K137">
        <v>104</v>
      </c>
    </row>
    <row r="138" spans="1:11" x14ac:dyDescent="0.35">
      <c r="A138">
        <v>2012</v>
      </c>
      <c r="B138" t="s">
        <v>22</v>
      </c>
      <c r="C138">
        <v>609</v>
      </c>
      <c r="D138">
        <f>MLRnoCS!$B$17+SUMPRODUCT('Accuracy LW'!F$2:K$2,'Accuracy LW'!F138:K138)</f>
        <v>638.71085275067412</v>
      </c>
      <c r="E138">
        <f t="shared" si="2"/>
        <v>-29.710852750674121</v>
      </c>
      <c r="F138">
        <v>890</v>
      </c>
      <c r="G138">
        <v>261</v>
      </c>
      <c r="H138">
        <v>39</v>
      </c>
      <c r="I138">
        <v>137</v>
      </c>
      <c r="J138">
        <v>519</v>
      </c>
      <c r="K138">
        <v>149</v>
      </c>
    </row>
    <row r="139" spans="1:11" x14ac:dyDescent="0.35">
      <c r="A139">
        <v>2012</v>
      </c>
      <c r="B139" t="s">
        <v>23</v>
      </c>
      <c r="C139">
        <v>776</v>
      </c>
      <c r="D139">
        <f>MLRnoCS!$B$17+SUMPRODUCT('Accuracy LW'!F$2:K$2,'Accuracy LW'!F139:K139)</f>
        <v>782.42672797989849</v>
      </c>
      <c r="E139">
        <f t="shared" si="2"/>
        <v>-6.4267279798984873</v>
      </c>
      <c r="F139">
        <v>901</v>
      </c>
      <c r="G139">
        <v>300</v>
      </c>
      <c r="H139">
        <v>39</v>
      </c>
      <c r="I139">
        <v>202</v>
      </c>
      <c r="J139">
        <v>556</v>
      </c>
      <c r="K139">
        <v>158</v>
      </c>
    </row>
    <row r="140" spans="1:11" x14ac:dyDescent="0.35">
      <c r="A140">
        <v>2012</v>
      </c>
      <c r="B140" t="s">
        <v>24</v>
      </c>
      <c r="C140">
        <v>701</v>
      </c>
      <c r="D140">
        <f>MLRnoCS!$B$17+SUMPRODUCT('Accuracy LW'!F$2:K$2,'Accuracy LW'!F140:K140)</f>
        <v>696.56381117170804</v>
      </c>
      <c r="E140">
        <f t="shared" si="2"/>
        <v>4.4361888282919608</v>
      </c>
      <c r="F140">
        <v>1017</v>
      </c>
      <c r="G140">
        <v>270</v>
      </c>
      <c r="H140">
        <v>30</v>
      </c>
      <c r="I140">
        <v>131</v>
      </c>
      <c r="J140">
        <v>558</v>
      </c>
      <c r="K140">
        <v>135</v>
      </c>
    </row>
    <row r="141" spans="1:11" x14ac:dyDescent="0.35">
      <c r="A141">
        <v>2012</v>
      </c>
      <c r="B141" t="s">
        <v>25</v>
      </c>
      <c r="C141">
        <v>650</v>
      </c>
      <c r="D141">
        <f>MLRnoCS!$B$17+SUMPRODUCT('Accuracy LW'!F$2:K$2,'Accuracy LW'!F141:K141)</f>
        <v>646.71870754044357</v>
      </c>
      <c r="E141">
        <f t="shared" si="2"/>
        <v>3.2812924595564255</v>
      </c>
      <c r="F141">
        <v>911</v>
      </c>
      <c r="G141">
        <v>286</v>
      </c>
      <c r="H141">
        <v>21</v>
      </c>
      <c r="I141">
        <v>139</v>
      </c>
      <c r="J141">
        <v>545</v>
      </c>
      <c r="K141">
        <v>79</v>
      </c>
    </row>
    <row r="142" spans="1:11" x14ac:dyDescent="0.35">
      <c r="A142">
        <v>2012</v>
      </c>
      <c r="B142" t="s">
        <v>26</v>
      </c>
      <c r="C142">
        <v>804</v>
      </c>
      <c r="D142">
        <f>MLRnoCS!$B$17+SUMPRODUCT('Accuracy LW'!F$2:K$2,'Accuracy LW'!F142:K142)</f>
        <v>821.01838229250757</v>
      </c>
      <c r="E142">
        <f t="shared" si="2"/>
        <v>-17.018382292507567</v>
      </c>
      <c r="F142">
        <v>924</v>
      </c>
      <c r="G142">
        <v>280</v>
      </c>
      <c r="H142">
        <v>13</v>
      </c>
      <c r="I142">
        <v>245</v>
      </c>
      <c r="J142">
        <v>627</v>
      </c>
      <c r="K142">
        <v>93</v>
      </c>
    </row>
    <row r="143" spans="1:11" x14ac:dyDescent="0.35">
      <c r="A143">
        <v>2012</v>
      </c>
      <c r="B143" t="s">
        <v>27</v>
      </c>
      <c r="C143">
        <v>713</v>
      </c>
      <c r="D143">
        <f>MLRnoCS!$B$17+SUMPRODUCT('Accuracy LW'!F$2:K$2,'Accuracy LW'!F143:K143)</f>
        <v>706.76262993614864</v>
      </c>
      <c r="E143">
        <f t="shared" si="2"/>
        <v>6.2373700638513583</v>
      </c>
      <c r="F143">
        <v>821</v>
      </c>
      <c r="G143">
        <v>267</v>
      </c>
      <c r="H143">
        <v>32</v>
      </c>
      <c r="I143">
        <v>195</v>
      </c>
      <c r="J143">
        <v>595</v>
      </c>
      <c r="K143">
        <v>122</v>
      </c>
    </row>
    <row r="144" spans="1:11" x14ac:dyDescent="0.35">
      <c r="A144">
        <v>2012</v>
      </c>
      <c r="B144" t="s">
        <v>28</v>
      </c>
      <c r="C144">
        <v>684</v>
      </c>
      <c r="D144">
        <f>MLRnoCS!$B$17+SUMPRODUCT('Accuracy LW'!F$2:K$2,'Accuracy LW'!F144:K144)</f>
        <v>688.83038868580275</v>
      </c>
      <c r="E144">
        <f t="shared" si="2"/>
        <v>-4.8303886858027454</v>
      </c>
      <c r="F144">
        <v>957</v>
      </c>
      <c r="G144">
        <v>271</v>
      </c>
      <c r="H144">
        <v>28</v>
      </c>
      <c r="I144">
        <v>158</v>
      </c>
      <c r="J144">
        <v>517</v>
      </c>
      <c r="K144">
        <v>116</v>
      </c>
    </row>
    <row r="145" spans="1:11" x14ac:dyDescent="0.35">
      <c r="A145">
        <v>2012</v>
      </c>
      <c r="B145" t="s">
        <v>29</v>
      </c>
      <c r="C145">
        <v>651</v>
      </c>
      <c r="D145">
        <f>MLRnoCS!$B$17+SUMPRODUCT('Accuracy LW'!F$2:K$2,'Accuracy LW'!F145:K145)</f>
        <v>632.69510261507207</v>
      </c>
      <c r="E145">
        <f t="shared" si="2"/>
        <v>18.304897384927926</v>
      </c>
      <c r="F145">
        <v>865</v>
      </c>
      <c r="G145">
        <v>241</v>
      </c>
      <c r="H145">
        <v>37</v>
      </c>
      <c r="I145">
        <v>170</v>
      </c>
      <c r="J145">
        <v>495</v>
      </c>
      <c r="K145">
        <v>73</v>
      </c>
    </row>
    <row r="146" spans="1:11" x14ac:dyDescent="0.35">
      <c r="A146">
        <v>2012</v>
      </c>
      <c r="B146" t="s">
        <v>30</v>
      </c>
      <c r="C146">
        <v>651</v>
      </c>
      <c r="D146">
        <f>MLRnoCS!$B$17+SUMPRODUCT('Accuracy LW'!F$2:K$2,'Accuracy LW'!F146:K146)</f>
        <v>660.46484964885326</v>
      </c>
      <c r="E146">
        <f t="shared" si="2"/>
        <v>-9.4648496488532601</v>
      </c>
      <c r="F146">
        <v>903</v>
      </c>
      <c r="G146">
        <v>272</v>
      </c>
      <c r="H146">
        <v>43</v>
      </c>
      <c r="I146">
        <v>121</v>
      </c>
      <c r="J146">
        <v>593</v>
      </c>
      <c r="K146">
        <v>155</v>
      </c>
    </row>
    <row r="147" spans="1:11" x14ac:dyDescent="0.35">
      <c r="A147">
        <v>2012</v>
      </c>
      <c r="B147" t="s">
        <v>31</v>
      </c>
      <c r="C147">
        <v>619</v>
      </c>
      <c r="D147">
        <f>MLRnoCS!$B$17+SUMPRODUCT('Accuracy LW'!F$2:K$2,'Accuracy LW'!F147:K147)</f>
        <v>600.10846789806237</v>
      </c>
      <c r="E147">
        <f t="shared" si="2"/>
        <v>18.891532101937628</v>
      </c>
      <c r="F147">
        <v>868</v>
      </c>
      <c r="G147">
        <v>241</v>
      </c>
      <c r="H147">
        <v>27</v>
      </c>
      <c r="I147">
        <v>149</v>
      </c>
      <c r="J147">
        <v>496</v>
      </c>
      <c r="K147">
        <v>104</v>
      </c>
    </row>
    <row r="148" spans="1:11" x14ac:dyDescent="0.35">
      <c r="A148">
        <v>2012</v>
      </c>
      <c r="B148" t="s">
        <v>32</v>
      </c>
      <c r="C148">
        <v>718</v>
      </c>
      <c r="D148">
        <f>MLRnoCS!$B$17+SUMPRODUCT('Accuracy LW'!F$2:K$2,'Accuracy LW'!F148:K148)</f>
        <v>694.49953346969437</v>
      </c>
      <c r="E148">
        <f t="shared" si="2"/>
        <v>23.50046653030563</v>
      </c>
      <c r="F148">
        <v>1048</v>
      </c>
      <c r="G148">
        <v>287</v>
      </c>
      <c r="H148">
        <v>57</v>
      </c>
      <c r="I148">
        <v>103</v>
      </c>
      <c r="J148">
        <v>512</v>
      </c>
      <c r="K148">
        <v>118</v>
      </c>
    </row>
    <row r="149" spans="1:11" x14ac:dyDescent="0.35">
      <c r="A149">
        <v>2012</v>
      </c>
      <c r="B149" t="s">
        <v>33</v>
      </c>
      <c r="C149">
        <v>765</v>
      </c>
      <c r="D149">
        <f>MLRnoCS!$B$17+SUMPRODUCT('Accuracy LW'!F$2:K$2,'Accuracy LW'!F149:K149)</f>
        <v>771.07478938122949</v>
      </c>
      <c r="E149">
        <f t="shared" si="2"/>
        <v>-6.0747893812294933</v>
      </c>
      <c r="F149">
        <v>1040</v>
      </c>
      <c r="G149">
        <v>290</v>
      </c>
      <c r="H149">
        <v>37</v>
      </c>
      <c r="I149">
        <v>159</v>
      </c>
      <c r="J149">
        <v>586</v>
      </c>
      <c r="K149">
        <v>91</v>
      </c>
    </row>
    <row r="150" spans="1:11" x14ac:dyDescent="0.35">
      <c r="A150">
        <v>2012</v>
      </c>
      <c r="B150" t="s">
        <v>34</v>
      </c>
      <c r="C150">
        <v>697</v>
      </c>
      <c r="D150">
        <f>MLRnoCS!$B$17+SUMPRODUCT('Accuracy LW'!F$2:K$2,'Accuracy LW'!F150:K150)</f>
        <v>683.73558181409203</v>
      </c>
      <c r="E150">
        <f t="shared" si="2"/>
        <v>13.264418185907971</v>
      </c>
      <c r="F150">
        <v>838</v>
      </c>
      <c r="G150">
        <v>250</v>
      </c>
      <c r="H150">
        <v>30</v>
      </c>
      <c r="I150">
        <v>175</v>
      </c>
      <c r="J150">
        <v>629</v>
      </c>
      <c r="K150">
        <v>134</v>
      </c>
    </row>
    <row r="151" spans="1:11" x14ac:dyDescent="0.35">
      <c r="A151">
        <v>2012</v>
      </c>
      <c r="B151" t="s">
        <v>35</v>
      </c>
      <c r="C151">
        <v>808</v>
      </c>
      <c r="D151">
        <f>MLRnoCS!$B$17+SUMPRODUCT('Accuracy LW'!F$2:K$2,'Accuracy LW'!F151:K151)</f>
        <v>795.61585416737944</v>
      </c>
      <c r="E151">
        <f t="shared" si="2"/>
        <v>12.384145832620561</v>
      </c>
      <c r="F151">
        <v>991</v>
      </c>
      <c r="G151">
        <v>303</v>
      </c>
      <c r="H151">
        <v>32</v>
      </c>
      <c r="I151">
        <v>200</v>
      </c>
      <c r="J151">
        <v>535</v>
      </c>
      <c r="K151">
        <v>91</v>
      </c>
    </row>
    <row r="152" spans="1:11" x14ac:dyDescent="0.35">
      <c r="A152">
        <v>2012</v>
      </c>
      <c r="B152" t="s">
        <v>36</v>
      </c>
      <c r="C152">
        <v>716</v>
      </c>
      <c r="D152">
        <f>MLRnoCS!$B$17+SUMPRODUCT('Accuracy LW'!F$2:K$2,'Accuracy LW'!F152:K152)</f>
        <v>689.33285716077603</v>
      </c>
      <c r="E152">
        <f t="shared" si="2"/>
        <v>26.66714283922397</v>
      </c>
      <c r="F152">
        <v>879</v>
      </c>
      <c r="G152">
        <v>247</v>
      </c>
      <c r="H152">
        <v>22</v>
      </c>
      <c r="I152">
        <v>198</v>
      </c>
      <c r="J152">
        <v>528</v>
      </c>
      <c r="K152">
        <v>123</v>
      </c>
    </row>
    <row r="153" spans="1:11" x14ac:dyDescent="0.35">
      <c r="A153">
        <v>2012</v>
      </c>
      <c r="B153" t="s">
        <v>37</v>
      </c>
      <c r="C153">
        <v>731</v>
      </c>
      <c r="D153">
        <f>MLRnoCS!$B$17+SUMPRODUCT('Accuracy LW'!F$2:K$2,'Accuracy LW'!F153:K153)</f>
        <v>756.06042843877367</v>
      </c>
      <c r="E153">
        <f t="shared" si="2"/>
        <v>-25.06042843877367</v>
      </c>
      <c r="F153">
        <v>948</v>
      </c>
      <c r="G153">
        <v>301</v>
      </c>
      <c r="H153">
        <v>25</v>
      </c>
      <c r="I153">
        <v>194</v>
      </c>
      <c r="J153">
        <v>520</v>
      </c>
      <c r="K153">
        <v>105</v>
      </c>
    </row>
    <row r="154" spans="1:11" x14ac:dyDescent="0.35">
      <c r="A154">
        <v>2011</v>
      </c>
      <c r="B154" t="s">
        <v>8</v>
      </c>
      <c r="C154">
        <v>731</v>
      </c>
      <c r="D154">
        <f>MLRnoCS!$B$17+SUMPRODUCT('Accuracy LW'!F$2:K$2,'Accuracy LW'!F154:K154)</f>
        <v>717.12801449228959</v>
      </c>
      <c r="E154">
        <f t="shared" si="2"/>
        <v>13.871985507710406</v>
      </c>
      <c r="F154">
        <v>855</v>
      </c>
      <c r="G154">
        <v>293</v>
      </c>
      <c r="H154">
        <v>37</v>
      </c>
      <c r="I154">
        <v>172</v>
      </c>
      <c r="J154">
        <v>592</v>
      </c>
      <c r="K154">
        <v>133</v>
      </c>
    </row>
    <row r="155" spans="1:11" x14ac:dyDescent="0.35">
      <c r="A155">
        <v>2011</v>
      </c>
      <c r="B155" t="s">
        <v>9</v>
      </c>
      <c r="C155">
        <v>641</v>
      </c>
      <c r="D155">
        <f>MLRnoCS!$B$17+SUMPRODUCT('Accuracy LW'!F$2:K$2,'Accuracy LW'!F155:K155)</f>
        <v>651.9324262482146</v>
      </c>
      <c r="E155">
        <f t="shared" si="2"/>
        <v>-10.932426248214597</v>
      </c>
      <c r="F155">
        <v>912</v>
      </c>
      <c r="G155">
        <v>244</v>
      </c>
      <c r="H155">
        <v>16</v>
      </c>
      <c r="I155">
        <v>173</v>
      </c>
      <c r="J155">
        <v>532</v>
      </c>
      <c r="K155">
        <v>77</v>
      </c>
    </row>
    <row r="156" spans="1:11" x14ac:dyDescent="0.35">
      <c r="A156">
        <v>2011</v>
      </c>
      <c r="B156" t="s">
        <v>10</v>
      </c>
      <c r="C156">
        <v>708</v>
      </c>
      <c r="D156">
        <f>MLRnoCS!$B$17+SUMPRODUCT('Accuracy LW'!F$2:K$2,'Accuracy LW'!F156:K156)</f>
        <v>710.43232265768324</v>
      </c>
      <c r="E156">
        <f t="shared" si="2"/>
        <v>-2.432322657683244</v>
      </c>
      <c r="F156">
        <v>957</v>
      </c>
      <c r="G156">
        <v>273</v>
      </c>
      <c r="H156">
        <v>13</v>
      </c>
      <c r="I156">
        <v>191</v>
      </c>
      <c r="J156">
        <v>504</v>
      </c>
      <c r="K156">
        <v>81</v>
      </c>
    </row>
    <row r="157" spans="1:11" x14ac:dyDescent="0.35">
      <c r="A157">
        <v>2011</v>
      </c>
      <c r="B157" t="s">
        <v>11</v>
      </c>
      <c r="C157">
        <v>875</v>
      </c>
      <c r="D157">
        <f>MLRnoCS!$B$17+SUMPRODUCT('Accuracy LW'!F$2:K$2,'Accuracy LW'!F157:K157)</f>
        <v>884.30211778728426</v>
      </c>
      <c r="E157">
        <f t="shared" si="2"/>
        <v>-9.30211778728426</v>
      </c>
      <c r="F157">
        <v>1010</v>
      </c>
      <c r="G157">
        <v>352</v>
      </c>
      <c r="H157">
        <v>35</v>
      </c>
      <c r="I157">
        <v>203</v>
      </c>
      <c r="J157">
        <v>628</v>
      </c>
      <c r="K157">
        <v>102</v>
      </c>
    </row>
    <row r="158" spans="1:11" x14ac:dyDescent="0.35">
      <c r="A158">
        <v>2011</v>
      </c>
      <c r="B158" t="s">
        <v>12</v>
      </c>
      <c r="C158">
        <v>654</v>
      </c>
      <c r="D158">
        <f>MLRnoCS!$B$17+SUMPRODUCT('Accuracy LW'!F$2:K$2,'Accuracy LW'!F158:K158)</f>
        <v>672.45394030508919</v>
      </c>
      <c r="E158">
        <f t="shared" si="2"/>
        <v>-18.453940305089191</v>
      </c>
      <c r="F158">
        <v>954</v>
      </c>
      <c r="G158">
        <v>285</v>
      </c>
      <c r="H158">
        <v>36</v>
      </c>
      <c r="I158">
        <v>148</v>
      </c>
      <c r="J158">
        <v>484</v>
      </c>
      <c r="K158">
        <v>69</v>
      </c>
    </row>
    <row r="159" spans="1:11" x14ac:dyDescent="0.35">
      <c r="A159">
        <v>2011</v>
      </c>
      <c r="B159" t="s">
        <v>13</v>
      </c>
      <c r="C159">
        <v>654</v>
      </c>
      <c r="D159">
        <f>MLRnoCS!$B$17+SUMPRODUCT('Accuracy LW'!F$2:K$2,'Accuracy LW'!F159:K159)</f>
        <v>665.38857113840299</v>
      </c>
      <c r="E159">
        <f t="shared" si="2"/>
        <v>-11.388571138402995</v>
      </c>
      <c r="F159">
        <v>965</v>
      </c>
      <c r="G159">
        <v>252</v>
      </c>
      <c r="H159">
        <v>16</v>
      </c>
      <c r="I159">
        <v>154</v>
      </c>
      <c r="J159">
        <v>559</v>
      </c>
      <c r="K159">
        <v>81</v>
      </c>
    </row>
    <row r="160" spans="1:11" x14ac:dyDescent="0.35">
      <c r="A160">
        <v>2011</v>
      </c>
      <c r="B160" t="s">
        <v>14</v>
      </c>
      <c r="C160">
        <v>735</v>
      </c>
      <c r="D160">
        <f>MLRnoCS!$B$17+SUMPRODUCT('Accuracy LW'!F$2:K$2,'Accuracy LW'!F160:K160)</f>
        <v>739.11420760191118</v>
      </c>
      <c r="E160">
        <f t="shared" si="2"/>
        <v>-4.1142076019111755</v>
      </c>
      <c r="F160">
        <v>972</v>
      </c>
      <c r="G160">
        <v>264</v>
      </c>
      <c r="H160">
        <v>19</v>
      </c>
      <c r="I160">
        <v>183</v>
      </c>
      <c r="J160">
        <v>598</v>
      </c>
      <c r="K160">
        <v>97</v>
      </c>
    </row>
    <row r="161" spans="1:11" x14ac:dyDescent="0.35">
      <c r="A161">
        <v>2011</v>
      </c>
      <c r="B161" t="s">
        <v>15</v>
      </c>
      <c r="C161">
        <v>704</v>
      </c>
      <c r="D161">
        <f>MLRnoCS!$B$17+SUMPRODUCT('Accuracy LW'!F$2:K$2,'Accuracy LW'!F161:K161)</f>
        <v>682.89947409991828</v>
      </c>
      <c r="E161">
        <f t="shared" si="2"/>
        <v>21.10052590008172</v>
      </c>
      <c r="F161">
        <v>910</v>
      </c>
      <c r="G161">
        <v>290</v>
      </c>
      <c r="H161">
        <v>26</v>
      </c>
      <c r="I161">
        <v>154</v>
      </c>
      <c r="J161">
        <v>559</v>
      </c>
      <c r="K161">
        <v>89</v>
      </c>
    </row>
    <row r="162" spans="1:11" x14ac:dyDescent="0.35">
      <c r="A162">
        <v>2011</v>
      </c>
      <c r="B162" t="s">
        <v>16</v>
      </c>
      <c r="C162">
        <v>735</v>
      </c>
      <c r="D162">
        <f>MLRnoCS!$B$17+SUMPRODUCT('Accuracy LW'!F$2:K$2,'Accuracy LW'!F162:K162)</f>
        <v>740.39498665214001</v>
      </c>
      <c r="E162">
        <f t="shared" si="2"/>
        <v>-5.3949866521400054</v>
      </c>
      <c r="F162">
        <v>952</v>
      </c>
      <c r="G162">
        <v>274</v>
      </c>
      <c r="H162">
        <v>40</v>
      </c>
      <c r="I162">
        <v>163</v>
      </c>
      <c r="J162">
        <v>612</v>
      </c>
      <c r="K162">
        <v>118</v>
      </c>
    </row>
    <row r="163" spans="1:11" x14ac:dyDescent="0.35">
      <c r="A163">
        <v>2011</v>
      </c>
      <c r="B163" t="s">
        <v>17</v>
      </c>
      <c r="C163">
        <v>787</v>
      </c>
      <c r="D163">
        <f>MLRnoCS!$B$17+SUMPRODUCT('Accuracy LW'!F$2:K$2,'Accuracy LW'!F163:K163)</f>
        <v>770.7626115547705</v>
      </c>
      <c r="E163">
        <f t="shared" si="2"/>
        <v>16.237388445229499</v>
      </c>
      <c r="F163">
        <v>1040</v>
      </c>
      <c r="G163">
        <v>297</v>
      </c>
      <c r="H163">
        <v>34</v>
      </c>
      <c r="I163">
        <v>169</v>
      </c>
      <c r="J163">
        <v>560</v>
      </c>
      <c r="K163">
        <v>49</v>
      </c>
    </row>
    <row r="164" spans="1:11" x14ac:dyDescent="0.35">
      <c r="A164">
        <v>2011</v>
      </c>
      <c r="B164" t="s">
        <v>62</v>
      </c>
      <c r="C164">
        <v>625</v>
      </c>
      <c r="D164">
        <f>MLRnoCS!$B$17+SUMPRODUCT('Accuracy LW'!F$2:K$2,'Accuracy LW'!F164:K164)</f>
        <v>677.10263492706986</v>
      </c>
      <c r="E164">
        <f t="shared" si="2"/>
        <v>-52.102634927069857</v>
      </c>
      <c r="F164">
        <v>905</v>
      </c>
      <c r="G164">
        <v>274</v>
      </c>
      <c r="H164">
        <v>30</v>
      </c>
      <c r="I164">
        <v>149</v>
      </c>
      <c r="J164">
        <v>593</v>
      </c>
      <c r="K164">
        <v>95</v>
      </c>
    </row>
    <row r="165" spans="1:11" x14ac:dyDescent="0.35">
      <c r="A165">
        <v>2011</v>
      </c>
      <c r="B165" t="s">
        <v>18</v>
      </c>
      <c r="C165">
        <v>615</v>
      </c>
      <c r="D165">
        <f>MLRnoCS!$B$17+SUMPRODUCT('Accuracy LW'!F$2:K$2,'Accuracy LW'!F165:K165)</f>
        <v>631.27821352922479</v>
      </c>
      <c r="E165">
        <f t="shared" si="2"/>
        <v>-16.278213529224786</v>
      </c>
      <c r="F165">
        <v>1010</v>
      </c>
      <c r="G165">
        <v>309</v>
      </c>
      <c r="H165">
        <v>28</v>
      </c>
      <c r="I165">
        <v>95</v>
      </c>
      <c r="J165">
        <v>447</v>
      </c>
      <c r="K165">
        <v>118</v>
      </c>
    </row>
    <row r="166" spans="1:11" x14ac:dyDescent="0.35">
      <c r="A166">
        <v>2011</v>
      </c>
      <c r="B166" t="s">
        <v>19</v>
      </c>
      <c r="C166">
        <v>730</v>
      </c>
      <c r="D166">
        <f>MLRnoCS!$B$17+SUMPRODUCT('Accuracy LW'!F$2:K$2,'Accuracy LW'!F166:K166)</f>
        <v>750.40573210102389</v>
      </c>
      <c r="E166">
        <f t="shared" si="2"/>
        <v>-20.405732101023887</v>
      </c>
      <c r="F166">
        <v>1065</v>
      </c>
      <c r="G166">
        <v>325</v>
      </c>
      <c r="H166">
        <v>41</v>
      </c>
      <c r="I166">
        <v>129</v>
      </c>
      <c r="J166">
        <v>481</v>
      </c>
      <c r="K166">
        <v>153</v>
      </c>
    </row>
    <row r="167" spans="1:11" x14ac:dyDescent="0.35">
      <c r="A167">
        <v>2011</v>
      </c>
      <c r="B167" t="s">
        <v>20</v>
      </c>
      <c r="C167">
        <v>667</v>
      </c>
      <c r="D167">
        <f>MLRnoCS!$B$17+SUMPRODUCT('Accuracy LW'!F$2:K$2,'Accuracy LW'!F167:K167)</f>
        <v>682.47903418923056</v>
      </c>
      <c r="E167">
        <f t="shared" si="2"/>
        <v>-15.479034189230561</v>
      </c>
      <c r="F167">
        <v>916</v>
      </c>
      <c r="G167">
        <v>289</v>
      </c>
      <c r="H167">
        <v>34</v>
      </c>
      <c r="I167">
        <v>155</v>
      </c>
      <c r="J167">
        <v>493</v>
      </c>
      <c r="K167">
        <v>135</v>
      </c>
    </row>
    <row r="168" spans="1:11" x14ac:dyDescent="0.35">
      <c r="A168">
        <v>2011</v>
      </c>
      <c r="B168" t="s">
        <v>21</v>
      </c>
      <c r="C168">
        <v>644</v>
      </c>
      <c r="D168">
        <f>MLRnoCS!$B$17+SUMPRODUCT('Accuracy LW'!F$2:K$2,'Accuracy LW'!F168:K168)</f>
        <v>639.08783749353938</v>
      </c>
      <c r="E168">
        <f t="shared" si="2"/>
        <v>4.9121625064606178</v>
      </c>
      <c r="F168">
        <v>1013</v>
      </c>
      <c r="G168">
        <v>237</v>
      </c>
      <c r="H168">
        <v>28</v>
      </c>
      <c r="I168">
        <v>117</v>
      </c>
      <c r="J168">
        <v>543</v>
      </c>
      <c r="K168">
        <v>126</v>
      </c>
    </row>
    <row r="169" spans="1:11" x14ac:dyDescent="0.35">
      <c r="A169">
        <v>2011</v>
      </c>
      <c r="B169" t="s">
        <v>23</v>
      </c>
      <c r="C169">
        <v>721</v>
      </c>
      <c r="D169">
        <f>MLRnoCS!$B$17+SUMPRODUCT('Accuracy LW'!F$2:K$2,'Accuracy LW'!F169:K169)</f>
        <v>724.29693934204488</v>
      </c>
      <c r="E169">
        <f t="shared" si="2"/>
        <v>-3.2969393420448796</v>
      </c>
      <c r="F169">
        <v>930</v>
      </c>
      <c r="G169">
        <v>276</v>
      </c>
      <c r="H169">
        <v>31</v>
      </c>
      <c r="I169">
        <v>185</v>
      </c>
      <c r="J169">
        <v>537</v>
      </c>
      <c r="K169">
        <v>94</v>
      </c>
    </row>
    <row r="170" spans="1:11" x14ac:dyDescent="0.35">
      <c r="A170">
        <v>2011</v>
      </c>
      <c r="B170" t="s">
        <v>24</v>
      </c>
      <c r="C170">
        <v>619</v>
      </c>
      <c r="D170">
        <f>MLRnoCS!$B$17+SUMPRODUCT('Accuracy LW'!F$2:K$2,'Accuracy LW'!F170:K170)</f>
        <v>585.15474779127226</v>
      </c>
      <c r="E170">
        <f t="shared" si="2"/>
        <v>33.845252208727743</v>
      </c>
      <c r="F170">
        <v>970</v>
      </c>
      <c r="G170">
        <v>259</v>
      </c>
      <c r="H170">
        <v>25</v>
      </c>
      <c r="I170">
        <v>103</v>
      </c>
      <c r="J170">
        <v>477</v>
      </c>
      <c r="K170">
        <v>92</v>
      </c>
    </row>
    <row r="171" spans="1:11" x14ac:dyDescent="0.35">
      <c r="A171">
        <v>2011</v>
      </c>
      <c r="B171" t="s">
        <v>25</v>
      </c>
      <c r="C171">
        <v>718</v>
      </c>
      <c r="D171">
        <f>MLRnoCS!$B$17+SUMPRODUCT('Accuracy LW'!F$2:K$2,'Accuracy LW'!F171:K171)</f>
        <v>726.53341925701238</v>
      </c>
      <c r="E171">
        <f t="shared" si="2"/>
        <v>-8.5334192570123832</v>
      </c>
      <c r="F171">
        <v>1021</v>
      </c>
      <c r="G171">
        <v>309</v>
      </c>
      <c r="H171">
        <v>39</v>
      </c>
      <c r="I171">
        <v>108</v>
      </c>
      <c r="J171">
        <v>622</v>
      </c>
      <c r="K171">
        <v>130</v>
      </c>
    </row>
    <row r="172" spans="1:11" x14ac:dyDescent="0.35">
      <c r="A172">
        <v>2011</v>
      </c>
      <c r="B172" t="s">
        <v>26</v>
      </c>
      <c r="C172">
        <v>867</v>
      </c>
      <c r="D172">
        <f>MLRnoCS!$B$17+SUMPRODUCT('Accuracy LW'!F$2:K$2,'Accuracy LW'!F172:K172)</f>
        <v>836.81481351402795</v>
      </c>
      <c r="E172">
        <f t="shared" si="2"/>
        <v>30.185186485972054</v>
      </c>
      <c r="F172">
        <v>930</v>
      </c>
      <c r="G172">
        <v>267</v>
      </c>
      <c r="H172">
        <v>33</v>
      </c>
      <c r="I172">
        <v>222</v>
      </c>
      <c r="J172">
        <v>701</v>
      </c>
      <c r="K172">
        <v>147</v>
      </c>
    </row>
    <row r="173" spans="1:11" x14ac:dyDescent="0.35">
      <c r="A173">
        <v>2011</v>
      </c>
      <c r="B173" t="s">
        <v>27</v>
      </c>
      <c r="C173">
        <v>645</v>
      </c>
      <c r="D173">
        <f>MLRnoCS!$B$17+SUMPRODUCT('Accuracy LW'!F$2:K$2,'Accuracy LW'!F173:K173)</f>
        <v>625.03306887196527</v>
      </c>
      <c r="E173">
        <f t="shared" si="2"/>
        <v>19.96693112803473</v>
      </c>
      <c r="F173">
        <v>907</v>
      </c>
      <c r="G173">
        <v>280</v>
      </c>
      <c r="H173">
        <v>29</v>
      </c>
      <c r="I173">
        <v>114</v>
      </c>
      <c r="J173">
        <v>559</v>
      </c>
      <c r="K173">
        <v>117</v>
      </c>
    </row>
    <row r="174" spans="1:11" x14ac:dyDescent="0.35">
      <c r="A174">
        <v>2011</v>
      </c>
      <c r="B174" t="s">
        <v>28</v>
      </c>
      <c r="C174">
        <v>713</v>
      </c>
      <c r="D174">
        <f>MLRnoCS!$B$17+SUMPRODUCT('Accuracy LW'!F$2:K$2,'Accuracy LW'!F174:K174)</f>
        <v>704.63480772250955</v>
      </c>
      <c r="E174">
        <f t="shared" si="2"/>
        <v>8.3651922774904506</v>
      </c>
      <c r="F174">
        <v>960</v>
      </c>
      <c r="G174">
        <v>258</v>
      </c>
      <c r="H174">
        <v>38</v>
      </c>
      <c r="I174">
        <v>153</v>
      </c>
      <c r="J174">
        <v>595</v>
      </c>
      <c r="K174">
        <v>96</v>
      </c>
    </row>
    <row r="175" spans="1:11" x14ac:dyDescent="0.35">
      <c r="A175">
        <v>2011</v>
      </c>
      <c r="B175" t="s">
        <v>29</v>
      </c>
      <c r="C175">
        <v>610</v>
      </c>
      <c r="D175">
        <f>MLRnoCS!$B$17+SUMPRODUCT('Accuracy LW'!F$2:K$2,'Accuracy LW'!F175:K175)</f>
        <v>604.79538368511407</v>
      </c>
      <c r="E175">
        <f t="shared" si="2"/>
        <v>5.204616314885925</v>
      </c>
      <c r="F175">
        <v>906</v>
      </c>
      <c r="G175">
        <v>277</v>
      </c>
      <c r="H175">
        <v>35</v>
      </c>
      <c r="I175">
        <v>107</v>
      </c>
      <c r="J175">
        <v>523</v>
      </c>
      <c r="K175">
        <v>108</v>
      </c>
    </row>
    <row r="176" spans="1:11" x14ac:dyDescent="0.35">
      <c r="A176">
        <v>2011</v>
      </c>
      <c r="B176" t="s">
        <v>30</v>
      </c>
      <c r="C176">
        <v>593</v>
      </c>
      <c r="D176">
        <f>MLRnoCS!$B$17+SUMPRODUCT('Accuracy LW'!F$2:K$2,'Accuracy LW'!F176:K176)</f>
        <v>585.29872031985656</v>
      </c>
      <c r="E176">
        <f t="shared" si="2"/>
        <v>7.7012796801434433</v>
      </c>
      <c r="F176">
        <v>904</v>
      </c>
      <c r="G176">
        <v>247</v>
      </c>
      <c r="H176">
        <v>42</v>
      </c>
      <c r="I176">
        <v>91</v>
      </c>
      <c r="J176">
        <v>549</v>
      </c>
      <c r="K176">
        <v>170</v>
      </c>
    </row>
    <row r="177" spans="1:11" x14ac:dyDescent="0.35">
      <c r="A177">
        <v>2011</v>
      </c>
      <c r="B177" t="s">
        <v>31</v>
      </c>
      <c r="C177">
        <v>556</v>
      </c>
      <c r="D177">
        <f>MLRnoCS!$B$17+SUMPRODUCT('Accuracy LW'!F$2:K$2,'Accuracy LW'!F177:K177)</f>
        <v>548.74751738216969</v>
      </c>
      <c r="E177">
        <f t="shared" si="2"/>
        <v>7.2524826178303101</v>
      </c>
      <c r="F177">
        <v>879</v>
      </c>
      <c r="G177">
        <v>253</v>
      </c>
      <c r="H177">
        <v>22</v>
      </c>
      <c r="I177">
        <v>109</v>
      </c>
      <c r="J177">
        <v>472</v>
      </c>
      <c r="K177">
        <v>125</v>
      </c>
    </row>
    <row r="178" spans="1:11" x14ac:dyDescent="0.35">
      <c r="A178">
        <v>2011</v>
      </c>
      <c r="B178" t="s">
        <v>32</v>
      </c>
      <c r="C178">
        <v>570</v>
      </c>
      <c r="D178">
        <f>MLRnoCS!$B$17+SUMPRODUCT('Accuracy LW'!F$2:K$2,'Accuracy LW'!F178:K178)</f>
        <v>602.23577128969214</v>
      </c>
      <c r="E178">
        <f t="shared" si="2"/>
        <v>-32.235771289692138</v>
      </c>
      <c r="F178">
        <v>900</v>
      </c>
      <c r="G178">
        <v>282</v>
      </c>
      <c r="H178">
        <v>24</v>
      </c>
      <c r="I178">
        <v>121</v>
      </c>
      <c r="J178">
        <v>500</v>
      </c>
      <c r="K178">
        <v>85</v>
      </c>
    </row>
    <row r="179" spans="1:11" x14ac:dyDescent="0.35">
      <c r="A179">
        <v>2011</v>
      </c>
      <c r="B179" t="s">
        <v>33</v>
      </c>
      <c r="C179">
        <v>762</v>
      </c>
      <c r="D179">
        <f>MLRnoCS!$B$17+SUMPRODUCT('Accuracy LW'!F$2:K$2,'Accuracy LW'!F179:K179)</f>
        <v>758.34590786201875</v>
      </c>
      <c r="E179">
        <f t="shared" si="2"/>
        <v>3.6540921379812517</v>
      </c>
      <c r="F179">
        <v>1021</v>
      </c>
      <c r="G179">
        <v>308</v>
      </c>
      <c r="H179">
        <v>22</v>
      </c>
      <c r="I179">
        <v>162</v>
      </c>
      <c r="J179">
        <v>586</v>
      </c>
      <c r="K179">
        <v>57</v>
      </c>
    </row>
    <row r="180" spans="1:11" x14ac:dyDescent="0.35">
      <c r="A180">
        <v>2011</v>
      </c>
      <c r="B180" t="s">
        <v>34</v>
      </c>
      <c r="C180">
        <v>707</v>
      </c>
      <c r="D180">
        <f>MLRnoCS!$B$17+SUMPRODUCT('Accuracy LW'!F$2:K$2,'Accuracy LW'!F180:K180)</f>
        <v>716.51260205913604</v>
      </c>
      <c r="E180">
        <f t="shared" si="2"/>
        <v>-9.512602059136043</v>
      </c>
      <c r="F180">
        <v>842</v>
      </c>
      <c r="G180">
        <v>273</v>
      </c>
      <c r="H180">
        <v>37</v>
      </c>
      <c r="I180">
        <v>172</v>
      </c>
      <c r="J180">
        <v>644</v>
      </c>
      <c r="K180">
        <v>155</v>
      </c>
    </row>
    <row r="181" spans="1:11" x14ac:dyDescent="0.35">
      <c r="A181">
        <v>2011</v>
      </c>
      <c r="B181" t="s">
        <v>35</v>
      </c>
      <c r="C181">
        <v>855</v>
      </c>
      <c r="D181">
        <f>MLRnoCS!$B$17+SUMPRODUCT('Accuracy LW'!F$2:K$2,'Accuracy LW'!F181:K181)</f>
        <v>845.23033713043628</v>
      </c>
      <c r="E181">
        <f t="shared" si="2"/>
        <v>9.7696628695637173</v>
      </c>
      <c r="F181">
        <v>1047</v>
      </c>
      <c r="G181">
        <v>310</v>
      </c>
      <c r="H181">
        <v>32</v>
      </c>
      <c r="I181">
        <v>210</v>
      </c>
      <c r="J181">
        <v>514</v>
      </c>
      <c r="K181">
        <v>143</v>
      </c>
    </row>
    <row r="182" spans="1:11" x14ac:dyDescent="0.35">
      <c r="A182">
        <v>2011</v>
      </c>
      <c r="B182" t="s">
        <v>36</v>
      </c>
      <c r="C182">
        <v>743</v>
      </c>
      <c r="D182">
        <f>MLRnoCS!$B$17+SUMPRODUCT('Accuracy LW'!F$2:K$2,'Accuracy LW'!F182:K182)</f>
        <v>731.98453447507814</v>
      </c>
      <c r="E182">
        <f t="shared" si="2"/>
        <v>11.015465524921865</v>
      </c>
      <c r="F182">
        <v>879</v>
      </c>
      <c r="G182">
        <v>285</v>
      </c>
      <c r="H182">
        <v>34</v>
      </c>
      <c r="I182">
        <v>186</v>
      </c>
      <c r="J182">
        <v>573</v>
      </c>
      <c r="K182">
        <v>131</v>
      </c>
    </row>
    <row r="183" spans="1:11" x14ac:dyDescent="0.35">
      <c r="A183">
        <v>2011</v>
      </c>
      <c r="B183" t="s">
        <v>37</v>
      </c>
      <c r="C183">
        <v>624</v>
      </c>
      <c r="D183">
        <f>MLRnoCS!$B$17+SUMPRODUCT('Accuracy LW'!F$2:K$2,'Accuracy LW'!F183:K183)</f>
        <v>636.47100254644465</v>
      </c>
      <c r="E183">
        <f t="shared" si="2"/>
        <v>-12.471002546444652</v>
      </c>
      <c r="F183">
        <v>886</v>
      </c>
      <c r="G183">
        <v>257</v>
      </c>
      <c r="H183">
        <v>22</v>
      </c>
      <c r="I183">
        <v>154</v>
      </c>
      <c r="J183">
        <v>535</v>
      </c>
      <c r="K183">
        <v>106</v>
      </c>
    </row>
    <row r="184" spans="1:11" x14ac:dyDescent="0.35">
      <c r="A184">
        <v>2010</v>
      </c>
      <c r="B184" t="s">
        <v>8</v>
      </c>
      <c r="C184">
        <v>713</v>
      </c>
      <c r="D184">
        <f>MLRnoCS!$B$17+SUMPRODUCT('Accuracy LW'!F$2:K$2,'Accuracy LW'!F184:K184)</f>
        <v>732.25115353131264</v>
      </c>
      <c r="E184">
        <f t="shared" si="2"/>
        <v>-19.251153531312639</v>
      </c>
      <c r="F184">
        <v>851</v>
      </c>
      <c r="G184">
        <v>301</v>
      </c>
      <c r="H184">
        <v>34</v>
      </c>
      <c r="I184">
        <v>180</v>
      </c>
      <c r="J184">
        <v>628</v>
      </c>
      <c r="K184">
        <v>86</v>
      </c>
    </row>
    <row r="185" spans="1:11" x14ac:dyDescent="0.35">
      <c r="A185">
        <v>2010</v>
      </c>
      <c r="B185" t="s">
        <v>9</v>
      </c>
      <c r="C185">
        <v>738</v>
      </c>
      <c r="D185">
        <f>MLRnoCS!$B$17+SUMPRODUCT('Accuracy LW'!F$2:K$2,'Accuracy LW'!F185:K185)</f>
        <v>725.78613541370623</v>
      </c>
      <c r="E185">
        <f t="shared" si="2"/>
        <v>12.213864586293766</v>
      </c>
      <c r="F185">
        <v>935</v>
      </c>
      <c r="G185">
        <v>312</v>
      </c>
      <c r="H185">
        <v>25</v>
      </c>
      <c r="I185">
        <v>139</v>
      </c>
      <c r="J185">
        <v>685</v>
      </c>
      <c r="K185">
        <v>63</v>
      </c>
    </row>
    <row r="186" spans="1:11" x14ac:dyDescent="0.35">
      <c r="A186">
        <v>2010</v>
      </c>
      <c r="B186" t="s">
        <v>10</v>
      </c>
      <c r="C186">
        <v>613</v>
      </c>
      <c r="D186">
        <f>MLRnoCS!$B$17+SUMPRODUCT('Accuracy LW'!F$2:K$2,'Accuracy LW'!F186:K186)</f>
        <v>649.03926867798828</v>
      </c>
      <c r="E186">
        <f t="shared" si="2"/>
        <v>-36.039268677988275</v>
      </c>
      <c r="F186">
        <v>1022</v>
      </c>
      <c r="G186">
        <v>264</v>
      </c>
      <c r="H186">
        <v>21</v>
      </c>
      <c r="I186">
        <v>133</v>
      </c>
      <c r="J186">
        <v>478</v>
      </c>
      <c r="K186">
        <v>76</v>
      </c>
    </row>
    <row r="187" spans="1:11" x14ac:dyDescent="0.35">
      <c r="A187">
        <v>2010</v>
      </c>
      <c r="B187" t="s">
        <v>11</v>
      </c>
      <c r="C187">
        <v>818</v>
      </c>
      <c r="D187">
        <f>MLRnoCS!$B$17+SUMPRODUCT('Accuracy LW'!F$2:K$2,'Accuracy LW'!F187:K187)</f>
        <v>840.27730574062184</v>
      </c>
      <c r="E187">
        <f t="shared" si="2"/>
        <v>-22.277305740621841</v>
      </c>
      <c r="F187">
        <v>920</v>
      </c>
      <c r="G187">
        <v>358</v>
      </c>
      <c r="H187">
        <v>22</v>
      </c>
      <c r="I187">
        <v>211</v>
      </c>
      <c r="J187">
        <v>634</v>
      </c>
      <c r="K187">
        <v>68</v>
      </c>
    </row>
    <row r="188" spans="1:11" x14ac:dyDescent="0.35">
      <c r="A188">
        <v>2010</v>
      </c>
      <c r="B188" t="s">
        <v>12</v>
      </c>
      <c r="C188">
        <v>685</v>
      </c>
      <c r="D188">
        <f>MLRnoCS!$B$17+SUMPRODUCT('Accuracy LW'!F$2:K$2,'Accuracy LW'!F188:K188)</f>
        <v>680.33616956271385</v>
      </c>
      <c r="E188">
        <f t="shared" si="2"/>
        <v>4.6638304372861512</v>
      </c>
      <c r="F188">
        <v>940</v>
      </c>
      <c r="G188">
        <v>298</v>
      </c>
      <c r="H188">
        <v>27</v>
      </c>
      <c r="I188">
        <v>149</v>
      </c>
      <c r="J188">
        <v>529</v>
      </c>
      <c r="K188">
        <v>55</v>
      </c>
    </row>
    <row r="189" spans="1:11" x14ac:dyDescent="0.35">
      <c r="A189">
        <v>2010</v>
      </c>
      <c r="B189" t="s">
        <v>13</v>
      </c>
      <c r="C189">
        <v>752</v>
      </c>
      <c r="D189">
        <f>MLRnoCS!$B$17+SUMPRODUCT('Accuracy LW'!F$2:K$2,'Accuracy LW'!F189:K189)</f>
        <v>743.35085069009756</v>
      </c>
      <c r="E189">
        <f t="shared" si="2"/>
        <v>8.649149309902441</v>
      </c>
      <c r="F189">
        <v>1006</v>
      </c>
      <c r="G189">
        <v>263</v>
      </c>
      <c r="H189">
        <v>21</v>
      </c>
      <c r="I189">
        <v>177</v>
      </c>
      <c r="J189">
        <v>546</v>
      </c>
      <c r="K189">
        <v>160</v>
      </c>
    </row>
    <row r="190" spans="1:11" x14ac:dyDescent="0.35">
      <c r="A190">
        <v>2010</v>
      </c>
      <c r="B190" t="s">
        <v>14</v>
      </c>
      <c r="C190">
        <v>790</v>
      </c>
      <c r="D190">
        <f>MLRnoCS!$B$17+SUMPRODUCT('Accuracy LW'!F$2:K$2,'Accuracy LW'!F190:K190)</f>
        <v>792.71130918068184</v>
      </c>
      <c r="E190">
        <f t="shared" si="2"/>
        <v>-2.7113091806818375</v>
      </c>
      <c r="F190">
        <v>1004</v>
      </c>
      <c r="G190">
        <v>293</v>
      </c>
      <c r="H190">
        <v>30</v>
      </c>
      <c r="I190">
        <v>188</v>
      </c>
      <c r="J190">
        <v>590</v>
      </c>
      <c r="K190">
        <v>93</v>
      </c>
    </row>
    <row r="191" spans="1:11" x14ac:dyDescent="0.35">
      <c r="A191">
        <v>2010</v>
      </c>
      <c r="B191" t="s">
        <v>15</v>
      </c>
      <c r="C191">
        <v>646</v>
      </c>
      <c r="D191">
        <f>MLRnoCS!$B$17+SUMPRODUCT('Accuracy LW'!F$2:K$2,'Accuracy LW'!F191:K191)</f>
        <v>662.62936540172564</v>
      </c>
      <c r="E191">
        <f t="shared" si="2"/>
        <v>-16.629365401725636</v>
      </c>
      <c r="F191">
        <v>924</v>
      </c>
      <c r="G191">
        <v>290</v>
      </c>
      <c r="H191">
        <v>20</v>
      </c>
      <c r="I191">
        <v>128</v>
      </c>
      <c r="J191">
        <v>609</v>
      </c>
      <c r="K191">
        <v>91</v>
      </c>
    </row>
    <row r="192" spans="1:11" x14ac:dyDescent="0.35">
      <c r="A192">
        <v>2010</v>
      </c>
      <c r="B192" t="s">
        <v>16</v>
      </c>
      <c r="C192">
        <v>770</v>
      </c>
      <c r="D192">
        <f>MLRnoCS!$B$17+SUMPRODUCT('Accuracy LW'!F$2:K$2,'Accuracy LW'!F192:K192)</f>
        <v>770.34413422918215</v>
      </c>
      <c r="E192">
        <f t="shared" si="2"/>
        <v>-0.34413422918214565</v>
      </c>
      <c r="F192">
        <v>955</v>
      </c>
      <c r="G192">
        <v>270</v>
      </c>
      <c r="H192">
        <v>54</v>
      </c>
      <c r="I192">
        <v>173</v>
      </c>
      <c r="J192">
        <v>632</v>
      </c>
      <c r="K192">
        <v>99</v>
      </c>
    </row>
    <row r="193" spans="1:11" x14ac:dyDescent="0.35">
      <c r="A193">
        <v>2010</v>
      </c>
      <c r="B193" t="s">
        <v>17</v>
      </c>
      <c r="C193">
        <v>751</v>
      </c>
      <c r="D193">
        <f>MLRnoCS!$B$17+SUMPRODUCT('Accuracy LW'!F$2:K$2,'Accuracy LW'!F193:K193)</f>
        <v>758.29817335586722</v>
      </c>
      <c r="E193">
        <f t="shared" si="2"/>
        <v>-7.2981733558672204</v>
      </c>
      <c r="F193">
        <v>1023</v>
      </c>
      <c r="G193">
        <v>308</v>
      </c>
      <c r="H193">
        <v>32</v>
      </c>
      <c r="I193">
        <v>152</v>
      </c>
      <c r="J193">
        <v>587</v>
      </c>
      <c r="K193">
        <v>69</v>
      </c>
    </row>
    <row r="194" spans="1:11" x14ac:dyDescent="0.35">
      <c r="A194">
        <v>2010</v>
      </c>
      <c r="B194" t="s">
        <v>62</v>
      </c>
      <c r="C194">
        <v>719</v>
      </c>
      <c r="D194">
        <f>MLRnoCS!$B$17+SUMPRODUCT('Accuracy LW'!F$2:K$2,'Accuracy LW'!F194:K194)</f>
        <v>703.41630907722788</v>
      </c>
      <c r="E194">
        <f t="shared" si="2"/>
        <v>15.583690922772121</v>
      </c>
      <c r="F194">
        <v>920</v>
      </c>
      <c r="G194">
        <v>294</v>
      </c>
      <c r="H194">
        <v>37</v>
      </c>
      <c r="I194">
        <v>152</v>
      </c>
      <c r="J194">
        <v>569</v>
      </c>
      <c r="K194">
        <v>92</v>
      </c>
    </row>
    <row r="195" spans="1:11" x14ac:dyDescent="0.35">
      <c r="A195">
        <v>2010</v>
      </c>
      <c r="B195" t="s">
        <v>18</v>
      </c>
      <c r="C195">
        <v>611</v>
      </c>
      <c r="D195">
        <f>MLRnoCS!$B$17+SUMPRODUCT('Accuracy LW'!F$2:K$2,'Accuracy LW'!F195:K195)</f>
        <v>575.52646192345924</v>
      </c>
      <c r="E195">
        <f t="shared" si="2"/>
        <v>35.473538076540763</v>
      </c>
      <c r="F195">
        <v>963</v>
      </c>
      <c r="G195">
        <v>252</v>
      </c>
      <c r="H195">
        <v>25</v>
      </c>
      <c r="I195">
        <v>108</v>
      </c>
      <c r="J195">
        <v>448</v>
      </c>
      <c r="K195">
        <v>100</v>
      </c>
    </row>
    <row r="196" spans="1:11" x14ac:dyDescent="0.35">
      <c r="A196">
        <v>2010</v>
      </c>
      <c r="B196" t="s">
        <v>19</v>
      </c>
      <c r="C196">
        <v>676</v>
      </c>
      <c r="D196">
        <f>MLRnoCS!$B$17+SUMPRODUCT('Accuracy LW'!F$2:K$2,'Accuracy LW'!F196:K196)</f>
        <v>709.18183401271244</v>
      </c>
      <c r="E196">
        <f t="shared" si="2"/>
        <v>-33.181834012712443</v>
      </c>
      <c r="F196">
        <v>1103</v>
      </c>
      <c r="G196">
        <v>279</v>
      </c>
      <c r="H196">
        <v>31</v>
      </c>
      <c r="I196">
        <v>121</v>
      </c>
      <c r="J196">
        <v>506</v>
      </c>
      <c r="K196">
        <v>115</v>
      </c>
    </row>
    <row r="197" spans="1:11" x14ac:dyDescent="0.35">
      <c r="A197">
        <v>2010</v>
      </c>
      <c r="B197" t="s">
        <v>20</v>
      </c>
      <c r="C197">
        <v>681</v>
      </c>
      <c r="D197">
        <f>MLRnoCS!$B$17+SUMPRODUCT('Accuracy LW'!F$2:K$2,'Accuracy LW'!F197:K197)</f>
        <v>656.59756367059572</v>
      </c>
      <c r="E197">
        <f t="shared" ref="E197:E213" si="3">C197-D197</f>
        <v>24.402436329404281</v>
      </c>
      <c r="F197">
        <v>913</v>
      </c>
      <c r="G197">
        <v>276</v>
      </c>
      <c r="H197">
        <v>19</v>
      </c>
      <c r="I197">
        <v>155</v>
      </c>
      <c r="J197">
        <v>518</v>
      </c>
      <c r="K197">
        <v>104</v>
      </c>
    </row>
    <row r="198" spans="1:11" x14ac:dyDescent="0.35">
      <c r="A198">
        <v>2010</v>
      </c>
      <c r="B198" t="s">
        <v>21</v>
      </c>
      <c r="C198">
        <v>667</v>
      </c>
      <c r="D198">
        <f>MLRnoCS!$B$17+SUMPRODUCT('Accuracy LW'!F$2:K$2,'Accuracy LW'!F198:K198)</f>
        <v>646.41461293882662</v>
      </c>
      <c r="E198">
        <f t="shared" si="3"/>
        <v>20.585387061173378</v>
      </c>
      <c r="F198">
        <v>949</v>
      </c>
      <c r="G198">
        <v>270</v>
      </c>
      <c r="H198">
        <v>29</v>
      </c>
      <c r="I198">
        <v>120</v>
      </c>
      <c r="J198">
        <v>579</v>
      </c>
      <c r="K198">
        <v>92</v>
      </c>
    </row>
    <row r="199" spans="1:11" x14ac:dyDescent="0.35">
      <c r="A199">
        <v>2010</v>
      </c>
      <c r="B199" t="s">
        <v>23</v>
      </c>
      <c r="C199">
        <v>750</v>
      </c>
      <c r="D199">
        <f>MLRnoCS!$B$17+SUMPRODUCT('Accuracy LW'!F$2:K$2,'Accuracy LW'!F199:K199)</f>
        <v>778.02758835087911</v>
      </c>
      <c r="E199">
        <f t="shared" si="3"/>
        <v>-28.027588350879114</v>
      </c>
      <c r="F199">
        <v>963</v>
      </c>
      <c r="G199">
        <v>293</v>
      </c>
      <c r="H199">
        <v>33</v>
      </c>
      <c r="I199">
        <v>182</v>
      </c>
      <c r="J199">
        <v>627</v>
      </c>
      <c r="K199">
        <v>81</v>
      </c>
    </row>
    <row r="200" spans="1:11" x14ac:dyDescent="0.35">
      <c r="A200">
        <v>2010</v>
      </c>
      <c r="B200" t="s">
        <v>24</v>
      </c>
      <c r="C200">
        <v>781</v>
      </c>
      <c r="D200">
        <f>MLRnoCS!$B$17+SUMPRODUCT('Accuracy LW'!F$2:K$2,'Accuracy LW'!F200:K200)</f>
        <v>763.59807040904502</v>
      </c>
      <c r="E200">
        <f t="shared" si="3"/>
        <v>17.401929590954978</v>
      </c>
      <c r="F200">
        <v>1020</v>
      </c>
      <c r="G200">
        <v>318</v>
      </c>
      <c r="H200">
        <v>41</v>
      </c>
      <c r="I200">
        <v>142</v>
      </c>
      <c r="J200">
        <v>598</v>
      </c>
      <c r="K200">
        <v>68</v>
      </c>
    </row>
    <row r="201" spans="1:11" x14ac:dyDescent="0.35">
      <c r="A201">
        <v>2010</v>
      </c>
      <c r="B201" t="s">
        <v>25</v>
      </c>
      <c r="C201">
        <v>656</v>
      </c>
      <c r="D201">
        <f>MLRnoCS!$B$17+SUMPRODUCT('Accuracy LW'!F$2:K$2,'Accuracy LW'!F201:K201)</f>
        <v>653.67315422923411</v>
      </c>
      <c r="E201">
        <f t="shared" si="3"/>
        <v>2.3268457707658854</v>
      </c>
      <c r="F201">
        <v>927</v>
      </c>
      <c r="G201">
        <v>266</v>
      </c>
      <c r="H201">
        <v>40</v>
      </c>
      <c r="I201">
        <v>128</v>
      </c>
      <c r="J201">
        <v>548</v>
      </c>
      <c r="K201">
        <v>130</v>
      </c>
    </row>
    <row r="202" spans="1:11" x14ac:dyDescent="0.35">
      <c r="A202">
        <v>2010</v>
      </c>
      <c r="B202" t="s">
        <v>26</v>
      </c>
      <c r="C202">
        <v>859</v>
      </c>
      <c r="D202">
        <f>MLRnoCS!$B$17+SUMPRODUCT('Accuracy LW'!F$2:K$2,'Accuracy LW'!F202:K202)</f>
        <v>836.06072213401421</v>
      </c>
      <c r="E202">
        <f t="shared" si="3"/>
        <v>22.939277865985787</v>
      </c>
      <c r="F202">
        <v>977</v>
      </c>
      <c r="G202">
        <v>275</v>
      </c>
      <c r="H202">
        <v>32</v>
      </c>
      <c r="I202">
        <v>201</v>
      </c>
      <c r="J202">
        <v>735</v>
      </c>
      <c r="K202">
        <v>103</v>
      </c>
    </row>
    <row r="203" spans="1:11" x14ac:dyDescent="0.35">
      <c r="A203">
        <v>2010</v>
      </c>
      <c r="B203" t="s">
        <v>27</v>
      </c>
      <c r="C203">
        <v>663</v>
      </c>
      <c r="D203">
        <f>MLRnoCS!$B$17+SUMPRODUCT('Accuracy LW'!F$2:K$2,'Accuracy LW'!F203:K203)</f>
        <v>662.81284865519592</v>
      </c>
      <c r="E203">
        <f t="shared" si="3"/>
        <v>0.18715134480407869</v>
      </c>
      <c r="F203">
        <v>981</v>
      </c>
      <c r="G203">
        <v>276</v>
      </c>
      <c r="H203">
        <v>30</v>
      </c>
      <c r="I203">
        <v>109</v>
      </c>
      <c r="J203">
        <v>574</v>
      </c>
      <c r="K203">
        <v>156</v>
      </c>
    </row>
    <row r="204" spans="1:11" x14ac:dyDescent="0.35">
      <c r="A204">
        <v>2010</v>
      </c>
      <c r="B204" t="s">
        <v>28</v>
      </c>
      <c r="C204">
        <v>772</v>
      </c>
      <c r="D204">
        <f>MLRnoCS!$B$17+SUMPRODUCT('Accuracy LW'!F$2:K$2,'Accuracy LW'!F204:K204)</f>
        <v>757.02544206047514</v>
      </c>
      <c r="E204">
        <f t="shared" si="3"/>
        <v>14.974557939524857</v>
      </c>
      <c r="F204">
        <v>961</v>
      </c>
      <c r="G204">
        <v>290</v>
      </c>
      <c r="H204">
        <v>34</v>
      </c>
      <c r="I204">
        <v>166</v>
      </c>
      <c r="J204">
        <v>623</v>
      </c>
      <c r="K204">
        <v>108</v>
      </c>
    </row>
    <row r="205" spans="1:11" x14ac:dyDescent="0.35">
      <c r="A205">
        <v>2010</v>
      </c>
      <c r="B205" t="s">
        <v>29</v>
      </c>
      <c r="C205">
        <v>587</v>
      </c>
      <c r="D205">
        <f>MLRnoCS!$B$17+SUMPRODUCT('Accuracy LW'!F$2:K$2,'Accuracy LW'!F205:K205)</f>
        <v>594.78429580967168</v>
      </c>
      <c r="E205">
        <f t="shared" si="3"/>
        <v>-7.7842958096716757</v>
      </c>
      <c r="F205">
        <v>874</v>
      </c>
      <c r="G205">
        <v>276</v>
      </c>
      <c r="H205">
        <v>27</v>
      </c>
      <c r="I205">
        <v>126</v>
      </c>
      <c r="J205">
        <v>496</v>
      </c>
      <c r="K205">
        <v>87</v>
      </c>
    </row>
    <row r="206" spans="1:11" x14ac:dyDescent="0.35">
      <c r="A206">
        <v>2010</v>
      </c>
      <c r="B206" t="s">
        <v>30</v>
      </c>
      <c r="C206">
        <v>665</v>
      </c>
      <c r="D206">
        <f>MLRnoCS!$B$17+SUMPRODUCT('Accuracy LW'!F$2:K$2,'Accuracy LW'!F206:K206)</f>
        <v>638.92146586183685</v>
      </c>
      <c r="E206">
        <f t="shared" si="3"/>
        <v>26.07853413816315</v>
      </c>
      <c r="F206">
        <v>946</v>
      </c>
      <c r="G206">
        <v>236</v>
      </c>
      <c r="H206">
        <v>24</v>
      </c>
      <c r="I206">
        <v>132</v>
      </c>
      <c r="J206">
        <v>588</v>
      </c>
      <c r="K206">
        <v>124</v>
      </c>
    </row>
    <row r="207" spans="1:11" x14ac:dyDescent="0.35">
      <c r="A207">
        <v>2010</v>
      </c>
      <c r="B207" t="s">
        <v>31</v>
      </c>
      <c r="C207">
        <v>513</v>
      </c>
      <c r="D207">
        <f>MLRnoCS!$B$17+SUMPRODUCT('Accuracy LW'!F$2:K$2,'Accuracy LW'!F207:K207)</f>
        <v>545.51528483773063</v>
      </c>
      <c r="E207">
        <f t="shared" si="3"/>
        <v>-32.515284837730633</v>
      </c>
      <c r="F207">
        <v>930</v>
      </c>
      <c r="G207">
        <v>227</v>
      </c>
      <c r="H207">
        <v>16</v>
      </c>
      <c r="I207">
        <v>101</v>
      </c>
      <c r="J207">
        <v>498</v>
      </c>
      <c r="K207">
        <v>142</v>
      </c>
    </row>
    <row r="208" spans="1:11" x14ac:dyDescent="0.35">
      <c r="A208">
        <v>2010</v>
      </c>
      <c r="B208" t="s">
        <v>32</v>
      </c>
      <c r="C208">
        <v>697</v>
      </c>
      <c r="D208">
        <f>MLRnoCS!$B$17+SUMPRODUCT('Accuracy LW'!F$2:K$2,'Accuracy LW'!F208:K208)</f>
        <v>691.11255261198835</v>
      </c>
      <c r="E208">
        <f t="shared" si="3"/>
        <v>5.8874473880116511</v>
      </c>
      <c r="F208">
        <v>935</v>
      </c>
      <c r="G208">
        <v>284</v>
      </c>
      <c r="H208">
        <v>30</v>
      </c>
      <c r="I208">
        <v>162</v>
      </c>
      <c r="J208">
        <v>537</v>
      </c>
      <c r="K208">
        <v>55</v>
      </c>
    </row>
    <row r="209" spans="1:11" x14ac:dyDescent="0.35">
      <c r="A209">
        <v>2010</v>
      </c>
      <c r="B209" t="s">
        <v>33</v>
      </c>
      <c r="C209">
        <v>736</v>
      </c>
      <c r="D209">
        <f>MLRnoCS!$B$17+SUMPRODUCT('Accuracy LW'!F$2:K$2,'Accuracy LW'!F209:K209)</f>
        <v>716.14356837620289</v>
      </c>
      <c r="E209">
        <f t="shared" si="3"/>
        <v>19.856431623797107</v>
      </c>
      <c r="F209">
        <v>1003</v>
      </c>
      <c r="G209">
        <v>285</v>
      </c>
      <c r="H209">
        <v>18</v>
      </c>
      <c r="I209">
        <v>150</v>
      </c>
      <c r="J209">
        <v>591</v>
      </c>
      <c r="K209">
        <v>79</v>
      </c>
    </row>
    <row r="210" spans="1:11" x14ac:dyDescent="0.35">
      <c r="A210">
        <v>2010</v>
      </c>
      <c r="B210" t="s">
        <v>34</v>
      </c>
      <c r="C210">
        <v>802</v>
      </c>
      <c r="D210">
        <f>MLRnoCS!$B$17+SUMPRODUCT('Accuracy LW'!F$2:K$2,'Accuracy LW'!F210:K210)</f>
        <v>752.67944276267485</v>
      </c>
      <c r="E210">
        <f t="shared" si="3"/>
        <v>49.320557237325147</v>
      </c>
      <c r="F210">
        <v>851</v>
      </c>
      <c r="G210">
        <v>295</v>
      </c>
      <c r="H210">
        <v>37</v>
      </c>
      <c r="I210">
        <v>160</v>
      </c>
      <c r="J210">
        <v>729</v>
      </c>
      <c r="K210">
        <v>172</v>
      </c>
    </row>
    <row r="211" spans="1:11" x14ac:dyDescent="0.35">
      <c r="A211">
        <v>2010</v>
      </c>
      <c r="B211" t="s">
        <v>35</v>
      </c>
      <c r="C211">
        <v>787</v>
      </c>
      <c r="D211">
        <f>MLRnoCS!$B$17+SUMPRODUCT('Accuracy LW'!F$2:K$2,'Accuracy LW'!F211:K211)</f>
        <v>769.7908935456378</v>
      </c>
      <c r="E211">
        <f t="shared" si="3"/>
        <v>17.2091064543622</v>
      </c>
      <c r="F211">
        <v>1101</v>
      </c>
      <c r="G211">
        <v>268</v>
      </c>
      <c r="H211">
        <v>25</v>
      </c>
      <c r="I211">
        <v>162</v>
      </c>
      <c r="J211">
        <v>556</v>
      </c>
      <c r="K211">
        <v>123</v>
      </c>
    </row>
    <row r="212" spans="1:11" x14ac:dyDescent="0.35">
      <c r="A212">
        <v>2010</v>
      </c>
      <c r="B212" t="s">
        <v>36</v>
      </c>
      <c r="C212">
        <v>755</v>
      </c>
      <c r="D212">
        <f>MLRnoCS!$B$17+SUMPRODUCT('Accuracy LW'!F$2:K$2,'Accuracy LW'!F212:K212)</f>
        <v>765.28004834275816</v>
      </c>
      <c r="E212">
        <f t="shared" si="3"/>
        <v>-10.280048342758164</v>
      </c>
      <c r="F212">
        <v>767</v>
      </c>
      <c r="G212">
        <v>319</v>
      </c>
      <c r="H212">
        <v>21</v>
      </c>
      <c r="I212">
        <v>257</v>
      </c>
      <c r="J212">
        <v>526</v>
      </c>
      <c r="K212">
        <v>58</v>
      </c>
    </row>
    <row r="213" spans="1:11" x14ac:dyDescent="0.35">
      <c r="A213">
        <v>2010</v>
      </c>
      <c r="B213" t="s">
        <v>37</v>
      </c>
      <c r="C213">
        <v>655</v>
      </c>
      <c r="D213">
        <f>MLRnoCS!$B$17+SUMPRODUCT('Accuracy LW'!F$2:K$2,'Accuracy LW'!F213:K213)</f>
        <v>661.20568334852965</v>
      </c>
      <c r="E213">
        <f t="shared" si="3"/>
        <v>-6.2056833485296465</v>
      </c>
      <c r="F213">
        <v>925</v>
      </c>
      <c r="G213">
        <v>250</v>
      </c>
      <c r="H213">
        <v>31</v>
      </c>
      <c r="I213">
        <v>149</v>
      </c>
      <c r="J213">
        <v>563</v>
      </c>
      <c r="K213">
        <v>110</v>
      </c>
    </row>
  </sheetData>
  <hyperlinks>
    <hyperlink ref="B34" r:id="rId1" tooltip="Arizona Diamondbacks" display="http://www.baseball-reference.com/teams/ARI/2015.shtml" xr:uid="{ED1040F6-89BF-451B-A9D8-862DDB203ADD}"/>
    <hyperlink ref="B35" r:id="rId2" tooltip="Atlanta Braves" display="http://www.baseball-reference.com/teams/ATL/2015.shtml" xr:uid="{408B5574-9B37-4D4A-84F2-C4094651ECE7}"/>
    <hyperlink ref="B36" r:id="rId3" tooltip="Baltimore Orioles" display="http://www.baseball-reference.com/teams/BAL/2015.shtml" xr:uid="{E81E98EC-1E63-4816-913C-263124E6C94B}"/>
    <hyperlink ref="B37" r:id="rId4" tooltip="Boston Red Sox" display="http://www.baseball-reference.com/teams/BOS/2015.shtml" xr:uid="{CF66809A-B225-4045-91D3-6AE601D6A8B1}"/>
    <hyperlink ref="B38" r:id="rId5" tooltip="Chicago Cubs" display="http://www.baseball-reference.com/teams/CHC/2015.shtml" xr:uid="{801DD4AF-8407-49F6-A42C-51B896386AA5}"/>
    <hyperlink ref="B39" r:id="rId6" tooltip="Chicago White Sox" display="http://www.baseball-reference.com/teams/CHW/2015.shtml" xr:uid="{5A90A323-E46E-449A-8C21-3D3AFE8A65A2}"/>
    <hyperlink ref="B40" r:id="rId7" tooltip="Cincinnati Reds" display="http://www.baseball-reference.com/teams/CIN/2015.shtml" xr:uid="{D1D16E59-7C09-44E8-9CD9-459AB8C7FDB1}"/>
    <hyperlink ref="B41" r:id="rId8" tooltip="Cleveland Indians" display="http://www.baseball-reference.com/teams/CLE/2015.shtml" xr:uid="{D49349DE-B071-448F-947B-C01D583F9E95}"/>
    <hyperlink ref="B42" r:id="rId9" tooltip="Colorado Rockies" display="http://www.baseball-reference.com/teams/COL/2015.shtml" xr:uid="{354BCE55-6936-4901-B3EA-03AC07F5D5AB}"/>
    <hyperlink ref="B43" r:id="rId10" tooltip="Detroit Tigers" display="http://www.baseball-reference.com/teams/DET/2015.shtml" xr:uid="{B3B6DA5E-18A4-45CC-AB00-547AA4FF72CA}"/>
    <hyperlink ref="B44" r:id="rId11" tooltip="Houston Astros" display="http://www.baseball-reference.com/teams/HOU/2015.shtml" xr:uid="{D92F2A5B-663B-4FAE-8C30-7974A1606CB5}"/>
    <hyperlink ref="B45" r:id="rId12" tooltip="Kansas City Royals" display="http://www.baseball-reference.com/teams/KCR/2015.shtml" xr:uid="{B4C52469-4A52-4033-8BE8-F79B804CE5CC}"/>
    <hyperlink ref="B46" r:id="rId13" tooltip="Los Angeles Angels of Anaheim" display="http://www.baseball-reference.com/teams/LAA/2015.shtml" xr:uid="{B232F467-5C30-4FCB-B629-E4888F09B9DB}"/>
    <hyperlink ref="B47" r:id="rId14" tooltip="Los Angeles Dodgers" display="http://www.baseball-reference.com/teams/LAD/2015.shtml" xr:uid="{C0029E08-3F09-46B8-A509-0954C41CE548}"/>
    <hyperlink ref="B48" r:id="rId15" tooltip="Miami Marlins" display="http://www.baseball-reference.com/teams/MIA/2015.shtml" xr:uid="{1F450D93-A051-4A27-ADB8-8788F4262D12}"/>
    <hyperlink ref="B49" r:id="rId16" tooltip="Milwaukee Brewers" display="http://www.baseball-reference.com/teams/MIL/2015.shtml" xr:uid="{5B5DBCC4-5429-4BAC-AF46-6111A95DA7CF}"/>
    <hyperlink ref="B50" r:id="rId17" tooltip="Minnesota Twins" display="http://www.baseball-reference.com/teams/MIN/2015.shtml" xr:uid="{A8D4B4BB-FC44-41DC-8ADA-D0F9DF8483C2}"/>
    <hyperlink ref="B51" r:id="rId18" tooltip="New York Mets" display="http://www.baseball-reference.com/teams/NYM/2015.shtml" xr:uid="{0753BCB9-3368-4B27-94AC-4E435D863315}"/>
    <hyperlink ref="B52" r:id="rId19" tooltip="New York Yankees" display="http://www.baseball-reference.com/teams/NYY/2015.shtml" xr:uid="{EBBF70ED-B7C8-47C2-ACF6-1B596C74F32A}"/>
    <hyperlink ref="B53" r:id="rId20" tooltip="Oakland Athletics" display="http://www.baseball-reference.com/teams/OAK/2015.shtml" xr:uid="{F07A86B0-65D1-40F4-A343-78FCB6CC2439}"/>
    <hyperlink ref="B54" r:id="rId21" tooltip="Philadelphia Phillies" display="http://www.baseball-reference.com/teams/PHI/2015.shtml" xr:uid="{8A2B5B76-BDF1-45AF-99B9-0CD760EB4B84}"/>
    <hyperlink ref="B55" r:id="rId22" tooltip="Pittsburgh Pirates" display="http://www.baseball-reference.com/teams/PIT/2015.shtml" xr:uid="{8AA41162-1905-46F2-B575-55B375625BC6}"/>
    <hyperlink ref="B56" r:id="rId23" tooltip="San Diego Padres" display="http://www.baseball-reference.com/teams/SDP/2015.shtml" xr:uid="{DDD1CFDF-BBED-40F3-964E-EDCD704D4A1A}"/>
    <hyperlink ref="B57" r:id="rId24" tooltip="Seattle Mariners" display="http://www.baseball-reference.com/teams/SEA/2015.shtml" xr:uid="{A89858FC-D448-4E73-9CF1-C6D7936C661A}"/>
    <hyperlink ref="B58" r:id="rId25" tooltip="San Francisco Giants" display="http://www.baseball-reference.com/teams/SFG/2015.shtml" xr:uid="{78E5BDE5-B681-490A-9FC5-9AB81290268D}"/>
    <hyperlink ref="B59" r:id="rId26" tooltip="St. Louis Cardinals" display="http://www.baseball-reference.com/teams/STL/2015.shtml" xr:uid="{889311AE-21FA-44F3-B9F5-0F484FF23B97}"/>
    <hyperlink ref="B60" r:id="rId27" tooltip="Tampa Bay Rays" display="http://www.baseball-reference.com/teams/TBR/2015.shtml" xr:uid="{1358C5B3-A26D-4CB2-B33B-4D3DF8BBBEA6}"/>
    <hyperlink ref="B61" r:id="rId28" tooltip="Texas Rangers" display="http://www.baseball-reference.com/teams/TEX/2015.shtml" xr:uid="{4961129A-7F90-495B-9D95-9512C370EB86}"/>
    <hyperlink ref="B62" r:id="rId29" tooltip="Toronto Blue Jays" display="http://www.baseball-reference.com/teams/TOR/2015.shtml" xr:uid="{08F0576D-9D29-4EEE-A0FC-0BABA9B361CB}"/>
    <hyperlink ref="B63" r:id="rId30" tooltip="Washington Nationals" display="http://www.baseball-reference.com/teams/WSN/2015.shtml" xr:uid="{6517E229-A962-4039-B29B-102AF4EE92AC}"/>
    <hyperlink ref="B64" r:id="rId31" tooltip="Arizona Diamondbacks" display="http://www.baseball-reference.com/teams/ARI/2014.shtml" xr:uid="{626BC1C2-38AF-44B4-A0B9-3F2320F1A4A5}"/>
    <hyperlink ref="B65" r:id="rId32" tooltip="Atlanta Braves" display="http://www.baseball-reference.com/teams/ATL/2014.shtml" xr:uid="{0A466E17-1AA5-4339-BEA4-B96BFC90F5D7}"/>
    <hyperlink ref="B66" r:id="rId33" tooltip="Baltimore Orioles" display="http://www.baseball-reference.com/teams/BAL/2014.shtml" xr:uid="{3C39ADC2-6702-4840-BE85-7276B0C969A3}"/>
    <hyperlink ref="B67" r:id="rId34" tooltip="Boston Red Sox" display="http://www.baseball-reference.com/teams/BOS/2014.shtml" xr:uid="{92264104-BBC2-4C49-AE56-9D5C026857FE}"/>
    <hyperlink ref="B68" r:id="rId35" tooltip="Chicago Cubs" display="http://www.baseball-reference.com/teams/CHC/2014.shtml" xr:uid="{E4F6A274-66D7-45C9-884A-3BBCC0BCAFD8}"/>
    <hyperlink ref="B69" r:id="rId36" tooltip="Chicago White Sox" display="http://www.baseball-reference.com/teams/CHW/2014.shtml" xr:uid="{3506D731-A1B7-41C2-9079-6E2D4775E39C}"/>
    <hyperlink ref="B70" r:id="rId37" tooltip="Cincinnati Reds" display="http://www.baseball-reference.com/teams/CIN/2014.shtml" xr:uid="{438D5299-8CFC-46AA-A3FA-5AD11CCFD304}"/>
    <hyperlink ref="B71" r:id="rId38" tooltip="Cleveland Indians" display="http://www.baseball-reference.com/teams/CLE/2014.shtml" xr:uid="{8046B23F-AE1C-478A-92AC-74604BAD7E0E}"/>
    <hyperlink ref="B72" r:id="rId39" tooltip="Colorado Rockies" display="http://www.baseball-reference.com/teams/COL/2014.shtml" xr:uid="{AA3AB804-8898-438A-BFF8-47FCA4524167}"/>
    <hyperlink ref="B73" r:id="rId40" tooltip="Detroit Tigers" display="http://www.baseball-reference.com/teams/DET/2014.shtml" xr:uid="{DAF79907-AC45-44DD-A0BF-BB01B40C1E67}"/>
    <hyperlink ref="B74" r:id="rId41" tooltip="Houston Astros" display="http://www.baseball-reference.com/teams/HOU/2014.shtml" xr:uid="{7186AD1A-27B0-4727-ABCF-FD0C6D9D519D}"/>
    <hyperlink ref="B75" r:id="rId42" tooltip="Kansas City Royals" display="http://www.baseball-reference.com/teams/KCR/2014.shtml" xr:uid="{D523497A-D70D-488D-ABA3-BEE642A8F8A4}"/>
    <hyperlink ref="B76" r:id="rId43" tooltip="Los Angeles Angels of Anaheim" display="http://www.baseball-reference.com/teams/LAA/2014.shtml" xr:uid="{91144D64-EAD1-4077-9D32-DCC0C9D1044B}"/>
    <hyperlink ref="B77" r:id="rId44" tooltip="Los Angeles Dodgers" display="http://www.baseball-reference.com/teams/LAD/2014.shtml" xr:uid="{BEE1E6A7-1F02-4FD7-8F61-568A398ED9F7}"/>
    <hyperlink ref="B78" r:id="rId45" tooltip="Miami Marlins" display="http://www.baseball-reference.com/teams/MIA/2014.shtml" xr:uid="{65AAE8EA-2152-4E70-AC3F-A53A503E1909}"/>
    <hyperlink ref="B79" r:id="rId46" tooltip="Milwaukee Brewers" display="http://www.baseball-reference.com/teams/MIL/2014.shtml" xr:uid="{393439A1-8F63-402B-ABEC-8886BB554ECA}"/>
    <hyperlink ref="B80" r:id="rId47" tooltip="Minnesota Twins" display="http://www.baseball-reference.com/teams/MIN/2014.shtml" xr:uid="{8DC0D2D0-F171-4C43-9E8A-12408F1E12EF}"/>
    <hyperlink ref="B81" r:id="rId48" tooltip="New York Mets" display="http://www.baseball-reference.com/teams/NYM/2014.shtml" xr:uid="{CE6B5510-B5AB-4026-A506-B2042FFA3641}"/>
    <hyperlink ref="B82" r:id="rId49" tooltip="New York Yankees" display="http://www.baseball-reference.com/teams/NYY/2014.shtml" xr:uid="{FC873022-308E-4465-81AB-53A24F9CE08F}"/>
    <hyperlink ref="B83" r:id="rId50" tooltip="Oakland Athletics" display="http://www.baseball-reference.com/teams/OAK/2014.shtml" xr:uid="{5660AA5A-E54C-448C-8373-FE3FE847E798}"/>
    <hyperlink ref="B84" r:id="rId51" tooltip="Philadelphia Phillies" display="http://www.baseball-reference.com/teams/PHI/2014.shtml" xr:uid="{A534AD37-EB91-4A86-98E9-17326BB94830}"/>
    <hyperlink ref="B85" r:id="rId52" tooltip="Pittsburgh Pirates" display="http://www.baseball-reference.com/teams/PIT/2014.shtml" xr:uid="{6F0149E3-A31C-4398-839B-F54406FEEAFB}"/>
    <hyperlink ref="B86" r:id="rId53" tooltip="San Diego Padres" display="http://www.baseball-reference.com/teams/SDP/2014.shtml" xr:uid="{8DA735EC-3415-47F0-B370-39B6385F04F6}"/>
    <hyperlink ref="B87" r:id="rId54" tooltip="Seattle Mariners" display="http://www.baseball-reference.com/teams/SEA/2014.shtml" xr:uid="{526267BE-894B-42B2-B399-84EF24593BD8}"/>
    <hyperlink ref="B88" r:id="rId55" tooltip="San Francisco Giants" display="http://www.baseball-reference.com/teams/SFG/2014.shtml" xr:uid="{B7AC94E8-B0FD-46A6-B0D9-18588EBB6D49}"/>
    <hyperlink ref="B89" r:id="rId56" tooltip="St. Louis Cardinals" display="http://www.baseball-reference.com/teams/STL/2014.shtml" xr:uid="{587C674F-D333-4674-B0AA-3868F3C276D5}"/>
    <hyperlink ref="B90" r:id="rId57" tooltip="Tampa Bay Rays" display="http://www.baseball-reference.com/teams/TBR/2014.shtml" xr:uid="{E38509F8-0811-4375-8353-B71EB042910D}"/>
    <hyperlink ref="B91" r:id="rId58" tooltip="Texas Rangers" display="http://www.baseball-reference.com/teams/TEX/2014.shtml" xr:uid="{F4878A38-F87A-4B24-9720-D8DA0FB56F13}"/>
    <hyperlink ref="B92" r:id="rId59" tooltip="Toronto Blue Jays" display="http://www.baseball-reference.com/teams/TOR/2014.shtml" xr:uid="{8899990A-5F49-44F1-B729-022BB55DE2A8}"/>
    <hyperlink ref="B93" r:id="rId60" tooltip="Washington Nationals" display="http://www.baseball-reference.com/teams/WSN/2014.shtml" xr:uid="{AA48C7F0-8556-4E85-AA1D-5348A4EEB6DA}"/>
    <hyperlink ref="B94" r:id="rId61" tooltip="Arizona Diamondbacks" display="http://www.baseball-reference.com/teams/ARI/2013.shtml" xr:uid="{91DEC1DF-B0B7-462A-A347-4B68B8E05340}"/>
    <hyperlink ref="B95" r:id="rId62" tooltip="Atlanta Braves" display="http://www.baseball-reference.com/teams/ATL/2013.shtml" xr:uid="{F67DF004-DF59-4D81-93BE-BD98D4463090}"/>
    <hyperlink ref="B96" r:id="rId63" tooltip="Baltimore Orioles" display="http://www.baseball-reference.com/teams/BAL/2013.shtml" xr:uid="{34C29872-21E8-4577-AECF-F8B34562D536}"/>
    <hyperlink ref="B97" r:id="rId64" tooltip="Boston Red Sox" display="http://www.baseball-reference.com/teams/BOS/2013.shtml" xr:uid="{92895ED9-935A-46CB-BB74-441CCB8BEF36}"/>
    <hyperlink ref="B98" r:id="rId65" tooltip="Chicago Cubs" display="http://www.baseball-reference.com/teams/CHC/2013.shtml" xr:uid="{CB2A1CF0-FBF5-4F09-8FAE-EB64B53F175B}"/>
    <hyperlink ref="B99" r:id="rId66" tooltip="Chicago White Sox" display="http://www.baseball-reference.com/teams/CHW/2013.shtml" xr:uid="{143952F8-E454-43B3-9991-03A3DFCA2884}"/>
    <hyperlink ref="B100" r:id="rId67" tooltip="Cincinnati Reds" display="http://www.baseball-reference.com/teams/CIN/2013.shtml" xr:uid="{7A42B3A8-44BF-4ABC-9787-C156268DA021}"/>
    <hyperlink ref="B101" r:id="rId68" tooltip="Cleveland Indians" display="http://www.baseball-reference.com/teams/CLE/2013.shtml" xr:uid="{11A5C2E2-9807-433A-8937-4155BA6DEE7C}"/>
    <hyperlink ref="B102" r:id="rId69" tooltip="Colorado Rockies" display="http://www.baseball-reference.com/teams/COL/2013.shtml" xr:uid="{CD8C9200-7684-47A7-BF93-805A46EDE3AE}"/>
    <hyperlink ref="B103" r:id="rId70" tooltip="Detroit Tigers" display="http://www.baseball-reference.com/teams/DET/2013.shtml" xr:uid="{8B2A654C-162E-4B7B-BCBD-FFF50775D9CF}"/>
    <hyperlink ref="B104" r:id="rId71" tooltip="Houston Astros" display="http://www.baseball-reference.com/teams/HOU/2013.shtml" xr:uid="{1B6800F6-4BAC-4CFD-AFEA-84C19FEB7CD8}"/>
    <hyperlink ref="B105" r:id="rId72" tooltip="Kansas City Royals" display="http://www.baseball-reference.com/teams/KCR/2013.shtml" xr:uid="{4EE40108-31E0-4F66-990F-4BD97CA5B690}"/>
    <hyperlink ref="B106" r:id="rId73" tooltip="Los Angeles Angels of Anaheim" display="http://www.baseball-reference.com/teams/LAA/2013.shtml" xr:uid="{BBE47614-CD97-415C-B194-6C9D5F5818AC}"/>
    <hyperlink ref="B107" r:id="rId74" tooltip="Los Angeles Dodgers" display="http://www.baseball-reference.com/teams/LAD/2013.shtml" xr:uid="{3BF84CB2-BB2C-4B8E-8AA7-5DA45BEABDB8}"/>
    <hyperlink ref="B108" r:id="rId75" tooltip="Miami Marlins" display="http://www.baseball-reference.com/teams/MIA/2013.shtml" xr:uid="{83D35399-33D5-4178-B574-A5B773F7408F}"/>
    <hyperlink ref="B109" r:id="rId76" tooltip="Milwaukee Brewers" display="http://www.baseball-reference.com/teams/MIL/2013.shtml" xr:uid="{9B81E124-2DC2-4D7C-9F8C-97D5D28E1866}"/>
    <hyperlink ref="B110" r:id="rId77" tooltip="Minnesota Twins" display="http://www.baseball-reference.com/teams/MIN/2013.shtml" xr:uid="{E3DDEBB8-BF9A-4AA3-8220-365C0D0F5B4B}"/>
    <hyperlink ref="B111" r:id="rId78" tooltip="New York Mets" display="http://www.baseball-reference.com/teams/NYM/2013.shtml" xr:uid="{64B0A3B1-F31A-440B-9593-8F75542A215B}"/>
    <hyperlink ref="B112" r:id="rId79" tooltip="New York Yankees" display="http://www.baseball-reference.com/teams/NYY/2013.shtml" xr:uid="{DB9444E2-165F-4BE4-8D0D-EECD85A5D4BB}"/>
    <hyperlink ref="B113" r:id="rId80" tooltip="Oakland Athletics" display="http://www.baseball-reference.com/teams/OAK/2013.shtml" xr:uid="{C2417EDC-3A18-4490-8774-BB70BDABC199}"/>
    <hyperlink ref="B114" r:id="rId81" tooltip="Philadelphia Phillies" display="http://www.baseball-reference.com/teams/PHI/2013.shtml" xr:uid="{60EA63BD-A6A0-4D49-A703-0BCE61C5BCDF}"/>
    <hyperlink ref="B115" r:id="rId82" tooltip="Pittsburgh Pirates" display="http://www.baseball-reference.com/teams/PIT/2013.shtml" xr:uid="{739312EF-F7E4-44E7-9B75-A5CDAFF7EB9C}"/>
    <hyperlink ref="B116" r:id="rId83" tooltip="San Diego Padres" display="http://www.baseball-reference.com/teams/SDP/2013.shtml" xr:uid="{24B08AF7-5C54-4187-98D9-37E37F82D1B8}"/>
    <hyperlink ref="B117" r:id="rId84" tooltip="Seattle Mariners" display="http://www.baseball-reference.com/teams/SEA/2013.shtml" xr:uid="{224606FB-CFF7-4E22-BF8B-F71F8E21ED0D}"/>
    <hyperlink ref="B118" r:id="rId85" tooltip="San Francisco Giants" display="http://www.baseball-reference.com/teams/SFG/2013.shtml" xr:uid="{16F7D44C-22BA-4399-9151-58CA2A1797D2}"/>
    <hyperlink ref="B119" r:id="rId86" tooltip="St. Louis Cardinals" display="http://www.baseball-reference.com/teams/STL/2013.shtml" xr:uid="{76194738-83C7-4AF3-97FA-825DBA94780B}"/>
    <hyperlink ref="B120" r:id="rId87" tooltip="Tampa Bay Rays" display="http://www.baseball-reference.com/teams/TBR/2013.shtml" xr:uid="{95D6120F-AC0D-43A1-9E47-AC0F6FB67278}"/>
    <hyperlink ref="B121" r:id="rId88" tooltip="Texas Rangers" display="http://www.baseball-reference.com/teams/TEX/2013.shtml" xr:uid="{6373B1F9-7DCE-4C90-BFBF-2378B57DB5E0}"/>
    <hyperlink ref="B122" r:id="rId89" tooltip="Toronto Blue Jays" display="http://www.baseball-reference.com/teams/TOR/2013.shtml" xr:uid="{A7008B64-BCFC-4B80-A627-9FF3CD2BD1A3}"/>
    <hyperlink ref="B123" r:id="rId90" tooltip="Washington Nationals" display="http://www.baseball-reference.com/teams/WSN/2013.shtml" xr:uid="{7CA6ED4D-54BD-47AF-8AC8-39110EB6ABCD}"/>
    <hyperlink ref="B124" r:id="rId91" tooltip="Arizona Diamondbacks" display="http://www.baseball-reference.com/teams/ARI/2012.shtml" xr:uid="{DA9C5A52-EBFB-42FC-95DC-0D659F1AA8AA}"/>
    <hyperlink ref="B125" r:id="rId92" tooltip="Atlanta Braves" display="http://www.baseball-reference.com/teams/ATL/2012.shtml" xr:uid="{15B5C03F-5B5F-4977-9964-53087C09BFA2}"/>
    <hyperlink ref="B126" r:id="rId93" tooltip="Baltimore Orioles" display="http://www.baseball-reference.com/teams/BAL/2012.shtml" xr:uid="{D6E9CD17-97FD-4A99-B8A5-270805B39708}"/>
    <hyperlink ref="B127" r:id="rId94" tooltip="Boston Red Sox" display="http://www.baseball-reference.com/teams/BOS/2012.shtml" xr:uid="{2D932EFC-65D6-4396-86F5-BA728AAE0F8E}"/>
    <hyperlink ref="B128" r:id="rId95" tooltip="Chicago Cubs" display="http://www.baseball-reference.com/teams/CHC/2012.shtml" xr:uid="{C0ED3F24-5E0E-425B-A5E8-0EF6EA319A76}"/>
    <hyperlink ref="B129" r:id="rId96" tooltip="Chicago White Sox" display="http://www.baseball-reference.com/teams/CHW/2012.shtml" xr:uid="{7F36400B-AAF9-427A-97E1-EF1220B35DA6}"/>
    <hyperlink ref="B130" r:id="rId97" tooltip="Cincinnati Reds" display="http://www.baseball-reference.com/teams/CIN/2012.shtml" xr:uid="{3E6791FB-EBF5-4E4B-9E1C-8ED499B5A8E7}"/>
    <hyperlink ref="B131" r:id="rId98" tooltip="Cleveland Indians" display="http://www.baseball-reference.com/teams/CLE/2012.shtml" xr:uid="{70C6FDD6-91FD-4AA1-B365-EFE700613A40}"/>
    <hyperlink ref="B132" r:id="rId99" tooltip="Colorado Rockies" display="http://www.baseball-reference.com/teams/COL/2012.shtml" xr:uid="{E720E705-E0AA-4A0C-A328-41D816F5927C}"/>
    <hyperlink ref="B133" r:id="rId100" tooltip="Detroit Tigers" display="http://www.baseball-reference.com/teams/DET/2012.shtml" xr:uid="{0ACA0367-B01C-4FB8-BC49-1D0697DA81FD}"/>
    <hyperlink ref="B134" r:id="rId101" tooltip="Houston Astros" display="http://www.baseball-reference.com/teams/HOU/2012.shtml" xr:uid="{93EE480D-E5B5-424E-8779-AAFF6EA92726}"/>
    <hyperlink ref="B135" r:id="rId102" tooltip="Kansas City Royals" display="http://www.baseball-reference.com/teams/KCR/2012.shtml" xr:uid="{F4D61CE4-5690-4C48-9BC5-2AB53A32A708}"/>
    <hyperlink ref="B136" r:id="rId103" tooltip="Los Angeles Angels of Anaheim" display="http://www.baseball-reference.com/teams/LAA/2012.shtml" xr:uid="{FF699FF0-E445-4028-9E7B-DA354EEA82A7}"/>
    <hyperlink ref="B137" r:id="rId104" tooltip="Los Angeles Dodgers" display="http://www.baseball-reference.com/teams/LAD/2012.shtml" xr:uid="{0007F754-EF6B-4BCC-B721-5F586A6983B0}"/>
    <hyperlink ref="B138" r:id="rId105" tooltip="Miami Marlins" display="http://www.baseball-reference.com/teams/MIA/2012.shtml" xr:uid="{3CB05952-73AA-44B8-8EB7-C6C355F0A706}"/>
    <hyperlink ref="B139" r:id="rId106" tooltip="Milwaukee Brewers" display="http://www.baseball-reference.com/teams/MIL/2012.shtml" xr:uid="{EA889E09-ABD0-43E6-A634-42D2ED5B7C98}"/>
    <hyperlink ref="B140" r:id="rId107" tooltip="Minnesota Twins" display="http://www.baseball-reference.com/teams/MIN/2012.shtml" xr:uid="{44641219-987B-4018-BED8-86D3021A5412}"/>
    <hyperlink ref="B141" r:id="rId108" tooltip="New York Mets" display="http://www.baseball-reference.com/teams/NYM/2012.shtml" xr:uid="{0C9B9FB3-90C8-46E2-812C-266700E09383}"/>
    <hyperlink ref="B142" r:id="rId109" tooltip="New York Yankees" display="http://www.baseball-reference.com/teams/NYY/2012.shtml" xr:uid="{CF2E15FD-40E8-4854-BA4D-E68FD46D6C45}"/>
    <hyperlink ref="B143" r:id="rId110" tooltip="Oakland Athletics" display="http://www.baseball-reference.com/teams/OAK/2012.shtml" xr:uid="{008FB406-9B6C-49D9-87D7-D27F13EC65BD}"/>
    <hyperlink ref="B144" r:id="rId111" tooltip="Philadelphia Phillies" display="http://www.baseball-reference.com/teams/PHI/2012.shtml" xr:uid="{87E07634-0F04-42E2-B9CA-71408A1F97BC}"/>
    <hyperlink ref="B145" r:id="rId112" tooltip="Pittsburgh Pirates" display="http://www.baseball-reference.com/teams/PIT/2012.shtml" xr:uid="{DA589602-A19A-49D3-9F5E-4CF62135ED5C}"/>
    <hyperlink ref="B146" r:id="rId113" tooltip="San Diego Padres" display="http://www.baseball-reference.com/teams/SDP/2012.shtml" xr:uid="{0E6904DD-C678-4293-AA7C-AF9414E87721}"/>
    <hyperlink ref="B147" r:id="rId114" tooltip="Seattle Mariners" display="http://www.baseball-reference.com/teams/SEA/2012.shtml" xr:uid="{BE3C8366-5491-4BF8-8BCC-C7BDD28424F0}"/>
    <hyperlink ref="B148" r:id="rId115" tooltip="San Francisco Giants" display="http://www.baseball-reference.com/teams/SFG/2012.shtml" xr:uid="{05B41B27-FD9E-495A-A701-9E867066F530}"/>
    <hyperlink ref="B149" r:id="rId116" tooltip="St. Louis Cardinals" display="http://www.baseball-reference.com/teams/STL/2012.shtml" xr:uid="{38022AEF-E355-40E3-8747-5EFDD4ED0D16}"/>
    <hyperlink ref="B150" r:id="rId117" tooltip="Tampa Bay Rays" display="http://www.baseball-reference.com/teams/TBR/2012.shtml" xr:uid="{D0E591B1-E1B9-474C-AC24-F40F58957F0B}"/>
    <hyperlink ref="B151" r:id="rId118" tooltip="Texas Rangers" display="http://www.baseball-reference.com/teams/TEX/2012.shtml" xr:uid="{44B8AE69-F892-4CF9-BDDA-CB0889F51C80}"/>
    <hyperlink ref="B152" r:id="rId119" tooltip="Toronto Blue Jays" display="http://www.baseball-reference.com/teams/TOR/2012.shtml" xr:uid="{5C6B8724-87C2-4E71-A8D5-8A06CD9D5075}"/>
    <hyperlink ref="B153" r:id="rId120" tooltip="Washington Nationals" display="http://www.baseball-reference.com/teams/WSN/2012.shtml" xr:uid="{C9CBDE73-4106-482C-BE05-6D8F31009F43}"/>
    <hyperlink ref="B154" r:id="rId121" tooltip="Arizona Diamondbacks" display="http://www.baseball-reference.com/teams/ARI/2011.shtml" xr:uid="{08FB7847-D17C-426C-B42E-0F875C45296F}"/>
    <hyperlink ref="B155" r:id="rId122" tooltip="Atlanta Braves" display="http://www.baseball-reference.com/teams/ATL/2011.shtml" xr:uid="{65CED583-5740-42B6-983C-F398CEEE976D}"/>
    <hyperlink ref="B156" r:id="rId123" tooltip="Baltimore Orioles" display="http://www.baseball-reference.com/teams/BAL/2011.shtml" xr:uid="{E878ED08-44ED-4189-B6C8-9B47C79DC8D2}"/>
    <hyperlink ref="B157" r:id="rId124" tooltip="Boston Red Sox" display="http://www.baseball-reference.com/teams/BOS/2011.shtml" xr:uid="{EFF688CC-0F6B-4C1B-83F3-B44BF2DA68AF}"/>
    <hyperlink ref="B158" r:id="rId125" tooltip="Chicago Cubs" display="http://www.baseball-reference.com/teams/CHC/2011.shtml" xr:uid="{74A10E89-BEEA-499A-90D4-B8281E595742}"/>
    <hyperlink ref="B159" r:id="rId126" tooltip="Chicago White Sox" display="http://www.baseball-reference.com/teams/CHW/2011.shtml" xr:uid="{5D6D43D9-4C51-42FC-89C2-80B8A1E0433F}"/>
    <hyperlink ref="B160" r:id="rId127" tooltip="Cincinnati Reds" display="http://www.baseball-reference.com/teams/CIN/2011.shtml" xr:uid="{D5785E21-201C-406B-9232-3AEE74B3E894}"/>
    <hyperlink ref="B161" r:id="rId128" tooltip="Cleveland Indians" display="http://www.baseball-reference.com/teams/CLE/2011.shtml" xr:uid="{B2A48588-F0A6-4406-AD4F-BD5F71B1FD6D}"/>
    <hyperlink ref="B162" r:id="rId129" tooltip="Colorado Rockies" display="http://www.baseball-reference.com/teams/COL/2011.shtml" xr:uid="{A499496C-FDDB-4B2B-B772-6570CB0CF191}"/>
    <hyperlink ref="B163" r:id="rId130" tooltip="Detroit Tigers" display="http://www.baseball-reference.com/teams/DET/2011.shtml" xr:uid="{866A09F8-F2FA-4461-82B8-E8B68EE4EA3F}"/>
    <hyperlink ref="B164" r:id="rId131" tooltip="Florida Marlins" display="http://www.baseball-reference.com/teams/FLA/2011.shtml" xr:uid="{87DD8E15-BA28-4326-AF71-9A810036D55C}"/>
    <hyperlink ref="B165" r:id="rId132" tooltip="Houston Astros" display="http://www.baseball-reference.com/teams/HOU/2011.shtml" xr:uid="{2FDBCDAA-A7CB-413A-A7E7-AB5D2287DACB}"/>
    <hyperlink ref="B166" r:id="rId133" tooltip="Kansas City Royals" display="http://www.baseball-reference.com/teams/KCR/2011.shtml" xr:uid="{CFF91ADF-3132-4E9E-8856-25D48D598C0B}"/>
    <hyperlink ref="B167" r:id="rId134" tooltip="Los Angeles Angels of Anaheim" display="http://www.baseball-reference.com/teams/LAA/2011.shtml" xr:uid="{8013FC3E-6878-48D0-B2E7-349599F7217E}"/>
    <hyperlink ref="B168" r:id="rId135" tooltip="Los Angeles Dodgers" display="http://www.baseball-reference.com/teams/LAD/2011.shtml" xr:uid="{AC34716F-251A-49E1-BAF3-6722EDBCDA37}"/>
    <hyperlink ref="B169" r:id="rId136" tooltip="Milwaukee Brewers" display="http://www.baseball-reference.com/teams/MIL/2011.shtml" xr:uid="{E46D00ED-C6D5-4D2C-BD4C-A9F05F5C14FE}"/>
    <hyperlink ref="B170" r:id="rId137" tooltip="Minnesota Twins" display="http://www.baseball-reference.com/teams/MIN/2011.shtml" xr:uid="{C361C8FD-7470-40A7-BCAA-1E24195B0CC2}"/>
    <hyperlink ref="B171" r:id="rId138" tooltip="New York Mets" display="http://www.baseball-reference.com/teams/NYM/2011.shtml" xr:uid="{284C26FE-9579-480E-A260-F7A615740771}"/>
    <hyperlink ref="B172" r:id="rId139" tooltip="New York Yankees" display="http://www.baseball-reference.com/teams/NYY/2011.shtml" xr:uid="{2678262D-301D-4129-95C3-14DD230FDB1C}"/>
    <hyperlink ref="B173" r:id="rId140" tooltip="Oakland Athletics" display="http://www.baseball-reference.com/teams/OAK/2011.shtml" xr:uid="{B3C72267-9F20-4F91-8B45-036036AA6BAC}"/>
    <hyperlink ref="B174" r:id="rId141" tooltip="Philadelphia Phillies" display="http://www.baseball-reference.com/teams/PHI/2011.shtml" xr:uid="{EAA4BC39-3457-4839-9B88-405E64B0AAE6}"/>
    <hyperlink ref="B175" r:id="rId142" tooltip="Pittsburgh Pirates" display="http://www.baseball-reference.com/teams/PIT/2011.shtml" xr:uid="{2A3BEB66-6098-4BC9-8D40-F311D227DA22}"/>
    <hyperlink ref="B176" r:id="rId143" tooltip="San Diego Padres" display="http://www.baseball-reference.com/teams/SDP/2011.shtml" xr:uid="{89271BD7-4678-45E1-886C-7D459DAFB038}"/>
    <hyperlink ref="B177" r:id="rId144" tooltip="Seattle Mariners" display="http://www.baseball-reference.com/teams/SEA/2011.shtml" xr:uid="{8DF6FAE4-CC34-4A94-8DED-173489890BBC}"/>
    <hyperlink ref="B178" r:id="rId145" tooltip="San Francisco Giants" display="http://www.baseball-reference.com/teams/SFG/2011.shtml" xr:uid="{D12BE530-22AB-49A0-BDD0-4DB525244C3F}"/>
    <hyperlink ref="B179" r:id="rId146" tooltip="St. Louis Cardinals" display="http://www.baseball-reference.com/teams/STL/2011.shtml" xr:uid="{7A6A0613-D974-4A8E-BC5C-4F70639221B3}"/>
    <hyperlink ref="B180" r:id="rId147" tooltip="Tampa Bay Rays" display="http://www.baseball-reference.com/teams/TBR/2011.shtml" xr:uid="{BBAC8D1A-59EF-4509-9C2F-2C28618B7DFC}"/>
    <hyperlink ref="B181" r:id="rId148" tooltip="Texas Rangers" display="http://www.baseball-reference.com/teams/TEX/2011.shtml" xr:uid="{A6F1F485-83BD-44AB-A5BF-84AEDB825640}"/>
    <hyperlink ref="B182" r:id="rId149" tooltip="Toronto Blue Jays" display="http://www.baseball-reference.com/teams/TOR/2011.shtml" xr:uid="{6E601760-31AC-44DD-96CC-137C4A398DC8}"/>
    <hyperlink ref="B183" r:id="rId150" tooltip="Washington Nationals" display="http://www.baseball-reference.com/teams/WSN/2011.shtml" xr:uid="{69BADA50-0AF1-4CA2-86CC-3820752FF370}"/>
    <hyperlink ref="B184" r:id="rId151" tooltip="Arizona Diamondbacks" display="http://www.baseball-reference.com/teams/ARI/2010.shtml" xr:uid="{D23B96C0-F011-4B2C-BAE3-2CF1AAE5F86E}"/>
    <hyperlink ref="B185" r:id="rId152" tooltip="Atlanta Braves" display="http://www.baseball-reference.com/teams/ATL/2010.shtml" xr:uid="{5192772D-A6EA-4E7B-A878-BC33686A05CF}"/>
    <hyperlink ref="B186" r:id="rId153" tooltip="Baltimore Orioles" display="http://www.baseball-reference.com/teams/BAL/2010.shtml" xr:uid="{C4ADCBF0-7890-4157-A28C-A48C111592D2}"/>
    <hyperlink ref="B187" r:id="rId154" tooltip="Boston Red Sox" display="http://www.baseball-reference.com/teams/BOS/2010.shtml" xr:uid="{8B7DCE76-4C52-4600-B74D-A697CA2E5347}"/>
    <hyperlink ref="B188" r:id="rId155" tooltip="Chicago Cubs" display="http://www.baseball-reference.com/teams/CHC/2010.shtml" xr:uid="{048A02BE-0B5B-45C2-91BD-6251C8981C15}"/>
    <hyperlink ref="B189" r:id="rId156" tooltip="Chicago White Sox" display="http://www.baseball-reference.com/teams/CHW/2010.shtml" xr:uid="{A2123CEB-AADC-4443-B534-E03C72C14013}"/>
    <hyperlink ref="B190" r:id="rId157" tooltip="Cincinnati Reds" display="http://www.baseball-reference.com/teams/CIN/2010.shtml" xr:uid="{06B0518D-D353-4E8B-B343-DF36593D9DCC}"/>
    <hyperlink ref="B191" r:id="rId158" tooltip="Cleveland Indians" display="http://www.baseball-reference.com/teams/CLE/2010.shtml" xr:uid="{D387B68F-758F-4284-8A2C-E2BBADDEFB10}"/>
    <hyperlink ref="B192" r:id="rId159" tooltip="Colorado Rockies" display="http://www.baseball-reference.com/teams/COL/2010.shtml" xr:uid="{C8B7E9AD-B5D8-48CE-B8B7-917483F3B864}"/>
    <hyperlink ref="B193" r:id="rId160" tooltip="Detroit Tigers" display="http://www.baseball-reference.com/teams/DET/2010.shtml" xr:uid="{29935FF9-4DE9-4AED-8905-929303167E3B}"/>
    <hyperlink ref="B194" r:id="rId161" tooltip="Florida Marlins" display="http://www.baseball-reference.com/teams/FLA/2010.shtml" xr:uid="{7C69C09A-FCA0-4344-924F-C7F6E26C53C8}"/>
    <hyperlink ref="B195" r:id="rId162" tooltip="Houston Astros" display="http://www.baseball-reference.com/teams/HOU/2010.shtml" xr:uid="{607B4734-1420-46A3-A881-27AC9E8678BE}"/>
    <hyperlink ref="B196" r:id="rId163" tooltip="Kansas City Royals" display="http://www.baseball-reference.com/teams/KCR/2010.shtml" xr:uid="{89B4E188-CE3F-4493-9B69-1D4B1E943CAE}"/>
    <hyperlink ref="B197" r:id="rId164" tooltip="Los Angeles Angels of Anaheim" display="http://www.baseball-reference.com/teams/LAA/2010.shtml" xr:uid="{DB0F6D6E-1A9D-4D12-A3F5-AE8B8BB17E85}"/>
    <hyperlink ref="B198" r:id="rId165" tooltip="Los Angeles Dodgers" display="http://www.baseball-reference.com/teams/LAD/2010.shtml" xr:uid="{4106D4C4-01F7-4965-94E4-19E98F3A32BC}"/>
    <hyperlink ref="B199" r:id="rId166" tooltip="Milwaukee Brewers" display="http://www.baseball-reference.com/teams/MIL/2010.shtml" xr:uid="{0E361DCE-8F3A-47BE-B91D-1D0266921E26}"/>
    <hyperlink ref="B200" r:id="rId167" tooltip="Minnesota Twins" display="http://www.baseball-reference.com/teams/MIN/2010.shtml" xr:uid="{C3AC1866-5081-451E-8080-9862A29A279A}"/>
    <hyperlink ref="B201" r:id="rId168" tooltip="New York Mets" display="http://www.baseball-reference.com/teams/NYM/2010.shtml" xr:uid="{58AE7617-37A5-4963-B7B8-A792218E99AC}"/>
    <hyperlink ref="B202" r:id="rId169" tooltip="New York Yankees" display="http://www.baseball-reference.com/teams/NYY/2010.shtml" xr:uid="{D60850F6-EF13-4894-BD3F-21E9DFF94187}"/>
    <hyperlink ref="B203" r:id="rId170" tooltip="Oakland Athletics" display="http://www.baseball-reference.com/teams/OAK/2010.shtml" xr:uid="{C8080C35-2962-4C00-AECA-A70CEF606E1B}"/>
    <hyperlink ref="B204" r:id="rId171" tooltip="Philadelphia Phillies" display="http://www.baseball-reference.com/teams/PHI/2010.shtml" xr:uid="{710EBAB6-9762-4317-9EEE-715D6C0E2591}"/>
    <hyperlink ref="B205" r:id="rId172" tooltip="Pittsburgh Pirates" display="http://www.baseball-reference.com/teams/PIT/2010.shtml" xr:uid="{E0E483CA-7478-4859-B4E1-0DFD98A5F1F8}"/>
    <hyperlink ref="B206" r:id="rId173" tooltip="San Diego Padres" display="http://www.baseball-reference.com/teams/SDP/2010.shtml" xr:uid="{2E50DE46-6D9A-4B1D-AAE4-5273A535865A}"/>
    <hyperlink ref="B207" r:id="rId174" tooltip="Seattle Mariners" display="http://www.baseball-reference.com/teams/SEA/2010.shtml" xr:uid="{562AB493-49C6-4A4E-8041-161B43EF382C}"/>
    <hyperlink ref="B208" r:id="rId175" tooltip="San Francisco Giants" display="http://www.baseball-reference.com/teams/SFG/2010.shtml" xr:uid="{4DC40DD9-AAEF-4DAB-A646-4FC57F4EF7C9}"/>
    <hyperlink ref="B209" r:id="rId176" tooltip="St. Louis Cardinals" display="http://www.baseball-reference.com/teams/STL/2010.shtml" xr:uid="{E6E2B71E-2A98-461A-8E42-D3F9812F6FF4}"/>
    <hyperlink ref="B210" r:id="rId177" tooltip="Tampa Bay Rays" display="http://www.baseball-reference.com/teams/TBR/2010.shtml" xr:uid="{FAB8EE60-A7AA-4887-A490-70A20D8556EA}"/>
    <hyperlink ref="B211" r:id="rId178" tooltip="Texas Rangers" display="http://www.baseball-reference.com/teams/TEX/2010.shtml" xr:uid="{0D2C0EF6-0B02-40C9-B095-FCB4291D9D2E}"/>
    <hyperlink ref="B212" r:id="rId179" tooltip="Toronto Blue Jays" display="http://www.baseball-reference.com/teams/TOR/2010.shtml" xr:uid="{6FE316B3-04A3-4F9B-810B-5863D28B9629}"/>
    <hyperlink ref="B213" r:id="rId180" tooltip="Washington Nationals" display="http://www.baseball-reference.com/teams/WSN/2010.shtml" xr:uid="{CB6F0D6A-02C7-4C77-91B8-68F8C791FA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3178-DCB9-48A4-9186-CDD4EA6C7C87}">
  <dimension ref="A1:R11"/>
  <sheetViews>
    <sheetView workbookViewId="0">
      <selection activeCell="I5" sqref="I5"/>
    </sheetView>
  </sheetViews>
  <sheetFormatPr defaultRowHeight="14.5" x14ac:dyDescent="0.35"/>
  <cols>
    <col min="1" max="2" width="11.453125" bestFit="1" customWidth="1"/>
    <col min="3" max="3" width="7.7265625" bestFit="1" customWidth="1"/>
    <col min="4" max="4" width="12" bestFit="1" customWidth="1"/>
    <col min="5" max="5" width="7.26953125" bestFit="1" customWidth="1"/>
    <col min="6" max="8" width="6.54296875" bestFit="1" customWidth="1"/>
    <col min="9" max="9" width="10.1796875" bestFit="1" customWidth="1"/>
    <col min="10" max="10" width="7.81640625" bestFit="1" customWidth="1"/>
    <col min="11" max="11" width="6.54296875" bestFit="1" customWidth="1"/>
    <col min="12" max="12" width="16.7265625" bestFit="1" customWidth="1"/>
  </cols>
  <sheetData>
    <row r="1" spans="1:18" x14ac:dyDescent="0.35">
      <c r="Q1" t="s">
        <v>81</v>
      </c>
    </row>
    <row r="2" spans="1:18" x14ac:dyDescent="0.35">
      <c r="E2" s="10">
        <f>'Accuracy LW'!F2</f>
        <v>0.46242531227316563</v>
      </c>
      <c r="F2" s="10">
        <f>'Accuracy LW'!G2</f>
        <v>0.80900492804306889</v>
      </c>
      <c r="G2" s="10">
        <f>'Accuracy LW'!H2</f>
        <v>1.0566468065189849</v>
      </c>
      <c r="H2" s="10">
        <f>'Accuracy LW'!I2</f>
        <v>1.4320939937563817</v>
      </c>
      <c r="I2" s="10"/>
      <c r="J2" s="10">
        <f>'Accuracy LW'!J2</f>
        <v>0.32842703310669386</v>
      </c>
      <c r="K2" s="10">
        <f>'Accuracy LW'!K2</f>
        <v>0.20445497571412913</v>
      </c>
      <c r="Q2">
        <v>0.32200000000000001</v>
      </c>
      <c r="R2">
        <v>0.32100000000000001</v>
      </c>
    </row>
    <row r="3" spans="1:18" x14ac:dyDescent="0.35">
      <c r="A3" s="6" t="s">
        <v>79</v>
      </c>
      <c r="C3" s="6" t="s">
        <v>74</v>
      </c>
      <c r="D3" s="6" t="s">
        <v>75</v>
      </c>
      <c r="E3" s="7" t="s">
        <v>0</v>
      </c>
      <c r="F3" s="7" t="s">
        <v>1</v>
      </c>
      <c r="G3" s="7" t="s">
        <v>2</v>
      </c>
      <c r="H3" s="7" t="s">
        <v>3</v>
      </c>
      <c r="I3" s="7" t="s">
        <v>80</v>
      </c>
      <c r="J3" s="7" t="s">
        <v>39</v>
      </c>
      <c r="K3" s="7" t="s">
        <v>4</v>
      </c>
      <c r="Q3">
        <v>0.316</v>
      </c>
      <c r="R3">
        <v>0.318</v>
      </c>
    </row>
    <row r="4" spans="1:18" x14ac:dyDescent="0.35">
      <c r="A4" t="s">
        <v>70</v>
      </c>
      <c r="C4">
        <v>549</v>
      </c>
      <c r="D4">
        <v>173</v>
      </c>
      <c r="E4">
        <v>107</v>
      </c>
      <c r="F4">
        <v>32</v>
      </c>
      <c r="G4">
        <v>5</v>
      </c>
      <c r="H4">
        <v>29</v>
      </c>
      <c r="I4">
        <f>0.982*C4-D4</f>
        <v>366.11799999999994</v>
      </c>
      <c r="J4">
        <v>127</v>
      </c>
      <c r="K4">
        <v>30</v>
      </c>
      <c r="Q4">
        <v>0.312</v>
      </c>
      <c r="R4">
        <v>0.316</v>
      </c>
    </row>
    <row r="5" spans="1:18" x14ac:dyDescent="0.35">
      <c r="A5" t="s">
        <v>71</v>
      </c>
      <c r="C5">
        <v>603</v>
      </c>
      <c r="D5">
        <v>176</v>
      </c>
      <c r="E5">
        <v>99</v>
      </c>
      <c r="F5">
        <v>35</v>
      </c>
      <c r="G5">
        <v>3</v>
      </c>
      <c r="H5">
        <v>39</v>
      </c>
      <c r="I5">
        <f t="shared" ref="I5:I6" si="0">0.982*C5-D5</f>
        <v>416.14599999999996</v>
      </c>
      <c r="J5">
        <v>93</v>
      </c>
      <c r="K5">
        <v>8</v>
      </c>
      <c r="Q5">
        <v>0.315</v>
      </c>
      <c r="R5">
        <v>0.32</v>
      </c>
    </row>
    <row r="6" spans="1:18" x14ac:dyDescent="0.35">
      <c r="A6" t="s">
        <v>72</v>
      </c>
      <c r="C6">
        <v>555</v>
      </c>
      <c r="D6">
        <v>193</v>
      </c>
      <c r="E6">
        <v>122</v>
      </c>
      <c r="F6">
        <v>26</v>
      </c>
      <c r="G6">
        <v>1</v>
      </c>
      <c r="H6">
        <v>44</v>
      </c>
      <c r="I6">
        <f t="shared" si="0"/>
        <v>352.01</v>
      </c>
      <c r="J6">
        <v>95</v>
      </c>
      <c r="K6">
        <v>3</v>
      </c>
      <c r="Q6">
        <v>0.318</v>
      </c>
      <c r="R6">
        <v>0.32</v>
      </c>
    </row>
    <row r="7" spans="1:18" x14ac:dyDescent="0.35">
      <c r="Q7">
        <v>0.31900000000000001</v>
      </c>
      <c r="R7">
        <v>0.32300000000000001</v>
      </c>
    </row>
    <row r="8" spans="1:18" x14ac:dyDescent="0.35">
      <c r="B8" s="6" t="s">
        <v>73</v>
      </c>
      <c r="C8" s="6" t="s">
        <v>74</v>
      </c>
      <c r="D8" s="6" t="s">
        <v>75</v>
      </c>
      <c r="E8" s="6" t="s">
        <v>76</v>
      </c>
      <c r="F8" s="6" t="s">
        <v>1</v>
      </c>
      <c r="G8" s="6" t="s">
        <v>2</v>
      </c>
      <c r="H8" s="6" t="s">
        <v>3</v>
      </c>
      <c r="I8" s="6"/>
      <c r="J8" s="6" t="s">
        <v>39</v>
      </c>
      <c r="K8" s="6" t="s">
        <v>4</v>
      </c>
      <c r="L8" s="6" t="s">
        <v>77</v>
      </c>
      <c r="M8" s="6" t="s">
        <v>78</v>
      </c>
      <c r="Q8">
        <v>0.32400000000000001</v>
      </c>
      <c r="R8">
        <v>0.32700000000000001</v>
      </c>
    </row>
    <row r="9" spans="1:18" x14ac:dyDescent="0.35">
      <c r="A9" t="s">
        <v>70</v>
      </c>
      <c r="B9">
        <f>4329/I4</f>
        <v>11.824056724881052</v>
      </c>
      <c r="C9">
        <f>C4*$B9</f>
        <v>6491.4071419596976</v>
      </c>
      <c r="D9">
        <f t="shared" ref="D9:K9" si="1">D4*$B9</f>
        <v>2045.5618134044219</v>
      </c>
      <c r="E9">
        <f t="shared" si="1"/>
        <v>1265.1740695622725</v>
      </c>
      <c r="F9">
        <f t="shared" si="1"/>
        <v>378.36981519619366</v>
      </c>
      <c r="G9">
        <f t="shared" si="1"/>
        <v>59.120283624405261</v>
      </c>
      <c r="H9">
        <f t="shared" si="1"/>
        <v>342.89764502155049</v>
      </c>
      <c r="J9">
        <f t="shared" si="1"/>
        <v>1501.6552040598935</v>
      </c>
      <c r="K9">
        <f t="shared" si="1"/>
        <v>354.72170174643156</v>
      </c>
      <c r="L9" s="11">
        <f>-422.32+SUMPRODUCT(E$2:K$2,E9:K9)</f>
        <v>1588.0712564489654</v>
      </c>
      <c r="M9" s="11">
        <f>L9/162</f>
        <v>9.8029089904257116</v>
      </c>
    </row>
    <row r="10" spans="1:18" x14ac:dyDescent="0.35">
      <c r="A10" t="s">
        <v>71</v>
      </c>
      <c r="B10">
        <f t="shared" ref="B10:B11" si="2">4329/I5</f>
        <v>10.402599087820141</v>
      </c>
      <c r="C10">
        <f t="shared" ref="C10:H11" si="3">C5*$B10</f>
        <v>6272.7672499555447</v>
      </c>
      <c r="D10">
        <f t="shared" si="3"/>
        <v>1830.8574394563448</v>
      </c>
      <c r="E10">
        <f t="shared" si="3"/>
        <v>1029.8573096941939</v>
      </c>
      <c r="F10">
        <f t="shared" si="3"/>
        <v>364.09096807370491</v>
      </c>
      <c r="G10">
        <f t="shared" si="3"/>
        <v>31.207797263460421</v>
      </c>
      <c r="H10">
        <f t="shared" si="3"/>
        <v>405.70136442498551</v>
      </c>
      <c r="J10">
        <f t="shared" ref="J10:K10" si="4">J5*$B10</f>
        <v>967.44171516727306</v>
      </c>
      <c r="K10">
        <f t="shared" si="4"/>
        <v>83.220792702561127</v>
      </c>
      <c r="L10" s="11">
        <f t="shared" ref="L10:L11" si="5">-422.32+SUMPRODUCT(E$2:K$2,E10:K10)</f>
        <v>1297.1904993954081</v>
      </c>
      <c r="M10" s="11">
        <f t="shared" ref="M10:M11" si="6">L10/162</f>
        <v>8.0073487617000492</v>
      </c>
      <c r="R10">
        <f>AVERAGE(Q2:R8)</f>
        <v>0.31935714285714284</v>
      </c>
    </row>
    <row r="11" spans="1:18" x14ac:dyDescent="0.35">
      <c r="A11" t="s">
        <v>72</v>
      </c>
      <c r="B11">
        <f t="shared" si="2"/>
        <v>12.297946081077242</v>
      </c>
      <c r="C11">
        <f t="shared" si="3"/>
        <v>6825.3600749978696</v>
      </c>
      <c r="D11">
        <f t="shared" si="3"/>
        <v>2373.5035936479076</v>
      </c>
      <c r="E11">
        <f t="shared" si="3"/>
        <v>1500.3494218914236</v>
      </c>
      <c r="F11">
        <f t="shared" si="3"/>
        <v>319.7465981080083</v>
      </c>
      <c r="G11">
        <f t="shared" si="3"/>
        <v>12.297946081077242</v>
      </c>
      <c r="H11">
        <f t="shared" si="3"/>
        <v>541.10962756739866</v>
      </c>
      <c r="J11">
        <f t="shared" ref="J11:K11" si="7">J6*$B11</f>
        <v>1168.304877702338</v>
      </c>
      <c r="K11">
        <f t="shared" si="7"/>
        <v>36.893838243231727</v>
      </c>
      <c r="L11" s="11">
        <f t="shared" si="5"/>
        <v>1709.3165901376062</v>
      </c>
      <c r="M11" s="11">
        <f t="shared" si="6"/>
        <v>10.551336976158064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D75C-0BD6-48E4-9F97-83AD7973303F}">
  <dimension ref="A1:E211"/>
  <sheetViews>
    <sheetView workbookViewId="0"/>
  </sheetViews>
  <sheetFormatPr defaultRowHeight="14.5" x14ac:dyDescent="0.35"/>
  <sheetData>
    <row r="1" spans="1:5" x14ac:dyDescent="0.35">
      <c r="A1" t="s">
        <v>63</v>
      </c>
      <c r="B1" t="s">
        <v>6</v>
      </c>
      <c r="C1" t="s">
        <v>7</v>
      </c>
      <c r="D1" t="s">
        <v>81</v>
      </c>
      <c r="E1" t="s">
        <v>82</v>
      </c>
    </row>
    <row r="2" spans="1:5" x14ac:dyDescent="0.35">
      <c r="A2">
        <v>2016</v>
      </c>
      <c r="B2" t="s">
        <v>8</v>
      </c>
      <c r="C2">
        <v>752</v>
      </c>
      <c r="D2">
        <v>0.32</v>
      </c>
      <c r="E2">
        <v>0.432</v>
      </c>
    </row>
    <row r="3" spans="1:5" x14ac:dyDescent="0.35">
      <c r="A3">
        <v>2016</v>
      </c>
      <c r="B3" t="s">
        <v>9</v>
      </c>
      <c r="C3">
        <v>649</v>
      </c>
      <c r="D3">
        <v>0.32100000000000001</v>
      </c>
      <c r="E3">
        <v>0.38400000000000001</v>
      </c>
    </row>
    <row r="4" spans="1:5" x14ac:dyDescent="0.35">
      <c r="A4">
        <v>2016</v>
      </c>
      <c r="B4" t="s">
        <v>10</v>
      </c>
      <c r="C4">
        <v>744</v>
      </c>
      <c r="D4">
        <v>0.317</v>
      </c>
      <c r="E4">
        <v>0.443</v>
      </c>
    </row>
    <row r="5" spans="1:5" x14ac:dyDescent="0.35">
      <c r="A5">
        <v>2016</v>
      </c>
      <c r="B5" t="s">
        <v>11</v>
      </c>
      <c r="C5">
        <v>878</v>
      </c>
      <c r="D5">
        <v>0.34799999999999998</v>
      </c>
      <c r="E5">
        <v>0.46100000000000002</v>
      </c>
    </row>
    <row r="6" spans="1:5" x14ac:dyDescent="0.35">
      <c r="A6">
        <v>2016</v>
      </c>
      <c r="B6" t="s">
        <v>12</v>
      </c>
      <c r="C6">
        <v>808</v>
      </c>
      <c r="D6">
        <v>0.34300000000000003</v>
      </c>
      <c r="E6">
        <v>0.42899999999999999</v>
      </c>
    </row>
    <row r="7" spans="1:5" x14ac:dyDescent="0.35">
      <c r="A7">
        <v>2016</v>
      </c>
      <c r="B7" t="s">
        <v>13</v>
      </c>
      <c r="C7">
        <v>686</v>
      </c>
      <c r="D7">
        <v>0.317</v>
      </c>
      <c r="E7">
        <v>0.41</v>
      </c>
    </row>
    <row r="8" spans="1:5" x14ac:dyDescent="0.35">
      <c r="A8">
        <v>2016</v>
      </c>
      <c r="B8" t="s">
        <v>14</v>
      </c>
      <c r="C8">
        <v>716</v>
      </c>
      <c r="D8">
        <v>0.316</v>
      </c>
      <c r="E8">
        <v>0.40799999999999997</v>
      </c>
    </row>
    <row r="9" spans="1:5" x14ac:dyDescent="0.35">
      <c r="A9">
        <v>2016</v>
      </c>
      <c r="B9" t="s">
        <v>15</v>
      </c>
      <c r="C9">
        <v>777</v>
      </c>
      <c r="D9">
        <v>0.32900000000000001</v>
      </c>
      <c r="E9">
        <v>0.43</v>
      </c>
    </row>
    <row r="10" spans="1:5" x14ac:dyDescent="0.35">
      <c r="A10">
        <v>2016</v>
      </c>
      <c r="B10" t="s">
        <v>16</v>
      </c>
      <c r="C10">
        <v>845</v>
      </c>
      <c r="D10">
        <v>0.33600000000000002</v>
      </c>
      <c r="E10">
        <v>0.45700000000000002</v>
      </c>
    </row>
    <row r="11" spans="1:5" x14ac:dyDescent="0.35">
      <c r="A11">
        <v>2016</v>
      </c>
      <c r="B11" t="s">
        <v>17</v>
      </c>
      <c r="C11">
        <v>750</v>
      </c>
      <c r="D11">
        <v>0.33100000000000002</v>
      </c>
      <c r="E11">
        <v>0.438</v>
      </c>
    </row>
    <row r="12" spans="1:5" x14ac:dyDescent="0.35">
      <c r="A12">
        <v>2016</v>
      </c>
      <c r="B12" t="s">
        <v>18</v>
      </c>
      <c r="C12">
        <v>724</v>
      </c>
      <c r="D12">
        <v>0.31900000000000001</v>
      </c>
      <c r="E12">
        <v>0.41699999999999998</v>
      </c>
    </row>
    <row r="13" spans="1:5" x14ac:dyDescent="0.35">
      <c r="A13">
        <v>2016</v>
      </c>
      <c r="B13" t="s">
        <v>19</v>
      </c>
      <c r="C13">
        <v>675</v>
      </c>
      <c r="D13">
        <v>0.312</v>
      </c>
      <c r="E13">
        <v>0.4</v>
      </c>
    </row>
    <row r="14" spans="1:5" x14ac:dyDescent="0.35">
      <c r="A14">
        <v>2016</v>
      </c>
      <c r="B14" t="s">
        <v>20</v>
      </c>
      <c r="C14">
        <v>717</v>
      </c>
      <c r="D14">
        <v>0.32200000000000001</v>
      </c>
      <c r="E14">
        <v>0.40500000000000003</v>
      </c>
    </row>
    <row r="15" spans="1:5" x14ac:dyDescent="0.35">
      <c r="A15">
        <v>2016</v>
      </c>
      <c r="B15" t="s">
        <v>21</v>
      </c>
      <c r="C15">
        <v>725</v>
      </c>
      <c r="D15">
        <v>0.31900000000000001</v>
      </c>
      <c r="E15">
        <v>0.40899999999999997</v>
      </c>
    </row>
    <row r="16" spans="1:5" x14ac:dyDescent="0.35">
      <c r="A16">
        <v>2016</v>
      </c>
      <c r="B16" t="s">
        <v>22</v>
      </c>
      <c r="C16">
        <v>655</v>
      </c>
      <c r="D16">
        <v>0.32200000000000001</v>
      </c>
      <c r="E16">
        <v>0.39400000000000002</v>
      </c>
    </row>
    <row r="17" spans="1:5" x14ac:dyDescent="0.35">
      <c r="A17">
        <v>2016</v>
      </c>
      <c r="B17" t="s">
        <v>23</v>
      </c>
      <c r="C17">
        <v>671</v>
      </c>
      <c r="D17">
        <v>0.32200000000000001</v>
      </c>
      <c r="E17">
        <v>0.40699999999999997</v>
      </c>
    </row>
    <row r="18" spans="1:5" x14ac:dyDescent="0.35">
      <c r="A18">
        <v>2016</v>
      </c>
      <c r="B18" t="s">
        <v>24</v>
      </c>
      <c r="C18">
        <v>722</v>
      </c>
      <c r="D18">
        <v>0.316</v>
      </c>
      <c r="E18">
        <v>0.42099999999999999</v>
      </c>
    </row>
    <row r="19" spans="1:5" x14ac:dyDescent="0.35">
      <c r="A19">
        <v>2016</v>
      </c>
      <c r="B19" t="s">
        <v>25</v>
      </c>
      <c r="C19">
        <v>671</v>
      </c>
      <c r="D19">
        <v>0.316</v>
      </c>
      <c r="E19">
        <v>0.41699999999999998</v>
      </c>
    </row>
    <row r="20" spans="1:5" x14ac:dyDescent="0.35">
      <c r="A20">
        <v>2016</v>
      </c>
      <c r="B20" t="s">
        <v>26</v>
      </c>
      <c r="C20">
        <v>680</v>
      </c>
      <c r="D20">
        <v>0.315</v>
      </c>
      <c r="E20">
        <v>0.40500000000000003</v>
      </c>
    </row>
    <row r="21" spans="1:5" x14ac:dyDescent="0.35">
      <c r="A21">
        <v>2016</v>
      </c>
      <c r="B21" t="s">
        <v>27</v>
      </c>
      <c r="C21">
        <v>653</v>
      </c>
      <c r="D21">
        <v>0.30399999999999999</v>
      </c>
      <c r="E21">
        <v>0.39500000000000002</v>
      </c>
    </row>
    <row r="22" spans="1:5" x14ac:dyDescent="0.35">
      <c r="A22">
        <v>2016</v>
      </c>
      <c r="B22" t="s">
        <v>28</v>
      </c>
      <c r="C22">
        <v>610</v>
      </c>
      <c r="D22">
        <v>0.30099999999999999</v>
      </c>
      <c r="E22">
        <v>0.38400000000000001</v>
      </c>
    </row>
    <row r="23" spans="1:5" x14ac:dyDescent="0.35">
      <c r="A23">
        <v>2016</v>
      </c>
      <c r="B23" t="s">
        <v>29</v>
      </c>
      <c r="C23">
        <v>729</v>
      </c>
      <c r="D23">
        <v>0.33200000000000002</v>
      </c>
      <c r="E23">
        <v>0.40200000000000002</v>
      </c>
    </row>
    <row r="24" spans="1:5" x14ac:dyDescent="0.35">
      <c r="A24">
        <v>2016</v>
      </c>
      <c r="B24" t="s">
        <v>30</v>
      </c>
      <c r="C24">
        <v>686</v>
      </c>
      <c r="D24">
        <v>0.29899999999999999</v>
      </c>
      <c r="E24">
        <v>0.39</v>
      </c>
    </row>
    <row r="25" spans="1:5" x14ac:dyDescent="0.35">
      <c r="A25">
        <v>2016</v>
      </c>
      <c r="B25" t="s">
        <v>31</v>
      </c>
      <c r="C25">
        <v>768</v>
      </c>
      <c r="D25">
        <v>0.32600000000000001</v>
      </c>
      <c r="E25">
        <v>0.43</v>
      </c>
    </row>
    <row r="26" spans="1:5" x14ac:dyDescent="0.35">
      <c r="A26">
        <v>2016</v>
      </c>
      <c r="B26" t="s">
        <v>32</v>
      </c>
      <c r="C26">
        <v>715</v>
      </c>
      <c r="D26">
        <v>0.32900000000000001</v>
      </c>
      <c r="E26">
        <v>0.39800000000000002</v>
      </c>
    </row>
    <row r="27" spans="1:5" x14ac:dyDescent="0.35">
      <c r="A27">
        <v>2016</v>
      </c>
      <c r="B27" t="s">
        <v>33</v>
      </c>
      <c r="C27">
        <v>779</v>
      </c>
      <c r="D27">
        <v>0.32500000000000001</v>
      </c>
      <c r="E27">
        <v>0.442</v>
      </c>
    </row>
    <row r="28" spans="1:5" x14ac:dyDescent="0.35">
      <c r="A28">
        <v>2016</v>
      </c>
      <c r="B28" t="s">
        <v>34</v>
      </c>
      <c r="C28">
        <v>672</v>
      </c>
      <c r="D28">
        <v>0.307</v>
      </c>
      <c r="E28">
        <v>0.42599999999999999</v>
      </c>
    </row>
    <row r="29" spans="1:5" x14ac:dyDescent="0.35">
      <c r="A29">
        <v>2016</v>
      </c>
      <c r="B29" t="s">
        <v>35</v>
      </c>
      <c r="C29">
        <v>765</v>
      </c>
      <c r="D29">
        <v>0.32200000000000001</v>
      </c>
      <c r="E29">
        <v>0.433</v>
      </c>
    </row>
    <row r="30" spans="1:5" x14ac:dyDescent="0.35">
      <c r="A30">
        <v>2016</v>
      </c>
      <c r="B30" t="s">
        <v>36</v>
      </c>
      <c r="C30">
        <v>759</v>
      </c>
      <c r="D30">
        <v>0.33</v>
      </c>
      <c r="E30">
        <v>0.42599999999999999</v>
      </c>
    </row>
    <row r="31" spans="1:5" x14ac:dyDescent="0.35">
      <c r="A31">
        <v>2016</v>
      </c>
      <c r="B31" t="s">
        <v>37</v>
      </c>
      <c r="C31">
        <v>763</v>
      </c>
      <c r="D31">
        <v>0.32600000000000001</v>
      </c>
      <c r="E31">
        <v>0.42599999999999999</v>
      </c>
    </row>
    <row r="32" spans="1:5" x14ac:dyDescent="0.35">
      <c r="A32">
        <v>2015</v>
      </c>
      <c r="B32" t="s">
        <v>8</v>
      </c>
      <c r="C32">
        <v>720</v>
      </c>
      <c r="D32">
        <v>0.32400000000000001</v>
      </c>
      <c r="E32">
        <v>0.41399999999999998</v>
      </c>
    </row>
    <row r="33" spans="1:5" x14ac:dyDescent="0.35">
      <c r="A33">
        <v>2015</v>
      </c>
      <c r="B33" t="s">
        <v>9</v>
      </c>
      <c r="C33">
        <v>573</v>
      </c>
      <c r="D33">
        <v>0.314</v>
      </c>
      <c r="E33">
        <v>0.35899999999999999</v>
      </c>
    </row>
    <row r="34" spans="1:5" x14ac:dyDescent="0.35">
      <c r="A34">
        <v>2015</v>
      </c>
      <c r="B34" t="s">
        <v>10</v>
      </c>
      <c r="C34">
        <v>713</v>
      </c>
      <c r="D34">
        <v>0.307</v>
      </c>
      <c r="E34">
        <v>0.42099999999999999</v>
      </c>
    </row>
    <row r="35" spans="1:5" x14ac:dyDescent="0.35">
      <c r="A35">
        <v>2015</v>
      </c>
      <c r="B35" t="s">
        <v>11</v>
      </c>
      <c r="C35">
        <v>748</v>
      </c>
      <c r="D35">
        <v>0.32500000000000001</v>
      </c>
      <c r="E35">
        <v>0.41499999999999998</v>
      </c>
    </row>
    <row r="36" spans="1:5" x14ac:dyDescent="0.35">
      <c r="A36">
        <v>2015</v>
      </c>
      <c r="B36" t="s">
        <v>12</v>
      </c>
      <c r="C36">
        <v>689</v>
      </c>
      <c r="D36">
        <v>0.32100000000000001</v>
      </c>
      <c r="E36">
        <v>0.39800000000000002</v>
      </c>
    </row>
    <row r="37" spans="1:5" x14ac:dyDescent="0.35">
      <c r="A37">
        <v>2015</v>
      </c>
      <c r="B37" t="s">
        <v>13</v>
      </c>
      <c r="C37">
        <v>622</v>
      </c>
      <c r="D37">
        <v>0.30599999999999999</v>
      </c>
      <c r="E37">
        <v>0.38</v>
      </c>
    </row>
    <row r="38" spans="1:5" x14ac:dyDescent="0.35">
      <c r="A38">
        <v>2015</v>
      </c>
      <c r="B38" t="s">
        <v>14</v>
      </c>
      <c r="C38">
        <v>640</v>
      </c>
      <c r="D38">
        <v>0.312</v>
      </c>
      <c r="E38">
        <v>0.39400000000000002</v>
      </c>
    </row>
    <row r="39" spans="1:5" x14ac:dyDescent="0.35">
      <c r="A39">
        <v>2015</v>
      </c>
      <c r="B39" t="s">
        <v>15</v>
      </c>
      <c r="C39">
        <v>669</v>
      </c>
      <c r="D39">
        <v>0.32500000000000001</v>
      </c>
      <c r="E39">
        <v>0.40100000000000002</v>
      </c>
    </row>
    <row r="40" spans="1:5" x14ac:dyDescent="0.35">
      <c r="A40">
        <v>2015</v>
      </c>
      <c r="B40" t="s">
        <v>16</v>
      </c>
      <c r="C40">
        <v>737</v>
      </c>
      <c r="D40">
        <v>0.315</v>
      </c>
      <c r="E40">
        <v>0.432</v>
      </c>
    </row>
    <row r="41" spans="1:5" x14ac:dyDescent="0.35">
      <c r="A41">
        <v>2015</v>
      </c>
      <c r="B41" t="s">
        <v>17</v>
      </c>
      <c r="C41">
        <v>689</v>
      </c>
      <c r="D41">
        <v>0.32800000000000001</v>
      </c>
      <c r="E41">
        <v>0.42</v>
      </c>
    </row>
    <row r="42" spans="1:5" x14ac:dyDescent="0.35">
      <c r="A42">
        <v>2015</v>
      </c>
      <c r="B42" t="s">
        <v>18</v>
      </c>
      <c r="C42">
        <v>729</v>
      </c>
      <c r="D42">
        <v>0.315</v>
      </c>
      <c r="E42">
        <v>0.437</v>
      </c>
    </row>
    <row r="43" spans="1:5" x14ac:dyDescent="0.35">
      <c r="A43">
        <v>2015</v>
      </c>
      <c r="B43" t="s">
        <v>19</v>
      </c>
      <c r="C43">
        <v>724</v>
      </c>
      <c r="D43">
        <v>0.32200000000000001</v>
      </c>
      <c r="E43">
        <v>0.41199999999999998</v>
      </c>
    </row>
    <row r="44" spans="1:5" x14ac:dyDescent="0.35">
      <c r="A44">
        <v>2015</v>
      </c>
      <c r="B44" t="s">
        <v>20</v>
      </c>
      <c r="C44">
        <v>661</v>
      </c>
      <c r="D44">
        <v>0.307</v>
      </c>
      <c r="E44">
        <v>0.39600000000000002</v>
      </c>
    </row>
    <row r="45" spans="1:5" x14ac:dyDescent="0.35">
      <c r="A45">
        <v>2015</v>
      </c>
      <c r="B45" t="s">
        <v>21</v>
      </c>
      <c r="C45">
        <v>667</v>
      </c>
      <c r="D45">
        <v>0.32600000000000001</v>
      </c>
      <c r="E45">
        <v>0.41299999999999998</v>
      </c>
    </row>
    <row r="46" spans="1:5" x14ac:dyDescent="0.35">
      <c r="A46">
        <v>2015</v>
      </c>
      <c r="B46" t="s">
        <v>22</v>
      </c>
      <c r="C46">
        <v>613</v>
      </c>
      <c r="D46">
        <v>0.31</v>
      </c>
      <c r="E46">
        <v>0.38400000000000001</v>
      </c>
    </row>
    <row r="47" spans="1:5" x14ac:dyDescent="0.35">
      <c r="A47">
        <v>2015</v>
      </c>
      <c r="B47" t="s">
        <v>23</v>
      </c>
      <c r="C47">
        <v>655</v>
      </c>
      <c r="D47">
        <v>0.307</v>
      </c>
      <c r="E47">
        <v>0.39300000000000002</v>
      </c>
    </row>
    <row r="48" spans="1:5" x14ac:dyDescent="0.35">
      <c r="A48">
        <v>2015</v>
      </c>
      <c r="B48" t="s">
        <v>24</v>
      </c>
      <c r="C48">
        <v>696</v>
      </c>
      <c r="D48">
        <v>0.30499999999999999</v>
      </c>
      <c r="E48">
        <v>0.39900000000000002</v>
      </c>
    </row>
    <row r="49" spans="1:5" x14ac:dyDescent="0.35">
      <c r="A49">
        <v>2015</v>
      </c>
      <c r="B49" t="s">
        <v>25</v>
      </c>
      <c r="C49">
        <v>683</v>
      </c>
      <c r="D49">
        <v>0.312</v>
      </c>
      <c r="E49">
        <v>0.4</v>
      </c>
    </row>
    <row r="50" spans="1:5" x14ac:dyDescent="0.35">
      <c r="A50">
        <v>2015</v>
      </c>
      <c r="B50" t="s">
        <v>26</v>
      </c>
      <c r="C50">
        <v>764</v>
      </c>
      <c r="D50">
        <v>0.32300000000000001</v>
      </c>
      <c r="E50">
        <v>0.42099999999999999</v>
      </c>
    </row>
    <row r="51" spans="1:5" x14ac:dyDescent="0.35">
      <c r="A51">
        <v>2015</v>
      </c>
      <c r="B51" t="s">
        <v>27</v>
      </c>
      <c r="C51">
        <v>694</v>
      </c>
      <c r="D51">
        <v>0.312</v>
      </c>
      <c r="E51">
        <v>0.39500000000000002</v>
      </c>
    </row>
    <row r="52" spans="1:5" x14ac:dyDescent="0.35">
      <c r="A52">
        <v>2015</v>
      </c>
      <c r="B52" t="s">
        <v>28</v>
      </c>
      <c r="C52">
        <v>626</v>
      </c>
      <c r="D52">
        <v>0.30299999999999999</v>
      </c>
      <c r="E52">
        <v>0.38200000000000001</v>
      </c>
    </row>
    <row r="53" spans="1:5" x14ac:dyDescent="0.35">
      <c r="A53">
        <v>2015</v>
      </c>
      <c r="B53" t="s">
        <v>29</v>
      </c>
      <c r="C53">
        <v>697</v>
      </c>
      <c r="D53">
        <v>0.32300000000000001</v>
      </c>
      <c r="E53">
        <v>0.39600000000000002</v>
      </c>
    </row>
    <row r="54" spans="1:5" x14ac:dyDescent="0.35">
      <c r="A54">
        <v>2015</v>
      </c>
      <c r="B54" t="s">
        <v>30</v>
      </c>
      <c r="C54">
        <v>650</v>
      </c>
      <c r="D54">
        <v>0.3</v>
      </c>
      <c r="E54">
        <v>0.38500000000000001</v>
      </c>
    </row>
    <row r="55" spans="1:5" x14ac:dyDescent="0.35">
      <c r="A55">
        <v>2015</v>
      </c>
      <c r="B55" t="s">
        <v>31</v>
      </c>
      <c r="C55">
        <v>656</v>
      </c>
      <c r="D55">
        <v>0.311</v>
      </c>
      <c r="E55">
        <v>0.41099999999999998</v>
      </c>
    </row>
    <row r="56" spans="1:5" x14ac:dyDescent="0.35">
      <c r="A56">
        <v>2015</v>
      </c>
      <c r="B56" t="s">
        <v>32</v>
      </c>
      <c r="C56">
        <v>696</v>
      </c>
      <c r="D56">
        <v>0.32600000000000001</v>
      </c>
      <c r="E56">
        <v>0.40600000000000003</v>
      </c>
    </row>
    <row r="57" spans="1:5" x14ac:dyDescent="0.35">
      <c r="A57">
        <v>2015</v>
      </c>
      <c r="B57" t="s">
        <v>33</v>
      </c>
      <c r="C57">
        <v>647</v>
      </c>
      <c r="D57">
        <v>0.32100000000000001</v>
      </c>
      <c r="E57">
        <v>0.39400000000000002</v>
      </c>
    </row>
    <row r="58" spans="1:5" x14ac:dyDescent="0.35">
      <c r="A58">
        <v>2015</v>
      </c>
      <c r="B58" t="s">
        <v>34</v>
      </c>
      <c r="C58">
        <v>644</v>
      </c>
      <c r="D58">
        <v>0.314</v>
      </c>
      <c r="E58">
        <v>0.40600000000000003</v>
      </c>
    </row>
    <row r="59" spans="1:5" x14ac:dyDescent="0.35">
      <c r="A59">
        <v>2015</v>
      </c>
      <c r="B59" t="s">
        <v>35</v>
      </c>
      <c r="C59">
        <v>751</v>
      </c>
      <c r="D59">
        <v>0.32500000000000001</v>
      </c>
      <c r="E59">
        <v>0.41299999999999998</v>
      </c>
    </row>
    <row r="60" spans="1:5" x14ac:dyDescent="0.35">
      <c r="A60">
        <v>2015</v>
      </c>
      <c r="B60" t="s">
        <v>36</v>
      </c>
      <c r="C60">
        <v>891</v>
      </c>
      <c r="D60">
        <v>0.34</v>
      </c>
      <c r="E60">
        <v>0.45700000000000002</v>
      </c>
    </row>
    <row r="61" spans="1:5" x14ac:dyDescent="0.35">
      <c r="A61">
        <v>2015</v>
      </c>
      <c r="B61" t="s">
        <v>37</v>
      </c>
      <c r="C61">
        <v>703</v>
      </c>
      <c r="D61">
        <v>0.32100000000000001</v>
      </c>
      <c r="E61">
        <v>0.40300000000000002</v>
      </c>
    </row>
    <row r="62" spans="1:5" x14ac:dyDescent="0.35">
      <c r="A62">
        <v>2014</v>
      </c>
      <c r="B62" t="s">
        <v>8</v>
      </c>
      <c r="C62">
        <v>615</v>
      </c>
      <c r="D62">
        <v>0.30199999999999999</v>
      </c>
      <c r="E62">
        <v>0.376</v>
      </c>
    </row>
    <row r="63" spans="1:5" x14ac:dyDescent="0.35">
      <c r="A63">
        <v>2014</v>
      </c>
      <c r="B63" t="s">
        <v>9</v>
      </c>
      <c r="C63">
        <v>573</v>
      </c>
      <c r="D63">
        <v>0.30499999999999999</v>
      </c>
      <c r="E63">
        <v>0.36</v>
      </c>
    </row>
    <row r="64" spans="1:5" x14ac:dyDescent="0.35">
      <c r="A64">
        <v>2014</v>
      </c>
      <c r="B64" t="s">
        <v>10</v>
      </c>
      <c r="C64">
        <v>705</v>
      </c>
      <c r="D64">
        <v>0.311</v>
      </c>
      <c r="E64">
        <v>0.42199999999999999</v>
      </c>
    </row>
    <row r="65" spans="1:5" x14ac:dyDescent="0.35">
      <c r="A65">
        <v>2014</v>
      </c>
      <c r="B65" t="s">
        <v>11</v>
      </c>
      <c r="C65">
        <v>634</v>
      </c>
      <c r="D65">
        <v>0.316</v>
      </c>
      <c r="E65">
        <v>0.36899999999999999</v>
      </c>
    </row>
    <row r="66" spans="1:5" x14ac:dyDescent="0.35">
      <c r="A66">
        <v>2014</v>
      </c>
      <c r="B66" t="s">
        <v>12</v>
      </c>
      <c r="C66">
        <v>614</v>
      </c>
      <c r="D66">
        <v>0.3</v>
      </c>
      <c r="E66">
        <v>0.38500000000000001</v>
      </c>
    </row>
    <row r="67" spans="1:5" x14ac:dyDescent="0.35">
      <c r="A67">
        <v>2014</v>
      </c>
      <c r="B67" t="s">
        <v>13</v>
      </c>
      <c r="C67">
        <v>660</v>
      </c>
      <c r="D67">
        <v>0.31</v>
      </c>
      <c r="E67">
        <v>0.39800000000000002</v>
      </c>
    </row>
    <row r="68" spans="1:5" x14ac:dyDescent="0.35">
      <c r="A68">
        <v>2014</v>
      </c>
      <c r="B68" t="s">
        <v>14</v>
      </c>
      <c r="C68">
        <v>595</v>
      </c>
      <c r="D68">
        <v>0.29599999999999999</v>
      </c>
      <c r="E68">
        <v>0.36499999999999999</v>
      </c>
    </row>
    <row r="69" spans="1:5" x14ac:dyDescent="0.35">
      <c r="A69">
        <v>2014</v>
      </c>
      <c r="B69" t="s">
        <v>15</v>
      </c>
      <c r="C69">
        <v>669</v>
      </c>
      <c r="D69">
        <v>0.317</v>
      </c>
      <c r="E69">
        <v>0.38900000000000001</v>
      </c>
    </row>
    <row r="70" spans="1:5" x14ac:dyDescent="0.35">
      <c r="A70">
        <v>2014</v>
      </c>
      <c r="B70" t="s">
        <v>16</v>
      </c>
      <c r="C70">
        <v>755</v>
      </c>
      <c r="D70">
        <v>0.32700000000000001</v>
      </c>
      <c r="E70">
        <v>0.44500000000000001</v>
      </c>
    </row>
    <row r="71" spans="1:5" x14ac:dyDescent="0.35">
      <c r="A71">
        <v>2014</v>
      </c>
      <c r="B71" t="s">
        <v>17</v>
      </c>
      <c r="C71">
        <v>757</v>
      </c>
      <c r="D71">
        <v>0.33100000000000002</v>
      </c>
      <c r="E71">
        <v>0.42599999999999999</v>
      </c>
    </row>
    <row r="72" spans="1:5" x14ac:dyDescent="0.35">
      <c r="A72">
        <v>2014</v>
      </c>
      <c r="B72" t="s">
        <v>18</v>
      </c>
      <c r="C72">
        <v>629</v>
      </c>
      <c r="D72">
        <v>0.309</v>
      </c>
      <c r="E72">
        <v>0.38300000000000001</v>
      </c>
    </row>
    <row r="73" spans="1:5" x14ac:dyDescent="0.35">
      <c r="A73">
        <v>2014</v>
      </c>
      <c r="B73" t="s">
        <v>19</v>
      </c>
      <c r="C73">
        <v>651</v>
      </c>
      <c r="D73">
        <v>0.314</v>
      </c>
      <c r="E73">
        <v>0.376</v>
      </c>
    </row>
    <row r="74" spans="1:5" x14ac:dyDescent="0.35">
      <c r="A74">
        <v>2014</v>
      </c>
      <c r="B74" t="s">
        <v>20</v>
      </c>
      <c r="C74">
        <v>773</v>
      </c>
      <c r="D74">
        <v>0.32200000000000001</v>
      </c>
      <c r="E74">
        <v>0.40600000000000003</v>
      </c>
    </row>
    <row r="75" spans="1:5" x14ac:dyDescent="0.35">
      <c r="A75">
        <v>2014</v>
      </c>
      <c r="B75" t="s">
        <v>21</v>
      </c>
      <c r="C75">
        <v>718</v>
      </c>
      <c r="D75">
        <v>0.33300000000000002</v>
      </c>
      <c r="E75">
        <v>0.40600000000000003</v>
      </c>
    </row>
    <row r="76" spans="1:5" x14ac:dyDescent="0.35">
      <c r="A76">
        <v>2014</v>
      </c>
      <c r="B76" t="s">
        <v>22</v>
      </c>
      <c r="C76">
        <v>645</v>
      </c>
      <c r="D76">
        <v>0.317</v>
      </c>
      <c r="E76">
        <v>0.378</v>
      </c>
    </row>
    <row r="77" spans="1:5" x14ac:dyDescent="0.35">
      <c r="A77">
        <v>2014</v>
      </c>
      <c r="B77" t="s">
        <v>23</v>
      </c>
      <c r="C77">
        <v>650</v>
      </c>
      <c r="D77">
        <v>0.311</v>
      </c>
      <c r="E77">
        <v>0.39700000000000002</v>
      </c>
    </row>
    <row r="78" spans="1:5" x14ac:dyDescent="0.35">
      <c r="A78">
        <v>2014</v>
      </c>
      <c r="B78" t="s">
        <v>24</v>
      </c>
      <c r="C78">
        <v>715</v>
      </c>
      <c r="D78">
        <v>0.32400000000000001</v>
      </c>
      <c r="E78">
        <v>0.38900000000000001</v>
      </c>
    </row>
    <row r="79" spans="1:5" x14ac:dyDescent="0.35">
      <c r="A79">
        <v>2014</v>
      </c>
      <c r="B79" t="s">
        <v>25</v>
      </c>
      <c r="C79">
        <v>629</v>
      </c>
      <c r="D79">
        <v>0.308</v>
      </c>
      <c r="E79">
        <v>0.36399999999999999</v>
      </c>
    </row>
    <row r="80" spans="1:5" x14ac:dyDescent="0.35">
      <c r="A80">
        <v>2014</v>
      </c>
      <c r="B80" t="s">
        <v>26</v>
      </c>
      <c r="C80">
        <v>633</v>
      </c>
      <c r="D80">
        <v>0.307</v>
      </c>
      <c r="E80">
        <v>0.38</v>
      </c>
    </row>
    <row r="81" spans="1:5" x14ac:dyDescent="0.35">
      <c r="A81">
        <v>2014</v>
      </c>
      <c r="B81" t="s">
        <v>27</v>
      </c>
      <c r="C81">
        <v>729</v>
      </c>
      <c r="D81">
        <v>0.32</v>
      </c>
      <c r="E81">
        <v>0.38100000000000001</v>
      </c>
    </row>
    <row r="82" spans="1:5" x14ac:dyDescent="0.35">
      <c r="A82">
        <v>2014</v>
      </c>
      <c r="B82" t="s">
        <v>28</v>
      </c>
      <c r="C82">
        <v>619</v>
      </c>
      <c r="D82">
        <v>0.30199999999999999</v>
      </c>
      <c r="E82">
        <v>0.36299999999999999</v>
      </c>
    </row>
    <row r="83" spans="1:5" x14ac:dyDescent="0.35">
      <c r="A83">
        <v>2014</v>
      </c>
      <c r="B83" t="s">
        <v>29</v>
      </c>
      <c r="C83">
        <v>682</v>
      </c>
      <c r="D83">
        <v>0.33</v>
      </c>
      <c r="E83">
        <v>0.40400000000000003</v>
      </c>
    </row>
    <row r="84" spans="1:5" x14ac:dyDescent="0.35">
      <c r="A84">
        <v>2014</v>
      </c>
      <c r="B84" t="s">
        <v>30</v>
      </c>
      <c r="C84">
        <v>535</v>
      </c>
      <c r="D84">
        <v>0.29199999999999998</v>
      </c>
      <c r="E84">
        <v>0.34200000000000003</v>
      </c>
    </row>
    <row r="85" spans="1:5" x14ac:dyDescent="0.35">
      <c r="A85">
        <v>2014</v>
      </c>
      <c r="B85" t="s">
        <v>31</v>
      </c>
      <c r="C85">
        <v>634</v>
      </c>
      <c r="D85">
        <v>0.3</v>
      </c>
      <c r="E85">
        <v>0.376</v>
      </c>
    </row>
    <row r="86" spans="1:5" x14ac:dyDescent="0.35">
      <c r="A86">
        <v>2014</v>
      </c>
      <c r="B86" t="s">
        <v>32</v>
      </c>
      <c r="C86">
        <v>665</v>
      </c>
      <c r="D86">
        <v>0.311</v>
      </c>
      <c r="E86">
        <v>0.38800000000000001</v>
      </c>
    </row>
    <row r="87" spans="1:5" x14ac:dyDescent="0.35">
      <c r="A87">
        <v>2014</v>
      </c>
      <c r="B87" t="s">
        <v>33</v>
      </c>
      <c r="C87">
        <v>619</v>
      </c>
      <c r="D87">
        <v>0.32</v>
      </c>
      <c r="E87">
        <v>0.36899999999999999</v>
      </c>
    </row>
    <row r="88" spans="1:5" x14ac:dyDescent="0.35">
      <c r="A88">
        <v>2014</v>
      </c>
      <c r="B88" t="s">
        <v>34</v>
      </c>
      <c r="C88">
        <v>612</v>
      </c>
      <c r="D88">
        <v>0.317</v>
      </c>
      <c r="E88">
        <v>0.36699999999999999</v>
      </c>
    </row>
    <row r="89" spans="1:5" x14ac:dyDescent="0.35">
      <c r="A89">
        <v>2014</v>
      </c>
      <c r="B89" t="s">
        <v>35</v>
      </c>
      <c r="C89">
        <v>637</v>
      </c>
      <c r="D89">
        <v>0.314</v>
      </c>
      <c r="E89">
        <v>0.375</v>
      </c>
    </row>
    <row r="90" spans="1:5" x14ac:dyDescent="0.35">
      <c r="A90">
        <v>2014</v>
      </c>
      <c r="B90" t="s">
        <v>36</v>
      </c>
      <c r="C90">
        <v>723</v>
      </c>
      <c r="D90">
        <v>0.32300000000000001</v>
      </c>
      <c r="E90">
        <v>0.41399999999999998</v>
      </c>
    </row>
    <row r="91" spans="1:5" x14ac:dyDescent="0.35">
      <c r="A91">
        <v>2014</v>
      </c>
      <c r="B91" t="s">
        <v>37</v>
      </c>
      <c r="C91">
        <v>686</v>
      </c>
      <c r="D91">
        <v>0.32100000000000001</v>
      </c>
      <c r="E91">
        <v>0.39300000000000002</v>
      </c>
    </row>
    <row r="92" spans="1:5" x14ac:dyDescent="0.35">
      <c r="A92">
        <v>2013</v>
      </c>
      <c r="B92" t="s">
        <v>8</v>
      </c>
      <c r="C92">
        <v>685</v>
      </c>
      <c r="D92">
        <v>0.32300000000000001</v>
      </c>
      <c r="E92">
        <v>0.39100000000000001</v>
      </c>
    </row>
    <row r="93" spans="1:5" x14ac:dyDescent="0.35">
      <c r="A93">
        <v>2013</v>
      </c>
      <c r="B93" t="s">
        <v>9</v>
      </c>
      <c r="C93">
        <v>688</v>
      </c>
      <c r="D93">
        <v>0.32100000000000001</v>
      </c>
      <c r="E93">
        <v>0.40200000000000002</v>
      </c>
    </row>
    <row r="94" spans="1:5" x14ac:dyDescent="0.35">
      <c r="A94">
        <v>2013</v>
      </c>
      <c r="B94" t="s">
        <v>10</v>
      </c>
      <c r="C94">
        <v>745</v>
      </c>
      <c r="D94">
        <v>0.313</v>
      </c>
      <c r="E94">
        <v>0.43099999999999999</v>
      </c>
    </row>
    <row r="95" spans="1:5" x14ac:dyDescent="0.35">
      <c r="A95">
        <v>2013</v>
      </c>
      <c r="B95" t="s">
        <v>11</v>
      </c>
      <c r="C95">
        <v>853</v>
      </c>
      <c r="D95">
        <v>0.34899999999999998</v>
      </c>
      <c r="E95">
        <v>0.44600000000000001</v>
      </c>
    </row>
    <row r="96" spans="1:5" x14ac:dyDescent="0.35">
      <c r="A96">
        <v>2013</v>
      </c>
      <c r="B96" t="s">
        <v>12</v>
      </c>
      <c r="C96">
        <v>602</v>
      </c>
      <c r="D96">
        <v>0.3</v>
      </c>
      <c r="E96">
        <v>0.39200000000000002</v>
      </c>
    </row>
    <row r="97" spans="1:5" x14ac:dyDescent="0.35">
      <c r="A97">
        <v>2013</v>
      </c>
      <c r="B97" t="s">
        <v>13</v>
      </c>
      <c r="C97">
        <v>598</v>
      </c>
      <c r="D97">
        <v>0.30199999999999999</v>
      </c>
      <c r="E97">
        <v>0.378</v>
      </c>
    </row>
    <row r="98" spans="1:5" x14ac:dyDescent="0.35">
      <c r="A98">
        <v>2013</v>
      </c>
      <c r="B98" t="s">
        <v>14</v>
      </c>
      <c r="C98">
        <v>698</v>
      </c>
      <c r="D98">
        <v>0.32700000000000001</v>
      </c>
      <c r="E98">
        <v>0.39100000000000001</v>
      </c>
    </row>
    <row r="99" spans="1:5" x14ac:dyDescent="0.35">
      <c r="A99">
        <v>2013</v>
      </c>
      <c r="B99" t="s">
        <v>15</v>
      </c>
      <c r="C99">
        <v>745</v>
      </c>
      <c r="D99">
        <v>0.32700000000000001</v>
      </c>
      <c r="E99">
        <v>0.41</v>
      </c>
    </row>
    <row r="100" spans="1:5" x14ac:dyDescent="0.35">
      <c r="A100">
        <v>2013</v>
      </c>
      <c r="B100" t="s">
        <v>16</v>
      </c>
      <c r="C100">
        <v>706</v>
      </c>
      <c r="D100">
        <v>0.32300000000000001</v>
      </c>
      <c r="E100">
        <v>0.41799999999999998</v>
      </c>
    </row>
    <row r="101" spans="1:5" x14ac:dyDescent="0.35">
      <c r="A101">
        <v>2013</v>
      </c>
      <c r="B101" t="s">
        <v>17</v>
      </c>
      <c r="C101">
        <v>796</v>
      </c>
      <c r="D101">
        <v>0.34599999999999997</v>
      </c>
      <c r="E101">
        <v>0.434</v>
      </c>
    </row>
    <row r="102" spans="1:5" x14ac:dyDescent="0.35">
      <c r="A102">
        <v>2013</v>
      </c>
      <c r="B102" t="s">
        <v>18</v>
      </c>
      <c r="C102">
        <v>610</v>
      </c>
      <c r="D102">
        <v>0.29899999999999999</v>
      </c>
      <c r="E102">
        <v>0.375</v>
      </c>
    </row>
    <row r="103" spans="1:5" x14ac:dyDescent="0.35">
      <c r="A103">
        <v>2013</v>
      </c>
      <c r="B103" t="s">
        <v>19</v>
      </c>
      <c r="C103">
        <v>648</v>
      </c>
      <c r="D103">
        <v>0.315</v>
      </c>
      <c r="E103">
        <v>0.379</v>
      </c>
    </row>
    <row r="104" spans="1:5" x14ac:dyDescent="0.35">
      <c r="A104">
        <v>2013</v>
      </c>
      <c r="B104" t="s">
        <v>20</v>
      </c>
      <c r="C104">
        <v>733</v>
      </c>
      <c r="D104">
        <v>0.32900000000000001</v>
      </c>
      <c r="E104">
        <v>0.41399999999999998</v>
      </c>
    </row>
    <row r="105" spans="1:5" x14ac:dyDescent="0.35">
      <c r="A105">
        <v>2013</v>
      </c>
      <c r="B105" t="s">
        <v>21</v>
      </c>
      <c r="C105">
        <v>649</v>
      </c>
      <c r="D105">
        <v>0.32600000000000001</v>
      </c>
      <c r="E105">
        <v>0.39600000000000002</v>
      </c>
    </row>
    <row r="106" spans="1:5" x14ac:dyDescent="0.35">
      <c r="A106">
        <v>2013</v>
      </c>
      <c r="B106" t="s">
        <v>22</v>
      </c>
      <c r="C106">
        <v>513</v>
      </c>
      <c r="D106">
        <v>0.29299999999999998</v>
      </c>
      <c r="E106">
        <v>0.33500000000000002</v>
      </c>
    </row>
    <row r="107" spans="1:5" x14ac:dyDescent="0.35">
      <c r="A107">
        <v>2013</v>
      </c>
      <c r="B107" t="s">
        <v>23</v>
      </c>
      <c r="C107">
        <v>640</v>
      </c>
      <c r="D107">
        <v>0.311</v>
      </c>
      <c r="E107">
        <v>0.39800000000000002</v>
      </c>
    </row>
    <row r="108" spans="1:5" x14ac:dyDescent="0.35">
      <c r="A108">
        <v>2013</v>
      </c>
      <c r="B108" t="s">
        <v>24</v>
      </c>
      <c r="C108">
        <v>614</v>
      </c>
      <c r="D108">
        <v>0.312</v>
      </c>
      <c r="E108">
        <v>0.38</v>
      </c>
    </row>
    <row r="109" spans="1:5" x14ac:dyDescent="0.35">
      <c r="A109">
        <v>2013</v>
      </c>
      <c r="B109" t="s">
        <v>25</v>
      </c>
      <c r="C109">
        <v>619</v>
      </c>
      <c r="D109">
        <v>0.30599999999999999</v>
      </c>
      <c r="E109">
        <v>0.36599999999999999</v>
      </c>
    </row>
    <row r="110" spans="1:5" x14ac:dyDescent="0.35">
      <c r="A110">
        <v>2013</v>
      </c>
      <c r="B110" t="s">
        <v>26</v>
      </c>
      <c r="C110">
        <v>650</v>
      </c>
      <c r="D110">
        <v>0.307</v>
      </c>
      <c r="E110">
        <v>0.376</v>
      </c>
    </row>
    <row r="111" spans="1:5" x14ac:dyDescent="0.35">
      <c r="A111">
        <v>2013</v>
      </c>
      <c r="B111" t="s">
        <v>27</v>
      </c>
      <c r="C111">
        <v>767</v>
      </c>
      <c r="D111">
        <v>0.32700000000000001</v>
      </c>
      <c r="E111">
        <v>0.41899999999999998</v>
      </c>
    </row>
    <row r="112" spans="1:5" x14ac:dyDescent="0.35">
      <c r="A112">
        <v>2013</v>
      </c>
      <c r="B112" t="s">
        <v>28</v>
      </c>
      <c r="C112">
        <v>610</v>
      </c>
      <c r="D112">
        <v>0.30599999999999999</v>
      </c>
      <c r="E112">
        <v>0.38400000000000001</v>
      </c>
    </row>
    <row r="113" spans="1:5" x14ac:dyDescent="0.35">
      <c r="A113">
        <v>2013</v>
      </c>
      <c r="B113" t="s">
        <v>29</v>
      </c>
      <c r="C113">
        <v>634</v>
      </c>
      <c r="D113">
        <v>0.313</v>
      </c>
      <c r="E113">
        <v>0.39600000000000002</v>
      </c>
    </row>
    <row r="114" spans="1:5" x14ac:dyDescent="0.35">
      <c r="A114">
        <v>2013</v>
      </c>
      <c r="B114" t="s">
        <v>30</v>
      </c>
      <c r="C114">
        <v>618</v>
      </c>
      <c r="D114">
        <v>0.308</v>
      </c>
      <c r="E114">
        <v>0.378</v>
      </c>
    </row>
    <row r="115" spans="1:5" x14ac:dyDescent="0.35">
      <c r="A115">
        <v>2013</v>
      </c>
      <c r="B115" t="s">
        <v>31</v>
      </c>
      <c r="C115">
        <v>624</v>
      </c>
      <c r="D115">
        <v>0.30599999999999999</v>
      </c>
      <c r="E115">
        <v>0.39</v>
      </c>
    </row>
    <row r="116" spans="1:5" x14ac:dyDescent="0.35">
      <c r="A116">
        <v>2013</v>
      </c>
      <c r="B116" t="s">
        <v>32</v>
      </c>
      <c r="C116">
        <v>629</v>
      </c>
      <c r="D116">
        <v>0.32</v>
      </c>
      <c r="E116">
        <v>0.38100000000000001</v>
      </c>
    </row>
    <row r="117" spans="1:5" x14ac:dyDescent="0.35">
      <c r="A117">
        <v>2013</v>
      </c>
      <c r="B117" t="s">
        <v>33</v>
      </c>
      <c r="C117">
        <v>783</v>
      </c>
      <c r="D117">
        <v>0.33200000000000002</v>
      </c>
      <c r="E117">
        <v>0.40100000000000002</v>
      </c>
    </row>
    <row r="118" spans="1:5" x14ac:dyDescent="0.35">
      <c r="A118">
        <v>2013</v>
      </c>
      <c r="B118" t="s">
        <v>34</v>
      </c>
      <c r="C118">
        <v>700</v>
      </c>
      <c r="D118">
        <v>0.32900000000000001</v>
      </c>
      <c r="E118">
        <v>0.40799999999999997</v>
      </c>
    </row>
    <row r="119" spans="1:5" x14ac:dyDescent="0.35">
      <c r="A119">
        <v>2013</v>
      </c>
      <c r="B119" t="s">
        <v>35</v>
      </c>
      <c r="C119">
        <v>730</v>
      </c>
      <c r="D119">
        <v>0.32300000000000001</v>
      </c>
      <c r="E119">
        <v>0.41199999999999998</v>
      </c>
    </row>
    <row r="120" spans="1:5" x14ac:dyDescent="0.35">
      <c r="A120">
        <v>2013</v>
      </c>
      <c r="B120" t="s">
        <v>36</v>
      </c>
      <c r="C120">
        <v>712</v>
      </c>
      <c r="D120">
        <v>0.318</v>
      </c>
      <c r="E120">
        <v>0.41099999999999998</v>
      </c>
    </row>
    <row r="121" spans="1:5" x14ac:dyDescent="0.35">
      <c r="A121">
        <v>2013</v>
      </c>
      <c r="B121" t="s">
        <v>37</v>
      </c>
      <c r="C121">
        <v>656</v>
      </c>
      <c r="D121">
        <v>0.313</v>
      </c>
      <c r="E121">
        <v>0.39800000000000002</v>
      </c>
    </row>
    <row r="122" spans="1:5" x14ac:dyDescent="0.35">
      <c r="A122">
        <v>2012</v>
      </c>
      <c r="B122" t="s">
        <v>8</v>
      </c>
      <c r="C122">
        <v>734</v>
      </c>
      <c r="D122">
        <v>0.32800000000000001</v>
      </c>
      <c r="E122">
        <v>0.41799999999999998</v>
      </c>
    </row>
    <row r="123" spans="1:5" x14ac:dyDescent="0.35">
      <c r="A123">
        <v>2012</v>
      </c>
      <c r="B123" t="s">
        <v>9</v>
      </c>
      <c r="C123">
        <v>700</v>
      </c>
      <c r="D123">
        <v>0.32</v>
      </c>
      <c r="E123">
        <v>0.38900000000000001</v>
      </c>
    </row>
    <row r="124" spans="1:5" x14ac:dyDescent="0.35">
      <c r="A124">
        <v>2012</v>
      </c>
      <c r="B124" t="s">
        <v>10</v>
      </c>
      <c r="C124">
        <v>712</v>
      </c>
      <c r="D124">
        <v>0.311</v>
      </c>
      <c r="E124">
        <v>0.41699999999999998</v>
      </c>
    </row>
    <row r="125" spans="1:5" x14ac:dyDescent="0.35">
      <c r="A125">
        <v>2012</v>
      </c>
      <c r="B125" t="s">
        <v>11</v>
      </c>
      <c r="C125">
        <v>734</v>
      </c>
      <c r="D125">
        <v>0.315</v>
      </c>
      <c r="E125">
        <v>0.41499999999999998</v>
      </c>
    </row>
    <row r="126" spans="1:5" x14ac:dyDescent="0.35">
      <c r="A126">
        <v>2012</v>
      </c>
      <c r="B126" t="s">
        <v>12</v>
      </c>
      <c r="C126">
        <v>613</v>
      </c>
      <c r="D126">
        <v>0.30199999999999999</v>
      </c>
      <c r="E126">
        <v>0.378</v>
      </c>
    </row>
    <row r="127" spans="1:5" x14ac:dyDescent="0.35">
      <c r="A127">
        <v>2012</v>
      </c>
      <c r="B127" t="s">
        <v>13</v>
      </c>
      <c r="C127">
        <v>748</v>
      </c>
      <c r="D127">
        <v>0.318</v>
      </c>
      <c r="E127">
        <v>0.42199999999999999</v>
      </c>
    </row>
    <row r="128" spans="1:5" x14ac:dyDescent="0.35">
      <c r="A128">
        <v>2012</v>
      </c>
      <c r="B128" t="s">
        <v>14</v>
      </c>
      <c r="C128">
        <v>669</v>
      </c>
      <c r="D128">
        <v>0.315</v>
      </c>
      <c r="E128">
        <v>0.41099999999999998</v>
      </c>
    </row>
    <row r="129" spans="1:5" x14ac:dyDescent="0.35">
      <c r="A129">
        <v>2012</v>
      </c>
      <c r="B129" t="s">
        <v>15</v>
      </c>
      <c r="C129">
        <v>667</v>
      </c>
      <c r="D129">
        <v>0.32400000000000001</v>
      </c>
      <c r="E129">
        <v>0.38100000000000001</v>
      </c>
    </row>
    <row r="130" spans="1:5" x14ac:dyDescent="0.35">
      <c r="A130">
        <v>2012</v>
      </c>
      <c r="B130" t="s">
        <v>16</v>
      </c>
      <c r="C130">
        <v>758</v>
      </c>
      <c r="D130">
        <v>0.33</v>
      </c>
      <c r="E130">
        <v>0.436</v>
      </c>
    </row>
    <row r="131" spans="1:5" x14ac:dyDescent="0.35">
      <c r="A131">
        <v>2012</v>
      </c>
      <c r="B131" t="s">
        <v>17</v>
      </c>
      <c r="C131">
        <v>726</v>
      </c>
      <c r="D131">
        <v>0.33500000000000002</v>
      </c>
      <c r="E131">
        <v>0.42199999999999999</v>
      </c>
    </row>
    <row r="132" spans="1:5" x14ac:dyDescent="0.35">
      <c r="A132">
        <v>2012</v>
      </c>
      <c r="B132" t="s">
        <v>18</v>
      </c>
      <c r="C132">
        <v>583</v>
      </c>
      <c r="D132">
        <v>0.30199999999999999</v>
      </c>
      <c r="E132">
        <v>0.371</v>
      </c>
    </row>
    <row r="133" spans="1:5" x14ac:dyDescent="0.35">
      <c r="A133">
        <v>2012</v>
      </c>
      <c r="B133" t="s">
        <v>19</v>
      </c>
      <c r="C133">
        <v>676</v>
      </c>
      <c r="D133">
        <v>0.317</v>
      </c>
      <c r="E133">
        <v>0.4</v>
      </c>
    </row>
    <row r="134" spans="1:5" x14ac:dyDescent="0.35">
      <c r="A134">
        <v>2012</v>
      </c>
      <c r="B134" t="s">
        <v>20</v>
      </c>
      <c r="C134">
        <v>767</v>
      </c>
      <c r="D134">
        <v>0.33200000000000002</v>
      </c>
      <c r="E134">
        <v>0.433</v>
      </c>
    </row>
    <row r="135" spans="1:5" x14ac:dyDescent="0.35">
      <c r="A135">
        <v>2012</v>
      </c>
      <c r="B135" t="s">
        <v>21</v>
      </c>
      <c r="C135">
        <v>637</v>
      </c>
      <c r="D135">
        <v>0.317</v>
      </c>
      <c r="E135">
        <v>0.374</v>
      </c>
    </row>
    <row r="136" spans="1:5" x14ac:dyDescent="0.35">
      <c r="A136">
        <v>2012</v>
      </c>
      <c r="B136" t="s">
        <v>22</v>
      </c>
      <c r="C136">
        <v>609</v>
      </c>
      <c r="D136">
        <v>0.308</v>
      </c>
      <c r="E136">
        <v>0.38200000000000001</v>
      </c>
    </row>
    <row r="137" spans="1:5" x14ac:dyDescent="0.35">
      <c r="A137">
        <v>2012</v>
      </c>
      <c r="B137" t="s">
        <v>23</v>
      </c>
      <c r="C137">
        <v>776</v>
      </c>
      <c r="D137">
        <v>0.32500000000000001</v>
      </c>
      <c r="E137">
        <v>0.437</v>
      </c>
    </row>
    <row r="138" spans="1:5" x14ac:dyDescent="0.35">
      <c r="A138">
        <v>2012</v>
      </c>
      <c r="B138" t="s">
        <v>24</v>
      </c>
      <c r="C138">
        <v>701</v>
      </c>
      <c r="D138">
        <v>0.32500000000000001</v>
      </c>
      <c r="E138">
        <v>0.39</v>
      </c>
    </row>
    <row r="139" spans="1:5" x14ac:dyDescent="0.35">
      <c r="A139">
        <v>2012</v>
      </c>
      <c r="B139" t="s">
        <v>25</v>
      </c>
      <c r="C139">
        <v>650</v>
      </c>
      <c r="D139">
        <v>0.316</v>
      </c>
      <c r="E139">
        <v>0.38600000000000001</v>
      </c>
    </row>
    <row r="140" spans="1:5" x14ac:dyDescent="0.35">
      <c r="A140">
        <v>2012</v>
      </c>
      <c r="B140" t="s">
        <v>26</v>
      </c>
      <c r="C140">
        <v>804</v>
      </c>
      <c r="D140">
        <v>0.33700000000000002</v>
      </c>
      <c r="E140">
        <v>0.45300000000000001</v>
      </c>
    </row>
    <row r="141" spans="1:5" x14ac:dyDescent="0.35">
      <c r="A141">
        <v>2012</v>
      </c>
      <c r="B141" t="s">
        <v>27</v>
      </c>
      <c r="C141">
        <v>713</v>
      </c>
      <c r="D141">
        <v>0.31</v>
      </c>
      <c r="E141">
        <v>0.40400000000000003</v>
      </c>
    </row>
    <row r="142" spans="1:5" x14ac:dyDescent="0.35">
      <c r="A142">
        <v>2012</v>
      </c>
      <c r="B142" t="s">
        <v>28</v>
      </c>
      <c r="C142">
        <v>684</v>
      </c>
      <c r="D142">
        <v>0.317</v>
      </c>
      <c r="E142">
        <v>0.4</v>
      </c>
    </row>
    <row r="143" spans="1:5" x14ac:dyDescent="0.35">
      <c r="A143">
        <v>2012</v>
      </c>
      <c r="B143" t="s">
        <v>29</v>
      </c>
      <c r="C143">
        <v>651</v>
      </c>
      <c r="D143">
        <v>0.30399999999999999</v>
      </c>
      <c r="E143">
        <v>0.39500000000000002</v>
      </c>
    </row>
    <row r="144" spans="1:5" x14ac:dyDescent="0.35">
      <c r="A144">
        <v>2012</v>
      </c>
      <c r="B144" t="s">
        <v>30</v>
      </c>
      <c r="C144">
        <v>651</v>
      </c>
      <c r="D144">
        <v>0.31900000000000001</v>
      </c>
      <c r="E144">
        <v>0.38</v>
      </c>
    </row>
    <row r="145" spans="1:5" x14ac:dyDescent="0.35">
      <c r="A145">
        <v>2012</v>
      </c>
      <c r="B145" t="s">
        <v>31</v>
      </c>
      <c r="C145">
        <v>619</v>
      </c>
      <c r="D145">
        <v>0.29599999999999999</v>
      </c>
      <c r="E145">
        <v>0.36899999999999999</v>
      </c>
    </row>
    <row r="146" spans="1:5" x14ac:dyDescent="0.35">
      <c r="A146">
        <v>2012</v>
      </c>
      <c r="B146" t="s">
        <v>32</v>
      </c>
      <c r="C146">
        <v>718</v>
      </c>
      <c r="D146">
        <v>0.32700000000000001</v>
      </c>
      <c r="E146">
        <v>0.39700000000000002</v>
      </c>
    </row>
    <row r="147" spans="1:5" x14ac:dyDescent="0.35">
      <c r="A147">
        <v>2012</v>
      </c>
      <c r="B147" t="s">
        <v>33</v>
      </c>
      <c r="C147">
        <v>765</v>
      </c>
      <c r="D147">
        <v>0.33800000000000002</v>
      </c>
      <c r="E147">
        <v>0.42099999999999999</v>
      </c>
    </row>
    <row r="148" spans="1:5" x14ac:dyDescent="0.35">
      <c r="A148">
        <v>2012</v>
      </c>
      <c r="B148" t="s">
        <v>34</v>
      </c>
      <c r="C148">
        <v>697</v>
      </c>
      <c r="D148">
        <v>0.317</v>
      </c>
      <c r="E148">
        <v>0.39400000000000002</v>
      </c>
    </row>
    <row r="149" spans="1:5" x14ac:dyDescent="0.35">
      <c r="A149">
        <v>2012</v>
      </c>
      <c r="B149" t="s">
        <v>35</v>
      </c>
      <c r="C149">
        <v>808</v>
      </c>
      <c r="D149">
        <v>0.33400000000000002</v>
      </c>
      <c r="E149">
        <v>0.44600000000000001</v>
      </c>
    </row>
    <row r="150" spans="1:5" x14ac:dyDescent="0.35">
      <c r="A150">
        <v>2012</v>
      </c>
      <c r="B150" t="s">
        <v>36</v>
      </c>
      <c r="C150">
        <v>716</v>
      </c>
      <c r="D150">
        <v>0.309</v>
      </c>
      <c r="E150">
        <v>0.40699999999999997</v>
      </c>
    </row>
    <row r="151" spans="1:5" x14ac:dyDescent="0.35">
      <c r="A151">
        <v>2012</v>
      </c>
      <c r="B151" t="s">
        <v>37</v>
      </c>
      <c r="C151">
        <v>731</v>
      </c>
      <c r="D151">
        <v>0.32200000000000001</v>
      </c>
      <c r="E151">
        <v>0.42799999999999999</v>
      </c>
    </row>
    <row r="152" spans="1:5" x14ac:dyDescent="0.35">
      <c r="A152">
        <v>2011</v>
      </c>
      <c r="B152" t="s">
        <v>8</v>
      </c>
      <c r="C152">
        <v>731</v>
      </c>
      <c r="D152">
        <v>0.32200000000000001</v>
      </c>
      <c r="E152">
        <v>0.41299999999999998</v>
      </c>
    </row>
    <row r="153" spans="1:5" x14ac:dyDescent="0.35">
      <c r="A153">
        <v>2011</v>
      </c>
      <c r="B153" t="s">
        <v>9</v>
      </c>
      <c r="C153">
        <v>641</v>
      </c>
      <c r="D153">
        <v>0.308</v>
      </c>
      <c r="E153">
        <v>0.38700000000000001</v>
      </c>
    </row>
    <row r="154" spans="1:5" x14ac:dyDescent="0.35">
      <c r="A154">
        <v>2011</v>
      </c>
      <c r="B154" t="s">
        <v>10</v>
      </c>
      <c r="C154">
        <v>708</v>
      </c>
      <c r="D154">
        <v>0.316</v>
      </c>
      <c r="E154">
        <v>0.41299999999999998</v>
      </c>
    </row>
    <row r="155" spans="1:5" x14ac:dyDescent="0.35">
      <c r="A155">
        <v>2011</v>
      </c>
      <c r="B155" t="s">
        <v>11</v>
      </c>
      <c r="C155">
        <v>875</v>
      </c>
      <c r="D155">
        <v>0.34899999999999998</v>
      </c>
      <c r="E155">
        <v>0.46100000000000002</v>
      </c>
    </row>
    <row r="156" spans="1:5" x14ac:dyDescent="0.35">
      <c r="A156">
        <v>2011</v>
      </c>
      <c r="B156" t="s">
        <v>12</v>
      </c>
      <c r="C156">
        <v>654</v>
      </c>
      <c r="D156">
        <v>0.314</v>
      </c>
      <c r="E156">
        <v>0.40100000000000002</v>
      </c>
    </row>
    <row r="157" spans="1:5" x14ac:dyDescent="0.35">
      <c r="A157">
        <v>2011</v>
      </c>
      <c r="B157" t="s">
        <v>13</v>
      </c>
      <c r="C157">
        <v>654</v>
      </c>
      <c r="D157">
        <v>0.31900000000000001</v>
      </c>
      <c r="E157">
        <v>0.38800000000000001</v>
      </c>
    </row>
    <row r="158" spans="1:5" x14ac:dyDescent="0.35">
      <c r="A158">
        <v>2011</v>
      </c>
      <c r="B158" t="s">
        <v>14</v>
      </c>
      <c r="C158">
        <v>735</v>
      </c>
      <c r="D158">
        <v>0.32600000000000001</v>
      </c>
      <c r="E158">
        <v>0.40799999999999997</v>
      </c>
    </row>
    <row r="159" spans="1:5" x14ac:dyDescent="0.35">
      <c r="A159">
        <v>2011</v>
      </c>
      <c r="B159" t="s">
        <v>15</v>
      </c>
      <c r="C159">
        <v>704</v>
      </c>
      <c r="D159">
        <v>0.317</v>
      </c>
      <c r="E159">
        <v>0.39600000000000002</v>
      </c>
    </row>
    <row r="160" spans="1:5" x14ac:dyDescent="0.35">
      <c r="A160">
        <v>2011</v>
      </c>
      <c r="B160" t="s">
        <v>16</v>
      </c>
      <c r="C160">
        <v>735</v>
      </c>
      <c r="D160">
        <v>0.32900000000000001</v>
      </c>
      <c r="E160">
        <v>0.41</v>
      </c>
    </row>
    <row r="161" spans="1:5" x14ac:dyDescent="0.35">
      <c r="A161">
        <v>2011</v>
      </c>
      <c r="B161" t="s">
        <v>17</v>
      </c>
      <c r="C161">
        <v>787</v>
      </c>
      <c r="D161">
        <v>0.34</v>
      </c>
      <c r="E161">
        <v>0.434</v>
      </c>
    </row>
    <row r="162" spans="1:5" x14ac:dyDescent="0.35">
      <c r="A162">
        <v>2011</v>
      </c>
      <c r="B162" t="s">
        <v>62</v>
      </c>
      <c r="C162">
        <v>625</v>
      </c>
      <c r="D162">
        <v>0.318</v>
      </c>
      <c r="E162">
        <v>0.38800000000000001</v>
      </c>
    </row>
    <row r="163" spans="1:5" x14ac:dyDescent="0.35">
      <c r="A163">
        <v>2011</v>
      </c>
      <c r="B163" t="s">
        <v>18</v>
      </c>
      <c r="C163">
        <v>615</v>
      </c>
      <c r="D163">
        <v>0.311</v>
      </c>
      <c r="E163">
        <v>0.374</v>
      </c>
    </row>
    <row r="164" spans="1:5" x14ac:dyDescent="0.35">
      <c r="A164">
        <v>2011</v>
      </c>
      <c r="B164" t="s">
        <v>19</v>
      </c>
      <c r="C164">
        <v>730</v>
      </c>
      <c r="D164">
        <v>0.32900000000000001</v>
      </c>
      <c r="E164">
        <v>0.41499999999999998</v>
      </c>
    </row>
    <row r="165" spans="1:5" x14ac:dyDescent="0.35">
      <c r="A165">
        <v>2011</v>
      </c>
      <c r="B165" t="s">
        <v>20</v>
      </c>
      <c r="C165">
        <v>667</v>
      </c>
      <c r="D165">
        <v>0.313</v>
      </c>
      <c r="E165">
        <v>0.40200000000000002</v>
      </c>
    </row>
    <row r="166" spans="1:5" x14ac:dyDescent="0.35">
      <c r="A166">
        <v>2011</v>
      </c>
      <c r="B166" t="s">
        <v>21</v>
      </c>
      <c r="C166">
        <v>644</v>
      </c>
      <c r="D166">
        <v>0.32200000000000001</v>
      </c>
      <c r="E166">
        <v>0.375</v>
      </c>
    </row>
    <row r="167" spans="1:5" x14ac:dyDescent="0.35">
      <c r="A167">
        <v>2011</v>
      </c>
      <c r="B167" t="s">
        <v>23</v>
      </c>
      <c r="C167">
        <v>721</v>
      </c>
      <c r="D167">
        <v>0.32500000000000001</v>
      </c>
      <c r="E167">
        <v>0.42499999999999999</v>
      </c>
    </row>
    <row r="168" spans="1:5" x14ac:dyDescent="0.35">
      <c r="A168">
        <v>2011</v>
      </c>
      <c r="B168" t="s">
        <v>24</v>
      </c>
      <c r="C168">
        <v>619</v>
      </c>
      <c r="D168">
        <v>0.30599999999999999</v>
      </c>
      <c r="E168">
        <v>0.36</v>
      </c>
    </row>
    <row r="169" spans="1:5" x14ac:dyDescent="0.35">
      <c r="A169">
        <v>2011</v>
      </c>
      <c r="B169" t="s">
        <v>25</v>
      </c>
      <c r="C169">
        <v>718</v>
      </c>
      <c r="D169">
        <v>0.33500000000000002</v>
      </c>
      <c r="E169">
        <v>0.39100000000000001</v>
      </c>
    </row>
    <row r="170" spans="1:5" x14ac:dyDescent="0.35">
      <c r="A170">
        <v>2011</v>
      </c>
      <c r="B170" t="s">
        <v>26</v>
      </c>
      <c r="C170">
        <v>867</v>
      </c>
      <c r="D170">
        <v>0.34300000000000003</v>
      </c>
      <c r="E170">
        <v>0.44400000000000001</v>
      </c>
    </row>
    <row r="171" spans="1:5" x14ac:dyDescent="0.35">
      <c r="A171">
        <v>2011</v>
      </c>
      <c r="B171" t="s">
        <v>27</v>
      </c>
      <c r="C171">
        <v>645</v>
      </c>
      <c r="D171">
        <v>0.311</v>
      </c>
      <c r="E171">
        <v>0.36899999999999999</v>
      </c>
    </row>
    <row r="172" spans="1:5" x14ac:dyDescent="0.35">
      <c r="A172">
        <v>2011</v>
      </c>
      <c r="B172" t="s">
        <v>28</v>
      </c>
      <c r="C172">
        <v>713</v>
      </c>
      <c r="D172">
        <v>0.32300000000000001</v>
      </c>
      <c r="E172">
        <v>0.39500000000000002</v>
      </c>
    </row>
    <row r="173" spans="1:5" x14ac:dyDescent="0.35">
      <c r="A173">
        <v>2011</v>
      </c>
      <c r="B173" t="s">
        <v>29</v>
      </c>
      <c r="C173">
        <v>610</v>
      </c>
      <c r="D173">
        <v>0.309</v>
      </c>
      <c r="E173">
        <v>0.36799999999999999</v>
      </c>
    </row>
    <row r="174" spans="1:5" x14ac:dyDescent="0.35">
      <c r="A174">
        <v>2011</v>
      </c>
      <c r="B174" t="s">
        <v>30</v>
      </c>
      <c r="C174">
        <v>593</v>
      </c>
      <c r="D174">
        <v>0.30499999999999999</v>
      </c>
      <c r="E174">
        <v>0.34899999999999998</v>
      </c>
    </row>
    <row r="175" spans="1:5" x14ac:dyDescent="0.35">
      <c r="A175">
        <v>2011</v>
      </c>
      <c r="B175" t="s">
        <v>31</v>
      </c>
      <c r="C175">
        <v>556</v>
      </c>
      <c r="D175">
        <v>0.29199999999999998</v>
      </c>
      <c r="E175">
        <v>0.34799999999999998</v>
      </c>
    </row>
    <row r="176" spans="1:5" x14ac:dyDescent="0.35">
      <c r="A176">
        <v>2011</v>
      </c>
      <c r="B176" t="s">
        <v>32</v>
      </c>
      <c r="C176">
        <v>570</v>
      </c>
      <c r="D176">
        <v>0.30299999999999999</v>
      </c>
      <c r="E176">
        <v>0.36799999999999999</v>
      </c>
    </row>
    <row r="177" spans="1:5" x14ac:dyDescent="0.35">
      <c r="A177">
        <v>2011</v>
      </c>
      <c r="B177" t="s">
        <v>33</v>
      </c>
      <c r="C177">
        <v>762</v>
      </c>
      <c r="D177">
        <v>0.34100000000000003</v>
      </c>
      <c r="E177">
        <v>0.42499999999999999</v>
      </c>
    </row>
    <row r="178" spans="1:5" x14ac:dyDescent="0.35">
      <c r="A178">
        <v>2011</v>
      </c>
      <c r="B178" t="s">
        <v>34</v>
      </c>
      <c r="C178">
        <v>707</v>
      </c>
      <c r="D178">
        <v>0.32200000000000001</v>
      </c>
      <c r="E178">
        <v>0.40200000000000002</v>
      </c>
    </row>
    <row r="179" spans="1:5" x14ac:dyDescent="0.35">
      <c r="A179">
        <v>2011</v>
      </c>
      <c r="B179" t="s">
        <v>35</v>
      </c>
      <c r="C179">
        <v>855</v>
      </c>
      <c r="D179">
        <v>0.34</v>
      </c>
      <c r="E179">
        <v>0.46</v>
      </c>
    </row>
    <row r="180" spans="1:5" x14ac:dyDescent="0.35">
      <c r="A180">
        <v>2011</v>
      </c>
      <c r="B180" t="s">
        <v>36</v>
      </c>
      <c r="C180">
        <v>743</v>
      </c>
      <c r="D180">
        <v>0.317</v>
      </c>
      <c r="E180">
        <v>0.41299999999999998</v>
      </c>
    </row>
    <row r="181" spans="1:5" x14ac:dyDescent="0.35">
      <c r="A181">
        <v>2011</v>
      </c>
      <c r="B181" t="s">
        <v>37</v>
      </c>
      <c r="C181">
        <v>624</v>
      </c>
      <c r="D181">
        <v>0.309</v>
      </c>
      <c r="E181">
        <v>0.38300000000000001</v>
      </c>
    </row>
    <row r="182" spans="1:5" x14ac:dyDescent="0.35">
      <c r="A182">
        <v>2010</v>
      </c>
      <c r="B182" t="s">
        <v>8</v>
      </c>
      <c r="C182">
        <v>713</v>
      </c>
      <c r="D182">
        <v>0.32500000000000001</v>
      </c>
      <c r="E182">
        <v>0.41599999999999998</v>
      </c>
    </row>
    <row r="183" spans="1:5" x14ac:dyDescent="0.35">
      <c r="A183">
        <v>2010</v>
      </c>
      <c r="B183" t="s">
        <v>9</v>
      </c>
      <c r="C183">
        <v>738</v>
      </c>
      <c r="D183">
        <v>0.33900000000000002</v>
      </c>
      <c r="E183">
        <v>0.40100000000000002</v>
      </c>
    </row>
    <row r="184" spans="1:5" x14ac:dyDescent="0.35">
      <c r="A184">
        <v>2010</v>
      </c>
      <c r="B184" t="s">
        <v>10</v>
      </c>
      <c r="C184">
        <v>613</v>
      </c>
      <c r="D184">
        <v>0.316</v>
      </c>
      <c r="E184">
        <v>0.38600000000000001</v>
      </c>
    </row>
    <row r="185" spans="1:5" x14ac:dyDescent="0.35">
      <c r="A185">
        <v>2010</v>
      </c>
      <c r="B185" t="s">
        <v>11</v>
      </c>
      <c r="C185">
        <v>818</v>
      </c>
      <c r="D185">
        <v>0.33900000000000002</v>
      </c>
      <c r="E185">
        <v>0.45100000000000001</v>
      </c>
    </row>
    <row r="186" spans="1:5" x14ac:dyDescent="0.35">
      <c r="A186">
        <v>2010</v>
      </c>
      <c r="B186" t="s">
        <v>12</v>
      </c>
      <c r="C186">
        <v>685</v>
      </c>
      <c r="D186">
        <v>0.32</v>
      </c>
      <c r="E186">
        <v>0.40100000000000002</v>
      </c>
    </row>
    <row r="187" spans="1:5" x14ac:dyDescent="0.35">
      <c r="A187">
        <v>2010</v>
      </c>
      <c r="B187" t="s">
        <v>13</v>
      </c>
      <c r="C187">
        <v>752</v>
      </c>
      <c r="D187">
        <v>0.33200000000000002</v>
      </c>
      <c r="E187">
        <v>0.42</v>
      </c>
    </row>
    <row r="188" spans="1:5" x14ac:dyDescent="0.35">
      <c r="A188">
        <v>2010</v>
      </c>
      <c r="B188" t="s">
        <v>14</v>
      </c>
      <c r="C188">
        <v>790</v>
      </c>
      <c r="D188">
        <v>0.33800000000000002</v>
      </c>
      <c r="E188">
        <v>0.436</v>
      </c>
    </row>
    <row r="189" spans="1:5" x14ac:dyDescent="0.35">
      <c r="A189">
        <v>2010</v>
      </c>
      <c r="B189" t="s">
        <v>15</v>
      </c>
      <c r="C189">
        <v>646</v>
      </c>
      <c r="D189">
        <v>0.32200000000000001</v>
      </c>
      <c r="E189">
        <v>0.378</v>
      </c>
    </row>
    <row r="190" spans="1:5" x14ac:dyDescent="0.35">
      <c r="A190">
        <v>2010</v>
      </c>
      <c r="B190" t="s">
        <v>16</v>
      </c>
      <c r="C190">
        <v>770</v>
      </c>
      <c r="D190">
        <v>0.33600000000000002</v>
      </c>
      <c r="E190">
        <v>0.42499999999999999</v>
      </c>
    </row>
    <row r="191" spans="1:5" x14ac:dyDescent="0.35">
      <c r="A191">
        <v>2010</v>
      </c>
      <c r="B191" t="s">
        <v>17</v>
      </c>
      <c r="C191">
        <v>751</v>
      </c>
      <c r="D191">
        <v>0.33500000000000002</v>
      </c>
      <c r="E191">
        <v>0.41499999999999998</v>
      </c>
    </row>
    <row r="192" spans="1:5" x14ac:dyDescent="0.35">
      <c r="A192">
        <v>2010</v>
      </c>
      <c r="B192" t="s">
        <v>62</v>
      </c>
      <c r="C192">
        <v>719</v>
      </c>
      <c r="D192">
        <v>0.32100000000000001</v>
      </c>
      <c r="E192">
        <v>0.40300000000000002</v>
      </c>
    </row>
    <row r="193" spans="1:5" x14ac:dyDescent="0.35">
      <c r="A193">
        <v>2010</v>
      </c>
      <c r="B193" t="s">
        <v>18</v>
      </c>
      <c r="C193">
        <v>611</v>
      </c>
      <c r="D193">
        <v>0.30299999999999999</v>
      </c>
      <c r="E193">
        <v>0.36199999999999999</v>
      </c>
    </row>
    <row r="194" spans="1:5" x14ac:dyDescent="0.35">
      <c r="A194">
        <v>2010</v>
      </c>
      <c r="B194" t="s">
        <v>19</v>
      </c>
      <c r="C194">
        <v>676</v>
      </c>
      <c r="D194">
        <v>0.33100000000000002</v>
      </c>
      <c r="E194">
        <v>0.39900000000000002</v>
      </c>
    </row>
    <row r="195" spans="1:5" x14ac:dyDescent="0.35">
      <c r="A195">
        <v>2010</v>
      </c>
      <c r="B195" t="s">
        <v>20</v>
      </c>
      <c r="C195">
        <v>681</v>
      </c>
      <c r="D195">
        <v>0.311</v>
      </c>
      <c r="E195">
        <v>0.39</v>
      </c>
    </row>
    <row r="196" spans="1:5" x14ac:dyDescent="0.35">
      <c r="A196">
        <v>2010</v>
      </c>
      <c r="B196" t="s">
        <v>21</v>
      </c>
      <c r="C196">
        <v>667</v>
      </c>
      <c r="D196">
        <v>0.32200000000000001</v>
      </c>
      <c r="E196">
        <v>0.379</v>
      </c>
    </row>
    <row r="197" spans="1:5" x14ac:dyDescent="0.35">
      <c r="A197">
        <v>2010</v>
      </c>
      <c r="B197" t="s">
        <v>23</v>
      </c>
      <c r="C197">
        <v>750</v>
      </c>
      <c r="D197">
        <v>0.33500000000000002</v>
      </c>
      <c r="E197">
        <v>0.42399999999999999</v>
      </c>
    </row>
    <row r="198" spans="1:5" x14ac:dyDescent="0.35">
      <c r="A198">
        <v>2010</v>
      </c>
      <c r="B198" t="s">
        <v>24</v>
      </c>
      <c r="C198">
        <v>781</v>
      </c>
      <c r="D198">
        <v>0.34100000000000003</v>
      </c>
      <c r="E198">
        <v>0.42199999999999999</v>
      </c>
    </row>
    <row r="199" spans="1:5" x14ac:dyDescent="0.35">
      <c r="A199">
        <v>2010</v>
      </c>
      <c r="B199" t="s">
        <v>25</v>
      </c>
      <c r="C199">
        <v>656</v>
      </c>
      <c r="D199">
        <v>0.314</v>
      </c>
      <c r="E199">
        <v>0.38300000000000001</v>
      </c>
    </row>
    <row r="200" spans="1:5" x14ac:dyDescent="0.35">
      <c r="A200">
        <v>2010</v>
      </c>
      <c r="B200" t="s">
        <v>26</v>
      </c>
      <c r="C200">
        <v>859</v>
      </c>
      <c r="D200">
        <v>0.35</v>
      </c>
      <c r="E200">
        <v>0.436</v>
      </c>
    </row>
    <row r="201" spans="1:5" x14ac:dyDescent="0.35">
      <c r="A201">
        <v>2010</v>
      </c>
      <c r="B201" t="s">
        <v>27</v>
      </c>
      <c r="C201">
        <v>663</v>
      </c>
      <c r="D201">
        <v>0.32400000000000001</v>
      </c>
      <c r="E201">
        <v>0.378</v>
      </c>
    </row>
    <row r="202" spans="1:5" x14ac:dyDescent="0.35">
      <c r="A202">
        <v>2010</v>
      </c>
      <c r="B202" t="s">
        <v>28</v>
      </c>
      <c r="C202">
        <v>772</v>
      </c>
      <c r="D202">
        <v>0.33200000000000002</v>
      </c>
      <c r="E202">
        <v>0.41299999999999998</v>
      </c>
    </row>
    <row r="203" spans="1:5" x14ac:dyDescent="0.35">
      <c r="A203">
        <v>2010</v>
      </c>
      <c r="B203" t="s">
        <v>29</v>
      </c>
      <c r="C203">
        <v>587</v>
      </c>
      <c r="D203">
        <v>0.30399999999999999</v>
      </c>
      <c r="E203">
        <v>0.373</v>
      </c>
    </row>
    <row r="204" spans="1:5" x14ac:dyDescent="0.35">
      <c r="A204">
        <v>2010</v>
      </c>
      <c r="B204" t="s">
        <v>30</v>
      </c>
      <c r="C204">
        <v>665</v>
      </c>
      <c r="D204">
        <v>0.317</v>
      </c>
      <c r="E204">
        <v>0.371</v>
      </c>
    </row>
    <row r="205" spans="1:5" x14ac:dyDescent="0.35">
      <c r="A205">
        <v>2010</v>
      </c>
      <c r="B205" t="s">
        <v>31</v>
      </c>
      <c r="C205">
        <v>513</v>
      </c>
      <c r="D205">
        <v>0.29799999999999999</v>
      </c>
      <c r="E205">
        <v>0.33900000000000002</v>
      </c>
    </row>
    <row r="206" spans="1:5" x14ac:dyDescent="0.35">
      <c r="A206">
        <v>2010</v>
      </c>
      <c r="B206" t="s">
        <v>32</v>
      </c>
      <c r="C206">
        <v>697</v>
      </c>
      <c r="D206">
        <v>0.32100000000000001</v>
      </c>
      <c r="E206">
        <v>0.40799999999999997</v>
      </c>
    </row>
    <row r="207" spans="1:5" x14ac:dyDescent="0.35">
      <c r="A207">
        <v>2010</v>
      </c>
      <c r="B207" t="s">
        <v>33</v>
      </c>
      <c r="C207">
        <v>736</v>
      </c>
      <c r="D207">
        <v>0.33200000000000002</v>
      </c>
      <c r="E207">
        <v>0.40200000000000002</v>
      </c>
    </row>
    <row r="208" spans="1:5" x14ac:dyDescent="0.35">
      <c r="A208">
        <v>2010</v>
      </c>
      <c r="B208" t="s">
        <v>34</v>
      </c>
      <c r="C208">
        <v>802</v>
      </c>
      <c r="D208">
        <v>0.33300000000000002</v>
      </c>
      <c r="E208">
        <v>0.40300000000000002</v>
      </c>
    </row>
    <row r="209" spans="1:5" x14ac:dyDescent="0.35">
      <c r="A209">
        <v>2010</v>
      </c>
      <c r="B209" t="s">
        <v>35</v>
      </c>
      <c r="C209">
        <v>787</v>
      </c>
      <c r="D209">
        <v>0.33800000000000002</v>
      </c>
      <c r="E209">
        <v>0.41899999999999998</v>
      </c>
    </row>
    <row r="210" spans="1:5" x14ac:dyDescent="0.35">
      <c r="A210">
        <v>2010</v>
      </c>
      <c r="B210" t="s">
        <v>36</v>
      </c>
      <c r="C210">
        <v>755</v>
      </c>
      <c r="D210">
        <v>0.312</v>
      </c>
      <c r="E210">
        <v>0.45400000000000001</v>
      </c>
    </row>
    <row r="211" spans="1:5" x14ac:dyDescent="0.35">
      <c r="A211">
        <v>2010</v>
      </c>
      <c r="B211" t="s">
        <v>37</v>
      </c>
      <c r="C211">
        <v>655</v>
      </c>
      <c r="D211">
        <v>0.318</v>
      </c>
      <c r="E211">
        <v>0.39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DAA5-1DA6-414B-BE19-3E0960C38CC7}">
  <dimension ref="A1:G19"/>
  <sheetViews>
    <sheetView workbookViewId="0">
      <selection activeCell="I21" sqref="I21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.7265625" bestFit="1" customWidth="1"/>
  </cols>
  <sheetData>
    <row r="1" spans="1:7" x14ac:dyDescent="0.35">
      <c r="A1" t="s">
        <v>40</v>
      </c>
    </row>
    <row r="2" spans="1:7" ht="15" thickBot="1" x14ac:dyDescent="0.4"/>
    <row r="3" spans="1:7" x14ac:dyDescent="0.35">
      <c r="A3" s="4" t="s">
        <v>41</v>
      </c>
      <c r="B3" s="4"/>
    </row>
    <row r="4" spans="1:7" x14ac:dyDescent="0.35">
      <c r="A4" s="1" t="s">
        <v>42</v>
      </c>
      <c r="B4" s="1">
        <v>0.94084589245882844</v>
      </c>
    </row>
    <row r="5" spans="1:7" x14ac:dyDescent="0.35">
      <c r="A5" s="1" t="s">
        <v>43</v>
      </c>
      <c r="B5" s="1">
        <v>0.88519099335664941</v>
      </c>
    </row>
    <row r="6" spans="1:7" x14ac:dyDescent="0.35">
      <c r="A6" s="1" t="s">
        <v>44</v>
      </c>
      <c r="B6" s="1">
        <v>0.88408172759197934</v>
      </c>
    </row>
    <row r="7" spans="1:7" x14ac:dyDescent="0.35">
      <c r="A7" s="1" t="s">
        <v>45</v>
      </c>
      <c r="B7" s="1">
        <v>23.5192254753388</v>
      </c>
    </row>
    <row r="8" spans="1:7" ht="15" thickBot="1" x14ac:dyDescent="0.4">
      <c r="A8" s="2" t="s">
        <v>46</v>
      </c>
      <c r="B8" s="2">
        <v>210</v>
      </c>
    </row>
    <row r="10" spans="1:7" ht="15" thickBot="1" x14ac:dyDescent="0.4">
      <c r="A10" t="s">
        <v>47</v>
      </c>
    </row>
    <row r="11" spans="1:7" x14ac:dyDescent="0.35">
      <c r="A11" s="3"/>
      <c r="B11" s="3" t="s">
        <v>52</v>
      </c>
      <c r="C11" s="3" t="s">
        <v>53</v>
      </c>
      <c r="D11" s="3" t="s">
        <v>54</v>
      </c>
      <c r="E11" s="3" t="s">
        <v>38</v>
      </c>
      <c r="F11" s="3" t="s">
        <v>55</v>
      </c>
    </row>
    <row r="12" spans="1:7" x14ac:dyDescent="0.35">
      <c r="A12" s="1" t="s">
        <v>48</v>
      </c>
      <c r="B12" s="1">
        <v>2</v>
      </c>
      <c r="C12" s="1">
        <v>882830.65264884057</v>
      </c>
      <c r="D12" s="1">
        <v>441415.32632442028</v>
      </c>
      <c r="E12" s="1">
        <v>797.99721721326694</v>
      </c>
      <c r="F12" s="1">
        <v>5.0993144204239009E-98</v>
      </c>
    </row>
    <row r="13" spans="1:7" x14ac:dyDescent="0.35">
      <c r="A13" s="1" t="s">
        <v>49</v>
      </c>
      <c r="B13" s="1">
        <v>207</v>
      </c>
      <c r="C13" s="1">
        <v>114502.87116068391</v>
      </c>
      <c r="D13" s="1">
        <v>553.15396695982565</v>
      </c>
      <c r="E13" s="1"/>
      <c r="F13" s="1"/>
    </row>
    <row r="14" spans="1:7" ht="15" thickBot="1" x14ac:dyDescent="0.4">
      <c r="A14" s="2" t="s">
        <v>50</v>
      </c>
      <c r="B14" s="2">
        <v>209</v>
      </c>
      <c r="C14" s="2">
        <v>997333.52380952449</v>
      </c>
      <c r="D14" s="2"/>
      <c r="E14" s="2"/>
      <c r="F14" s="2"/>
    </row>
    <row r="15" spans="1:7" ht="15" thickBot="1" x14ac:dyDescent="0.4"/>
    <row r="16" spans="1:7" x14ac:dyDescent="0.35">
      <c r="A16" s="3"/>
      <c r="B16" s="3" t="s">
        <v>56</v>
      </c>
      <c r="C16" s="3" t="s">
        <v>45</v>
      </c>
      <c r="D16" s="3" t="s">
        <v>57</v>
      </c>
      <c r="E16" s="3" t="s">
        <v>58</v>
      </c>
      <c r="F16" s="3" t="s">
        <v>59</v>
      </c>
      <c r="G16" s="3" t="s">
        <v>60</v>
      </c>
    </row>
    <row r="17" spans="1:7" x14ac:dyDescent="0.35">
      <c r="A17" s="1" t="s">
        <v>51</v>
      </c>
      <c r="B17" s="1">
        <v>-738.75202514714408</v>
      </c>
      <c r="C17" s="1">
        <v>43.821547092875463</v>
      </c>
      <c r="D17" s="1">
        <v>-16.858191327235247</v>
      </c>
      <c r="E17" s="1">
        <v>1.0436736574539788E-40</v>
      </c>
      <c r="F17" s="1">
        <v>-825.14578419751024</v>
      </c>
      <c r="G17" s="1">
        <v>-652.35826609677792</v>
      </c>
    </row>
    <row r="18" spans="1:7" x14ac:dyDescent="0.35">
      <c r="A18" s="1" t="s">
        <v>81</v>
      </c>
      <c r="B18" s="1">
        <v>2338.1216682689414</v>
      </c>
      <c r="C18" s="1">
        <v>191.85159168666868</v>
      </c>
      <c r="D18" s="1">
        <v>12.187137191374223</v>
      </c>
      <c r="E18" s="1">
        <v>4.1478163186496341E-26</v>
      </c>
      <c r="F18" s="1">
        <v>1959.8880985942178</v>
      </c>
      <c r="G18" s="1">
        <v>2716.3552379436651</v>
      </c>
    </row>
    <row r="19" spans="1:7" ht="15" thickBot="1" x14ac:dyDescent="0.4">
      <c r="A19" s="2" t="s">
        <v>82</v>
      </c>
      <c r="B19" s="2">
        <v>1707.3324937173495</v>
      </c>
      <c r="C19" s="2">
        <v>92.946729793478909</v>
      </c>
      <c r="D19" s="2">
        <v>18.3689355990353</v>
      </c>
      <c r="E19" s="2">
        <v>2.3987407025207476E-45</v>
      </c>
      <c r="F19" s="2">
        <v>1524.088908974016</v>
      </c>
      <c r="G19" s="2">
        <v>1890.576078460683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09BC-74DD-4984-A412-02D083DDA93C}">
  <dimension ref="A1:K11"/>
  <sheetViews>
    <sheetView workbookViewId="0">
      <selection activeCell="L13" sqref="L13"/>
    </sheetView>
  </sheetViews>
  <sheetFormatPr defaultColWidth="9.1796875" defaultRowHeight="13" x14ac:dyDescent="0.3"/>
  <cols>
    <col min="1" max="1" width="9.7265625" style="12" customWidth="1"/>
    <col min="2" max="2" width="12.1796875" style="12" customWidth="1"/>
    <col min="3" max="3" width="8.453125" style="12" customWidth="1"/>
    <col min="4" max="4" width="9.54296875" style="12" customWidth="1"/>
    <col min="5" max="5" width="6.81640625" style="12" customWidth="1"/>
    <col min="6" max="6" width="10.1796875" style="12" customWidth="1"/>
    <col min="7" max="7" width="9.7265625" style="12" customWidth="1"/>
    <col min="8" max="9" width="9.54296875" style="12" customWidth="1"/>
    <col min="10" max="10" width="9.7265625" style="12" bestFit="1" customWidth="1"/>
    <col min="11" max="11" width="14" style="12" customWidth="1"/>
    <col min="12" max="256" width="9.1796875" style="12"/>
    <col min="257" max="257" width="9.7265625" style="12" customWidth="1"/>
    <col min="258" max="258" width="0" style="12" hidden="1" customWidth="1"/>
    <col min="259" max="259" width="12.1796875" style="12" customWidth="1"/>
    <col min="260" max="260" width="8.453125" style="12" customWidth="1"/>
    <col min="261" max="261" width="9.54296875" style="12" customWidth="1"/>
    <col min="262" max="262" width="6.81640625" style="12" customWidth="1"/>
    <col min="263" max="263" width="10.1796875" style="12" customWidth="1"/>
    <col min="264" max="264" width="9.7265625" style="12" customWidth="1"/>
    <col min="265" max="265" width="9.54296875" style="12" customWidth="1"/>
    <col min="266" max="266" width="5.1796875" style="12" customWidth="1"/>
    <col min="267" max="267" width="14" style="12" customWidth="1"/>
    <col min="268" max="512" width="9.1796875" style="12"/>
    <col min="513" max="513" width="9.7265625" style="12" customWidth="1"/>
    <col min="514" max="514" width="0" style="12" hidden="1" customWidth="1"/>
    <col min="515" max="515" width="12.1796875" style="12" customWidth="1"/>
    <col min="516" max="516" width="8.453125" style="12" customWidth="1"/>
    <col min="517" max="517" width="9.54296875" style="12" customWidth="1"/>
    <col min="518" max="518" width="6.81640625" style="12" customWidth="1"/>
    <col min="519" max="519" width="10.1796875" style="12" customWidth="1"/>
    <col min="520" max="520" width="9.7265625" style="12" customWidth="1"/>
    <col min="521" max="521" width="9.54296875" style="12" customWidth="1"/>
    <col min="522" max="522" width="5.1796875" style="12" customWidth="1"/>
    <col min="523" max="523" width="14" style="12" customWidth="1"/>
    <col min="524" max="768" width="9.1796875" style="12"/>
    <col min="769" max="769" width="9.7265625" style="12" customWidth="1"/>
    <col min="770" max="770" width="0" style="12" hidden="1" customWidth="1"/>
    <col min="771" max="771" width="12.1796875" style="12" customWidth="1"/>
    <col min="772" max="772" width="8.453125" style="12" customWidth="1"/>
    <col min="773" max="773" width="9.54296875" style="12" customWidth="1"/>
    <col min="774" max="774" width="6.81640625" style="12" customWidth="1"/>
    <col min="775" max="775" width="10.1796875" style="12" customWidth="1"/>
    <col min="776" max="776" width="9.7265625" style="12" customWidth="1"/>
    <col min="777" max="777" width="9.54296875" style="12" customWidth="1"/>
    <col min="778" max="778" width="5.1796875" style="12" customWidth="1"/>
    <col min="779" max="779" width="14" style="12" customWidth="1"/>
    <col min="780" max="1024" width="9.1796875" style="12"/>
    <col min="1025" max="1025" width="9.7265625" style="12" customWidth="1"/>
    <col min="1026" max="1026" width="0" style="12" hidden="1" customWidth="1"/>
    <col min="1027" max="1027" width="12.1796875" style="12" customWidth="1"/>
    <col min="1028" max="1028" width="8.453125" style="12" customWidth="1"/>
    <col min="1029" max="1029" width="9.54296875" style="12" customWidth="1"/>
    <col min="1030" max="1030" width="6.81640625" style="12" customWidth="1"/>
    <col min="1031" max="1031" width="10.1796875" style="12" customWidth="1"/>
    <col min="1032" max="1032" width="9.7265625" style="12" customWidth="1"/>
    <col min="1033" max="1033" width="9.54296875" style="12" customWidth="1"/>
    <col min="1034" max="1034" width="5.1796875" style="12" customWidth="1"/>
    <col min="1035" max="1035" width="14" style="12" customWidth="1"/>
    <col min="1036" max="1280" width="9.1796875" style="12"/>
    <col min="1281" max="1281" width="9.7265625" style="12" customWidth="1"/>
    <col min="1282" max="1282" width="0" style="12" hidden="1" customWidth="1"/>
    <col min="1283" max="1283" width="12.1796875" style="12" customWidth="1"/>
    <col min="1284" max="1284" width="8.453125" style="12" customWidth="1"/>
    <col min="1285" max="1285" width="9.54296875" style="12" customWidth="1"/>
    <col min="1286" max="1286" width="6.81640625" style="12" customWidth="1"/>
    <col min="1287" max="1287" width="10.1796875" style="12" customWidth="1"/>
    <col min="1288" max="1288" width="9.7265625" style="12" customWidth="1"/>
    <col min="1289" max="1289" width="9.54296875" style="12" customWidth="1"/>
    <col min="1290" max="1290" width="5.1796875" style="12" customWidth="1"/>
    <col min="1291" max="1291" width="14" style="12" customWidth="1"/>
    <col min="1292" max="1536" width="9.1796875" style="12"/>
    <col min="1537" max="1537" width="9.7265625" style="12" customWidth="1"/>
    <col min="1538" max="1538" width="0" style="12" hidden="1" customWidth="1"/>
    <col min="1539" max="1539" width="12.1796875" style="12" customWidth="1"/>
    <col min="1540" max="1540" width="8.453125" style="12" customWidth="1"/>
    <col min="1541" max="1541" width="9.54296875" style="12" customWidth="1"/>
    <col min="1542" max="1542" width="6.81640625" style="12" customWidth="1"/>
    <col min="1543" max="1543" width="10.1796875" style="12" customWidth="1"/>
    <col min="1544" max="1544" width="9.7265625" style="12" customWidth="1"/>
    <col min="1545" max="1545" width="9.54296875" style="12" customWidth="1"/>
    <col min="1546" max="1546" width="5.1796875" style="12" customWidth="1"/>
    <col min="1547" max="1547" width="14" style="12" customWidth="1"/>
    <col min="1548" max="1792" width="9.1796875" style="12"/>
    <col min="1793" max="1793" width="9.7265625" style="12" customWidth="1"/>
    <col min="1794" max="1794" width="0" style="12" hidden="1" customWidth="1"/>
    <col min="1795" max="1795" width="12.1796875" style="12" customWidth="1"/>
    <col min="1796" max="1796" width="8.453125" style="12" customWidth="1"/>
    <col min="1797" max="1797" width="9.54296875" style="12" customWidth="1"/>
    <col min="1798" max="1798" width="6.81640625" style="12" customWidth="1"/>
    <col min="1799" max="1799" width="10.1796875" style="12" customWidth="1"/>
    <col min="1800" max="1800" width="9.7265625" style="12" customWidth="1"/>
    <col min="1801" max="1801" width="9.54296875" style="12" customWidth="1"/>
    <col min="1802" max="1802" width="5.1796875" style="12" customWidth="1"/>
    <col min="1803" max="1803" width="14" style="12" customWidth="1"/>
    <col min="1804" max="2048" width="9.1796875" style="12"/>
    <col min="2049" max="2049" width="9.7265625" style="12" customWidth="1"/>
    <col min="2050" max="2050" width="0" style="12" hidden="1" customWidth="1"/>
    <col min="2051" max="2051" width="12.1796875" style="12" customWidth="1"/>
    <col min="2052" max="2052" width="8.453125" style="12" customWidth="1"/>
    <col min="2053" max="2053" width="9.54296875" style="12" customWidth="1"/>
    <col min="2054" max="2054" width="6.81640625" style="12" customWidth="1"/>
    <col min="2055" max="2055" width="10.1796875" style="12" customWidth="1"/>
    <col min="2056" max="2056" width="9.7265625" style="12" customWidth="1"/>
    <col min="2057" max="2057" width="9.54296875" style="12" customWidth="1"/>
    <col min="2058" max="2058" width="5.1796875" style="12" customWidth="1"/>
    <col min="2059" max="2059" width="14" style="12" customWidth="1"/>
    <col min="2060" max="2304" width="9.1796875" style="12"/>
    <col min="2305" max="2305" width="9.7265625" style="12" customWidth="1"/>
    <col min="2306" max="2306" width="0" style="12" hidden="1" customWidth="1"/>
    <col min="2307" max="2307" width="12.1796875" style="12" customWidth="1"/>
    <col min="2308" max="2308" width="8.453125" style="12" customWidth="1"/>
    <col min="2309" max="2309" width="9.54296875" style="12" customWidth="1"/>
    <col min="2310" max="2310" width="6.81640625" style="12" customWidth="1"/>
    <col min="2311" max="2311" width="10.1796875" style="12" customWidth="1"/>
    <col min="2312" max="2312" width="9.7265625" style="12" customWidth="1"/>
    <col min="2313" max="2313" width="9.54296875" style="12" customWidth="1"/>
    <col min="2314" max="2314" width="5.1796875" style="12" customWidth="1"/>
    <col min="2315" max="2315" width="14" style="12" customWidth="1"/>
    <col min="2316" max="2560" width="9.1796875" style="12"/>
    <col min="2561" max="2561" width="9.7265625" style="12" customWidth="1"/>
    <col min="2562" max="2562" width="0" style="12" hidden="1" customWidth="1"/>
    <col min="2563" max="2563" width="12.1796875" style="12" customWidth="1"/>
    <col min="2564" max="2564" width="8.453125" style="12" customWidth="1"/>
    <col min="2565" max="2565" width="9.54296875" style="12" customWidth="1"/>
    <col min="2566" max="2566" width="6.81640625" style="12" customWidth="1"/>
    <col min="2567" max="2567" width="10.1796875" style="12" customWidth="1"/>
    <col min="2568" max="2568" width="9.7265625" style="12" customWidth="1"/>
    <col min="2569" max="2569" width="9.54296875" style="12" customWidth="1"/>
    <col min="2570" max="2570" width="5.1796875" style="12" customWidth="1"/>
    <col min="2571" max="2571" width="14" style="12" customWidth="1"/>
    <col min="2572" max="2816" width="9.1796875" style="12"/>
    <col min="2817" max="2817" width="9.7265625" style="12" customWidth="1"/>
    <col min="2818" max="2818" width="0" style="12" hidden="1" customWidth="1"/>
    <col min="2819" max="2819" width="12.1796875" style="12" customWidth="1"/>
    <col min="2820" max="2820" width="8.453125" style="12" customWidth="1"/>
    <col min="2821" max="2821" width="9.54296875" style="12" customWidth="1"/>
    <col min="2822" max="2822" width="6.81640625" style="12" customWidth="1"/>
    <col min="2823" max="2823" width="10.1796875" style="12" customWidth="1"/>
    <col min="2824" max="2824" width="9.7265625" style="12" customWidth="1"/>
    <col min="2825" max="2825" width="9.54296875" style="12" customWidth="1"/>
    <col min="2826" max="2826" width="5.1796875" style="12" customWidth="1"/>
    <col min="2827" max="2827" width="14" style="12" customWidth="1"/>
    <col min="2828" max="3072" width="9.1796875" style="12"/>
    <col min="3073" max="3073" width="9.7265625" style="12" customWidth="1"/>
    <col min="3074" max="3074" width="0" style="12" hidden="1" customWidth="1"/>
    <col min="3075" max="3075" width="12.1796875" style="12" customWidth="1"/>
    <col min="3076" max="3076" width="8.453125" style="12" customWidth="1"/>
    <col min="3077" max="3077" width="9.54296875" style="12" customWidth="1"/>
    <col min="3078" max="3078" width="6.81640625" style="12" customWidth="1"/>
    <col min="3079" max="3079" width="10.1796875" style="12" customWidth="1"/>
    <col min="3080" max="3080" width="9.7265625" style="12" customWidth="1"/>
    <col min="3081" max="3081" width="9.54296875" style="12" customWidth="1"/>
    <col min="3082" max="3082" width="5.1796875" style="12" customWidth="1"/>
    <col min="3083" max="3083" width="14" style="12" customWidth="1"/>
    <col min="3084" max="3328" width="9.1796875" style="12"/>
    <col min="3329" max="3329" width="9.7265625" style="12" customWidth="1"/>
    <col min="3330" max="3330" width="0" style="12" hidden="1" customWidth="1"/>
    <col min="3331" max="3331" width="12.1796875" style="12" customWidth="1"/>
    <col min="3332" max="3332" width="8.453125" style="12" customWidth="1"/>
    <col min="3333" max="3333" width="9.54296875" style="12" customWidth="1"/>
    <col min="3334" max="3334" width="6.81640625" style="12" customWidth="1"/>
    <col min="3335" max="3335" width="10.1796875" style="12" customWidth="1"/>
    <col min="3336" max="3336" width="9.7265625" style="12" customWidth="1"/>
    <col min="3337" max="3337" width="9.54296875" style="12" customWidth="1"/>
    <col min="3338" max="3338" width="5.1796875" style="12" customWidth="1"/>
    <col min="3339" max="3339" width="14" style="12" customWidth="1"/>
    <col min="3340" max="3584" width="9.1796875" style="12"/>
    <col min="3585" max="3585" width="9.7265625" style="12" customWidth="1"/>
    <col min="3586" max="3586" width="0" style="12" hidden="1" customWidth="1"/>
    <col min="3587" max="3587" width="12.1796875" style="12" customWidth="1"/>
    <col min="3588" max="3588" width="8.453125" style="12" customWidth="1"/>
    <col min="3589" max="3589" width="9.54296875" style="12" customWidth="1"/>
    <col min="3590" max="3590" width="6.81640625" style="12" customWidth="1"/>
    <col min="3591" max="3591" width="10.1796875" style="12" customWidth="1"/>
    <col min="3592" max="3592" width="9.7265625" style="12" customWidth="1"/>
    <col min="3593" max="3593" width="9.54296875" style="12" customWidth="1"/>
    <col min="3594" max="3594" width="5.1796875" style="12" customWidth="1"/>
    <col min="3595" max="3595" width="14" style="12" customWidth="1"/>
    <col min="3596" max="3840" width="9.1796875" style="12"/>
    <col min="3841" max="3841" width="9.7265625" style="12" customWidth="1"/>
    <col min="3842" max="3842" width="0" style="12" hidden="1" customWidth="1"/>
    <col min="3843" max="3843" width="12.1796875" style="12" customWidth="1"/>
    <col min="3844" max="3844" width="8.453125" style="12" customWidth="1"/>
    <col min="3845" max="3845" width="9.54296875" style="12" customWidth="1"/>
    <col min="3846" max="3846" width="6.81640625" style="12" customWidth="1"/>
    <col min="3847" max="3847" width="10.1796875" style="12" customWidth="1"/>
    <col min="3848" max="3848" width="9.7265625" style="12" customWidth="1"/>
    <col min="3849" max="3849" width="9.54296875" style="12" customWidth="1"/>
    <col min="3850" max="3850" width="5.1796875" style="12" customWidth="1"/>
    <col min="3851" max="3851" width="14" style="12" customWidth="1"/>
    <col min="3852" max="4096" width="9.1796875" style="12"/>
    <col min="4097" max="4097" width="9.7265625" style="12" customWidth="1"/>
    <col min="4098" max="4098" width="0" style="12" hidden="1" customWidth="1"/>
    <col min="4099" max="4099" width="12.1796875" style="12" customWidth="1"/>
    <col min="4100" max="4100" width="8.453125" style="12" customWidth="1"/>
    <col min="4101" max="4101" width="9.54296875" style="12" customWidth="1"/>
    <col min="4102" max="4102" width="6.81640625" style="12" customWidth="1"/>
    <col min="4103" max="4103" width="10.1796875" style="12" customWidth="1"/>
    <col min="4104" max="4104" width="9.7265625" style="12" customWidth="1"/>
    <col min="4105" max="4105" width="9.54296875" style="12" customWidth="1"/>
    <col min="4106" max="4106" width="5.1796875" style="12" customWidth="1"/>
    <col min="4107" max="4107" width="14" style="12" customWidth="1"/>
    <col min="4108" max="4352" width="9.1796875" style="12"/>
    <col min="4353" max="4353" width="9.7265625" style="12" customWidth="1"/>
    <col min="4354" max="4354" width="0" style="12" hidden="1" customWidth="1"/>
    <col min="4355" max="4355" width="12.1796875" style="12" customWidth="1"/>
    <col min="4356" max="4356" width="8.453125" style="12" customWidth="1"/>
    <col min="4357" max="4357" width="9.54296875" style="12" customWidth="1"/>
    <col min="4358" max="4358" width="6.81640625" style="12" customWidth="1"/>
    <col min="4359" max="4359" width="10.1796875" style="12" customWidth="1"/>
    <col min="4360" max="4360" width="9.7265625" style="12" customWidth="1"/>
    <col min="4361" max="4361" width="9.54296875" style="12" customWidth="1"/>
    <col min="4362" max="4362" width="5.1796875" style="12" customWidth="1"/>
    <col min="4363" max="4363" width="14" style="12" customWidth="1"/>
    <col min="4364" max="4608" width="9.1796875" style="12"/>
    <col min="4609" max="4609" width="9.7265625" style="12" customWidth="1"/>
    <col min="4610" max="4610" width="0" style="12" hidden="1" customWidth="1"/>
    <col min="4611" max="4611" width="12.1796875" style="12" customWidth="1"/>
    <col min="4612" max="4612" width="8.453125" style="12" customWidth="1"/>
    <col min="4613" max="4613" width="9.54296875" style="12" customWidth="1"/>
    <col min="4614" max="4614" width="6.81640625" style="12" customWidth="1"/>
    <col min="4615" max="4615" width="10.1796875" style="12" customWidth="1"/>
    <col min="4616" max="4616" width="9.7265625" style="12" customWidth="1"/>
    <col min="4617" max="4617" width="9.54296875" style="12" customWidth="1"/>
    <col min="4618" max="4618" width="5.1796875" style="12" customWidth="1"/>
    <col min="4619" max="4619" width="14" style="12" customWidth="1"/>
    <col min="4620" max="4864" width="9.1796875" style="12"/>
    <col min="4865" max="4865" width="9.7265625" style="12" customWidth="1"/>
    <col min="4866" max="4866" width="0" style="12" hidden="1" customWidth="1"/>
    <col min="4867" max="4867" width="12.1796875" style="12" customWidth="1"/>
    <col min="4868" max="4868" width="8.453125" style="12" customWidth="1"/>
    <col min="4869" max="4869" width="9.54296875" style="12" customWidth="1"/>
    <col min="4870" max="4870" width="6.81640625" style="12" customWidth="1"/>
    <col min="4871" max="4871" width="10.1796875" style="12" customWidth="1"/>
    <col min="4872" max="4872" width="9.7265625" style="12" customWidth="1"/>
    <col min="4873" max="4873" width="9.54296875" style="12" customWidth="1"/>
    <col min="4874" max="4874" width="5.1796875" style="12" customWidth="1"/>
    <col min="4875" max="4875" width="14" style="12" customWidth="1"/>
    <col min="4876" max="5120" width="9.1796875" style="12"/>
    <col min="5121" max="5121" width="9.7265625" style="12" customWidth="1"/>
    <col min="5122" max="5122" width="0" style="12" hidden="1" customWidth="1"/>
    <col min="5123" max="5123" width="12.1796875" style="12" customWidth="1"/>
    <col min="5124" max="5124" width="8.453125" style="12" customWidth="1"/>
    <col min="5125" max="5125" width="9.54296875" style="12" customWidth="1"/>
    <col min="5126" max="5126" width="6.81640625" style="12" customWidth="1"/>
    <col min="5127" max="5127" width="10.1796875" style="12" customWidth="1"/>
    <col min="5128" max="5128" width="9.7265625" style="12" customWidth="1"/>
    <col min="5129" max="5129" width="9.54296875" style="12" customWidth="1"/>
    <col min="5130" max="5130" width="5.1796875" style="12" customWidth="1"/>
    <col min="5131" max="5131" width="14" style="12" customWidth="1"/>
    <col min="5132" max="5376" width="9.1796875" style="12"/>
    <col min="5377" max="5377" width="9.7265625" style="12" customWidth="1"/>
    <col min="5378" max="5378" width="0" style="12" hidden="1" customWidth="1"/>
    <col min="5379" max="5379" width="12.1796875" style="12" customWidth="1"/>
    <col min="5380" max="5380" width="8.453125" style="12" customWidth="1"/>
    <col min="5381" max="5381" width="9.54296875" style="12" customWidth="1"/>
    <col min="5382" max="5382" width="6.81640625" style="12" customWidth="1"/>
    <col min="5383" max="5383" width="10.1796875" style="12" customWidth="1"/>
    <col min="5384" max="5384" width="9.7265625" style="12" customWidth="1"/>
    <col min="5385" max="5385" width="9.54296875" style="12" customWidth="1"/>
    <col min="5386" max="5386" width="5.1796875" style="12" customWidth="1"/>
    <col min="5387" max="5387" width="14" style="12" customWidth="1"/>
    <col min="5388" max="5632" width="9.1796875" style="12"/>
    <col min="5633" max="5633" width="9.7265625" style="12" customWidth="1"/>
    <col min="5634" max="5634" width="0" style="12" hidden="1" customWidth="1"/>
    <col min="5635" max="5635" width="12.1796875" style="12" customWidth="1"/>
    <col min="5636" max="5636" width="8.453125" style="12" customWidth="1"/>
    <col min="5637" max="5637" width="9.54296875" style="12" customWidth="1"/>
    <col min="5638" max="5638" width="6.81640625" style="12" customWidth="1"/>
    <col min="5639" max="5639" width="10.1796875" style="12" customWidth="1"/>
    <col min="5640" max="5640" width="9.7265625" style="12" customWidth="1"/>
    <col min="5641" max="5641" width="9.54296875" style="12" customWidth="1"/>
    <col min="5642" max="5642" width="5.1796875" style="12" customWidth="1"/>
    <col min="5643" max="5643" width="14" style="12" customWidth="1"/>
    <col min="5644" max="5888" width="9.1796875" style="12"/>
    <col min="5889" max="5889" width="9.7265625" style="12" customWidth="1"/>
    <col min="5890" max="5890" width="0" style="12" hidden="1" customWidth="1"/>
    <col min="5891" max="5891" width="12.1796875" style="12" customWidth="1"/>
    <col min="5892" max="5892" width="8.453125" style="12" customWidth="1"/>
    <col min="5893" max="5893" width="9.54296875" style="12" customWidth="1"/>
    <col min="5894" max="5894" width="6.81640625" style="12" customWidth="1"/>
    <col min="5895" max="5895" width="10.1796875" style="12" customWidth="1"/>
    <col min="5896" max="5896" width="9.7265625" style="12" customWidth="1"/>
    <col min="5897" max="5897" width="9.54296875" style="12" customWidth="1"/>
    <col min="5898" max="5898" width="5.1796875" style="12" customWidth="1"/>
    <col min="5899" max="5899" width="14" style="12" customWidth="1"/>
    <col min="5900" max="6144" width="9.1796875" style="12"/>
    <col min="6145" max="6145" width="9.7265625" style="12" customWidth="1"/>
    <col min="6146" max="6146" width="0" style="12" hidden="1" customWidth="1"/>
    <col min="6147" max="6147" width="12.1796875" style="12" customWidth="1"/>
    <col min="6148" max="6148" width="8.453125" style="12" customWidth="1"/>
    <col min="6149" max="6149" width="9.54296875" style="12" customWidth="1"/>
    <col min="6150" max="6150" width="6.81640625" style="12" customWidth="1"/>
    <col min="6151" max="6151" width="10.1796875" style="12" customWidth="1"/>
    <col min="6152" max="6152" width="9.7265625" style="12" customWidth="1"/>
    <col min="6153" max="6153" width="9.54296875" style="12" customWidth="1"/>
    <col min="6154" max="6154" width="5.1796875" style="12" customWidth="1"/>
    <col min="6155" max="6155" width="14" style="12" customWidth="1"/>
    <col min="6156" max="6400" width="9.1796875" style="12"/>
    <col min="6401" max="6401" width="9.7265625" style="12" customWidth="1"/>
    <col min="6402" max="6402" width="0" style="12" hidden="1" customWidth="1"/>
    <col min="6403" max="6403" width="12.1796875" style="12" customWidth="1"/>
    <col min="6404" max="6404" width="8.453125" style="12" customWidth="1"/>
    <col min="6405" max="6405" width="9.54296875" style="12" customWidth="1"/>
    <col min="6406" max="6406" width="6.81640625" style="12" customWidth="1"/>
    <col min="6407" max="6407" width="10.1796875" style="12" customWidth="1"/>
    <col min="6408" max="6408" width="9.7265625" style="12" customWidth="1"/>
    <col min="6409" max="6409" width="9.54296875" style="12" customWidth="1"/>
    <col min="6410" max="6410" width="5.1796875" style="12" customWidth="1"/>
    <col min="6411" max="6411" width="14" style="12" customWidth="1"/>
    <col min="6412" max="6656" width="9.1796875" style="12"/>
    <col min="6657" max="6657" width="9.7265625" style="12" customWidth="1"/>
    <col min="6658" max="6658" width="0" style="12" hidden="1" customWidth="1"/>
    <col min="6659" max="6659" width="12.1796875" style="12" customWidth="1"/>
    <col min="6660" max="6660" width="8.453125" style="12" customWidth="1"/>
    <col min="6661" max="6661" width="9.54296875" style="12" customWidth="1"/>
    <col min="6662" max="6662" width="6.81640625" style="12" customWidth="1"/>
    <col min="6663" max="6663" width="10.1796875" style="12" customWidth="1"/>
    <col min="6664" max="6664" width="9.7265625" style="12" customWidth="1"/>
    <col min="6665" max="6665" width="9.54296875" style="12" customWidth="1"/>
    <col min="6666" max="6666" width="5.1796875" style="12" customWidth="1"/>
    <col min="6667" max="6667" width="14" style="12" customWidth="1"/>
    <col min="6668" max="6912" width="9.1796875" style="12"/>
    <col min="6913" max="6913" width="9.7265625" style="12" customWidth="1"/>
    <col min="6914" max="6914" width="0" style="12" hidden="1" customWidth="1"/>
    <col min="6915" max="6915" width="12.1796875" style="12" customWidth="1"/>
    <col min="6916" max="6916" width="8.453125" style="12" customWidth="1"/>
    <col min="6917" max="6917" width="9.54296875" style="12" customWidth="1"/>
    <col min="6918" max="6918" width="6.81640625" style="12" customWidth="1"/>
    <col min="6919" max="6919" width="10.1796875" style="12" customWidth="1"/>
    <col min="6920" max="6920" width="9.7265625" style="12" customWidth="1"/>
    <col min="6921" max="6921" width="9.54296875" style="12" customWidth="1"/>
    <col min="6922" max="6922" width="5.1796875" style="12" customWidth="1"/>
    <col min="6923" max="6923" width="14" style="12" customWidth="1"/>
    <col min="6924" max="7168" width="9.1796875" style="12"/>
    <col min="7169" max="7169" width="9.7265625" style="12" customWidth="1"/>
    <col min="7170" max="7170" width="0" style="12" hidden="1" customWidth="1"/>
    <col min="7171" max="7171" width="12.1796875" style="12" customWidth="1"/>
    <col min="7172" max="7172" width="8.453125" style="12" customWidth="1"/>
    <col min="7173" max="7173" width="9.54296875" style="12" customWidth="1"/>
    <col min="7174" max="7174" width="6.81640625" style="12" customWidth="1"/>
    <col min="7175" max="7175" width="10.1796875" style="12" customWidth="1"/>
    <col min="7176" max="7176" width="9.7265625" style="12" customWidth="1"/>
    <col min="7177" max="7177" width="9.54296875" style="12" customWidth="1"/>
    <col min="7178" max="7178" width="5.1796875" style="12" customWidth="1"/>
    <col min="7179" max="7179" width="14" style="12" customWidth="1"/>
    <col min="7180" max="7424" width="9.1796875" style="12"/>
    <col min="7425" max="7425" width="9.7265625" style="12" customWidth="1"/>
    <col min="7426" max="7426" width="0" style="12" hidden="1" customWidth="1"/>
    <col min="7427" max="7427" width="12.1796875" style="12" customWidth="1"/>
    <col min="7428" max="7428" width="8.453125" style="12" customWidth="1"/>
    <col min="7429" max="7429" width="9.54296875" style="12" customWidth="1"/>
    <col min="7430" max="7430" width="6.81640625" style="12" customWidth="1"/>
    <col min="7431" max="7431" width="10.1796875" style="12" customWidth="1"/>
    <col min="7432" max="7432" width="9.7265625" style="12" customWidth="1"/>
    <col min="7433" max="7433" width="9.54296875" style="12" customWidth="1"/>
    <col min="7434" max="7434" width="5.1796875" style="12" customWidth="1"/>
    <col min="7435" max="7435" width="14" style="12" customWidth="1"/>
    <col min="7436" max="7680" width="9.1796875" style="12"/>
    <col min="7681" max="7681" width="9.7265625" style="12" customWidth="1"/>
    <col min="7682" max="7682" width="0" style="12" hidden="1" customWidth="1"/>
    <col min="7683" max="7683" width="12.1796875" style="12" customWidth="1"/>
    <col min="7684" max="7684" width="8.453125" style="12" customWidth="1"/>
    <col min="7685" max="7685" width="9.54296875" style="12" customWidth="1"/>
    <col min="7686" max="7686" width="6.81640625" style="12" customWidth="1"/>
    <col min="7687" max="7687" width="10.1796875" style="12" customWidth="1"/>
    <col min="7688" max="7688" width="9.7265625" style="12" customWidth="1"/>
    <col min="7689" max="7689" width="9.54296875" style="12" customWidth="1"/>
    <col min="7690" max="7690" width="5.1796875" style="12" customWidth="1"/>
    <col min="7691" max="7691" width="14" style="12" customWidth="1"/>
    <col min="7692" max="7936" width="9.1796875" style="12"/>
    <col min="7937" max="7937" width="9.7265625" style="12" customWidth="1"/>
    <col min="7938" max="7938" width="0" style="12" hidden="1" customWidth="1"/>
    <col min="7939" max="7939" width="12.1796875" style="12" customWidth="1"/>
    <col min="7940" max="7940" width="8.453125" style="12" customWidth="1"/>
    <col min="7941" max="7941" width="9.54296875" style="12" customWidth="1"/>
    <col min="7942" max="7942" width="6.81640625" style="12" customWidth="1"/>
    <col min="7943" max="7943" width="10.1796875" style="12" customWidth="1"/>
    <col min="7944" max="7944" width="9.7265625" style="12" customWidth="1"/>
    <col min="7945" max="7945" width="9.54296875" style="12" customWidth="1"/>
    <col min="7946" max="7946" width="5.1796875" style="12" customWidth="1"/>
    <col min="7947" max="7947" width="14" style="12" customWidth="1"/>
    <col min="7948" max="8192" width="9.1796875" style="12"/>
    <col min="8193" max="8193" width="9.7265625" style="12" customWidth="1"/>
    <col min="8194" max="8194" width="0" style="12" hidden="1" customWidth="1"/>
    <col min="8195" max="8195" width="12.1796875" style="12" customWidth="1"/>
    <col min="8196" max="8196" width="8.453125" style="12" customWidth="1"/>
    <col min="8197" max="8197" width="9.54296875" style="12" customWidth="1"/>
    <col min="8198" max="8198" width="6.81640625" style="12" customWidth="1"/>
    <col min="8199" max="8199" width="10.1796875" style="12" customWidth="1"/>
    <col min="8200" max="8200" width="9.7265625" style="12" customWidth="1"/>
    <col min="8201" max="8201" width="9.54296875" style="12" customWidth="1"/>
    <col min="8202" max="8202" width="5.1796875" style="12" customWidth="1"/>
    <col min="8203" max="8203" width="14" style="12" customWidth="1"/>
    <col min="8204" max="8448" width="9.1796875" style="12"/>
    <col min="8449" max="8449" width="9.7265625" style="12" customWidth="1"/>
    <col min="8450" max="8450" width="0" style="12" hidden="1" customWidth="1"/>
    <col min="8451" max="8451" width="12.1796875" style="12" customWidth="1"/>
    <col min="8452" max="8452" width="8.453125" style="12" customWidth="1"/>
    <col min="8453" max="8453" width="9.54296875" style="12" customWidth="1"/>
    <col min="8454" max="8454" width="6.81640625" style="12" customWidth="1"/>
    <col min="8455" max="8455" width="10.1796875" style="12" customWidth="1"/>
    <col min="8456" max="8456" width="9.7265625" style="12" customWidth="1"/>
    <col min="8457" max="8457" width="9.54296875" style="12" customWidth="1"/>
    <col min="8458" max="8458" width="5.1796875" style="12" customWidth="1"/>
    <col min="8459" max="8459" width="14" style="12" customWidth="1"/>
    <col min="8460" max="8704" width="9.1796875" style="12"/>
    <col min="8705" max="8705" width="9.7265625" style="12" customWidth="1"/>
    <col min="8706" max="8706" width="0" style="12" hidden="1" customWidth="1"/>
    <col min="8707" max="8707" width="12.1796875" style="12" customWidth="1"/>
    <col min="8708" max="8708" width="8.453125" style="12" customWidth="1"/>
    <col min="8709" max="8709" width="9.54296875" style="12" customWidth="1"/>
    <col min="8710" max="8710" width="6.81640625" style="12" customWidth="1"/>
    <col min="8711" max="8711" width="10.1796875" style="12" customWidth="1"/>
    <col min="8712" max="8712" width="9.7265625" style="12" customWidth="1"/>
    <col min="8713" max="8713" width="9.54296875" style="12" customWidth="1"/>
    <col min="8714" max="8714" width="5.1796875" style="12" customWidth="1"/>
    <col min="8715" max="8715" width="14" style="12" customWidth="1"/>
    <col min="8716" max="8960" width="9.1796875" style="12"/>
    <col min="8961" max="8961" width="9.7265625" style="12" customWidth="1"/>
    <col min="8962" max="8962" width="0" style="12" hidden="1" customWidth="1"/>
    <col min="8963" max="8963" width="12.1796875" style="12" customWidth="1"/>
    <col min="8964" max="8964" width="8.453125" style="12" customWidth="1"/>
    <col min="8965" max="8965" width="9.54296875" style="12" customWidth="1"/>
    <col min="8966" max="8966" width="6.81640625" style="12" customWidth="1"/>
    <col min="8967" max="8967" width="10.1796875" style="12" customWidth="1"/>
    <col min="8968" max="8968" width="9.7265625" style="12" customWidth="1"/>
    <col min="8969" max="8969" width="9.54296875" style="12" customWidth="1"/>
    <col min="8970" max="8970" width="5.1796875" style="12" customWidth="1"/>
    <col min="8971" max="8971" width="14" style="12" customWidth="1"/>
    <col min="8972" max="9216" width="9.1796875" style="12"/>
    <col min="9217" max="9217" width="9.7265625" style="12" customWidth="1"/>
    <col min="9218" max="9218" width="0" style="12" hidden="1" customWidth="1"/>
    <col min="9219" max="9219" width="12.1796875" style="12" customWidth="1"/>
    <col min="9220" max="9220" width="8.453125" style="12" customWidth="1"/>
    <col min="9221" max="9221" width="9.54296875" style="12" customWidth="1"/>
    <col min="9222" max="9222" width="6.81640625" style="12" customWidth="1"/>
    <col min="9223" max="9223" width="10.1796875" style="12" customWidth="1"/>
    <col min="9224" max="9224" width="9.7265625" style="12" customWidth="1"/>
    <col min="9225" max="9225" width="9.54296875" style="12" customWidth="1"/>
    <col min="9226" max="9226" width="5.1796875" style="12" customWidth="1"/>
    <col min="9227" max="9227" width="14" style="12" customWidth="1"/>
    <col min="9228" max="9472" width="9.1796875" style="12"/>
    <col min="9473" max="9473" width="9.7265625" style="12" customWidth="1"/>
    <col min="9474" max="9474" width="0" style="12" hidden="1" customWidth="1"/>
    <col min="9475" max="9475" width="12.1796875" style="12" customWidth="1"/>
    <col min="9476" max="9476" width="8.453125" style="12" customWidth="1"/>
    <col min="9477" max="9477" width="9.54296875" style="12" customWidth="1"/>
    <col min="9478" max="9478" width="6.81640625" style="12" customWidth="1"/>
    <col min="9479" max="9479" width="10.1796875" style="12" customWidth="1"/>
    <col min="9480" max="9480" width="9.7265625" style="12" customWidth="1"/>
    <col min="9481" max="9481" width="9.54296875" style="12" customWidth="1"/>
    <col min="9482" max="9482" width="5.1796875" style="12" customWidth="1"/>
    <col min="9483" max="9483" width="14" style="12" customWidth="1"/>
    <col min="9484" max="9728" width="9.1796875" style="12"/>
    <col min="9729" max="9729" width="9.7265625" style="12" customWidth="1"/>
    <col min="9730" max="9730" width="0" style="12" hidden="1" customWidth="1"/>
    <col min="9731" max="9731" width="12.1796875" style="12" customWidth="1"/>
    <col min="9732" max="9732" width="8.453125" style="12" customWidth="1"/>
    <col min="9733" max="9733" width="9.54296875" style="12" customWidth="1"/>
    <col min="9734" max="9734" width="6.81640625" style="12" customWidth="1"/>
    <col min="9735" max="9735" width="10.1796875" style="12" customWidth="1"/>
    <col min="9736" max="9736" width="9.7265625" style="12" customWidth="1"/>
    <col min="9737" max="9737" width="9.54296875" style="12" customWidth="1"/>
    <col min="9738" max="9738" width="5.1796875" style="12" customWidth="1"/>
    <col min="9739" max="9739" width="14" style="12" customWidth="1"/>
    <col min="9740" max="9984" width="9.1796875" style="12"/>
    <col min="9985" max="9985" width="9.7265625" style="12" customWidth="1"/>
    <col min="9986" max="9986" width="0" style="12" hidden="1" customWidth="1"/>
    <col min="9987" max="9987" width="12.1796875" style="12" customWidth="1"/>
    <col min="9988" max="9988" width="8.453125" style="12" customWidth="1"/>
    <col min="9989" max="9989" width="9.54296875" style="12" customWidth="1"/>
    <col min="9990" max="9990" width="6.81640625" style="12" customWidth="1"/>
    <col min="9991" max="9991" width="10.1796875" style="12" customWidth="1"/>
    <col min="9992" max="9992" width="9.7265625" style="12" customWidth="1"/>
    <col min="9993" max="9993" width="9.54296875" style="12" customWidth="1"/>
    <col min="9994" max="9994" width="5.1796875" style="12" customWidth="1"/>
    <col min="9995" max="9995" width="14" style="12" customWidth="1"/>
    <col min="9996" max="10240" width="9.1796875" style="12"/>
    <col min="10241" max="10241" width="9.7265625" style="12" customWidth="1"/>
    <col min="10242" max="10242" width="0" style="12" hidden="1" customWidth="1"/>
    <col min="10243" max="10243" width="12.1796875" style="12" customWidth="1"/>
    <col min="10244" max="10244" width="8.453125" style="12" customWidth="1"/>
    <col min="10245" max="10245" width="9.54296875" style="12" customWidth="1"/>
    <col min="10246" max="10246" width="6.81640625" style="12" customWidth="1"/>
    <col min="10247" max="10247" width="10.1796875" style="12" customWidth="1"/>
    <col min="10248" max="10248" width="9.7265625" style="12" customWidth="1"/>
    <col min="10249" max="10249" width="9.54296875" style="12" customWidth="1"/>
    <col min="10250" max="10250" width="5.1796875" style="12" customWidth="1"/>
    <col min="10251" max="10251" width="14" style="12" customWidth="1"/>
    <col min="10252" max="10496" width="9.1796875" style="12"/>
    <col min="10497" max="10497" width="9.7265625" style="12" customWidth="1"/>
    <col min="10498" max="10498" width="0" style="12" hidden="1" customWidth="1"/>
    <col min="10499" max="10499" width="12.1796875" style="12" customWidth="1"/>
    <col min="10500" max="10500" width="8.453125" style="12" customWidth="1"/>
    <col min="10501" max="10501" width="9.54296875" style="12" customWidth="1"/>
    <col min="10502" max="10502" width="6.81640625" style="12" customWidth="1"/>
    <col min="10503" max="10503" width="10.1796875" style="12" customWidth="1"/>
    <col min="10504" max="10504" width="9.7265625" style="12" customWidth="1"/>
    <col min="10505" max="10505" width="9.54296875" style="12" customWidth="1"/>
    <col min="10506" max="10506" width="5.1796875" style="12" customWidth="1"/>
    <col min="10507" max="10507" width="14" style="12" customWidth="1"/>
    <col min="10508" max="10752" width="9.1796875" style="12"/>
    <col min="10753" max="10753" width="9.7265625" style="12" customWidth="1"/>
    <col min="10754" max="10754" width="0" style="12" hidden="1" customWidth="1"/>
    <col min="10755" max="10755" width="12.1796875" style="12" customWidth="1"/>
    <col min="10756" max="10756" width="8.453125" style="12" customWidth="1"/>
    <col min="10757" max="10757" width="9.54296875" style="12" customWidth="1"/>
    <col min="10758" max="10758" width="6.81640625" style="12" customWidth="1"/>
    <col min="10759" max="10759" width="10.1796875" style="12" customWidth="1"/>
    <col min="10760" max="10760" width="9.7265625" style="12" customWidth="1"/>
    <col min="10761" max="10761" width="9.54296875" style="12" customWidth="1"/>
    <col min="10762" max="10762" width="5.1796875" style="12" customWidth="1"/>
    <col min="10763" max="10763" width="14" style="12" customWidth="1"/>
    <col min="10764" max="11008" width="9.1796875" style="12"/>
    <col min="11009" max="11009" width="9.7265625" style="12" customWidth="1"/>
    <col min="11010" max="11010" width="0" style="12" hidden="1" customWidth="1"/>
    <col min="11011" max="11011" width="12.1796875" style="12" customWidth="1"/>
    <col min="11012" max="11012" width="8.453125" style="12" customWidth="1"/>
    <col min="11013" max="11013" width="9.54296875" style="12" customWidth="1"/>
    <col min="11014" max="11014" width="6.81640625" style="12" customWidth="1"/>
    <col min="11015" max="11015" width="10.1796875" style="12" customWidth="1"/>
    <col min="11016" max="11016" width="9.7265625" style="12" customWidth="1"/>
    <col min="11017" max="11017" width="9.54296875" style="12" customWidth="1"/>
    <col min="11018" max="11018" width="5.1796875" style="12" customWidth="1"/>
    <col min="11019" max="11019" width="14" style="12" customWidth="1"/>
    <col min="11020" max="11264" width="9.1796875" style="12"/>
    <col min="11265" max="11265" width="9.7265625" style="12" customWidth="1"/>
    <col min="11266" max="11266" width="0" style="12" hidden="1" customWidth="1"/>
    <col min="11267" max="11267" width="12.1796875" style="12" customWidth="1"/>
    <col min="11268" max="11268" width="8.453125" style="12" customWidth="1"/>
    <col min="11269" max="11269" width="9.54296875" style="12" customWidth="1"/>
    <col min="11270" max="11270" width="6.81640625" style="12" customWidth="1"/>
    <col min="11271" max="11271" width="10.1796875" style="12" customWidth="1"/>
    <col min="11272" max="11272" width="9.7265625" style="12" customWidth="1"/>
    <col min="11273" max="11273" width="9.54296875" style="12" customWidth="1"/>
    <col min="11274" max="11274" width="5.1796875" style="12" customWidth="1"/>
    <col min="11275" max="11275" width="14" style="12" customWidth="1"/>
    <col min="11276" max="11520" width="9.1796875" style="12"/>
    <col min="11521" max="11521" width="9.7265625" style="12" customWidth="1"/>
    <col min="11522" max="11522" width="0" style="12" hidden="1" customWidth="1"/>
    <col min="11523" max="11523" width="12.1796875" style="12" customWidth="1"/>
    <col min="11524" max="11524" width="8.453125" style="12" customWidth="1"/>
    <col min="11525" max="11525" width="9.54296875" style="12" customWidth="1"/>
    <col min="11526" max="11526" width="6.81640625" style="12" customWidth="1"/>
    <col min="11527" max="11527" width="10.1796875" style="12" customWidth="1"/>
    <col min="11528" max="11528" width="9.7265625" style="12" customWidth="1"/>
    <col min="11529" max="11529" width="9.54296875" style="12" customWidth="1"/>
    <col min="11530" max="11530" width="5.1796875" style="12" customWidth="1"/>
    <col min="11531" max="11531" width="14" style="12" customWidth="1"/>
    <col min="11532" max="11776" width="9.1796875" style="12"/>
    <col min="11777" max="11777" width="9.7265625" style="12" customWidth="1"/>
    <col min="11778" max="11778" width="0" style="12" hidden="1" customWidth="1"/>
    <col min="11779" max="11779" width="12.1796875" style="12" customWidth="1"/>
    <col min="11780" max="11780" width="8.453125" style="12" customWidth="1"/>
    <col min="11781" max="11781" width="9.54296875" style="12" customWidth="1"/>
    <col min="11782" max="11782" width="6.81640625" style="12" customWidth="1"/>
    <col min="11783" max="11783" width="10.1796875" style="12" customWidth="1"/>
    <col min="11784" max="11784" width="9.7265625" style="12" customWidth="1"/>
    <col min="11785" max="11785" width="9.54296875" style="12" customWidth="1"/>
    <col min="11786" max="11786" width="5.1796875" style="12" customWidth="1"/>
    <col min="11787" max="11787" width="14" style="12" customWidth="1"/>
    <col min="11788" max="12032" width="9.1796875" style="12"/>
    <col min="12033" max="12033" width="9.7265625" style="12" customWidth="1"/>
    <col min="12034" max="12034" width="0" style="12" hidden="1" customWidth="1"/>
    <col min="12035" max="12035" width="12.1796875" style="12" customWidth="1"/>
    <col min="12036" max="12036" width="8.453125" style="12" customWidth="1"/>
    <col min="12037" max="12037" width="9.54296875" style="12" customWidth="1"/>
    <col min="12038" max="12038" width="6.81640625" style="12" customWidth="1"/>
    <col min="12039" max="12039" width="10.1796875" style="12" customWidth="1"/>
    <col min="12040" max="12040" width="9.7265625" style="12" customWidth="1"/>
    <col min="12041" max="12041" width="9.54296875" style="12" customWidth="1"/>
    <col min="12042" max="12042" width="5.1796875" style="12" customWidth="1"/>
    <col min="12043" max="12043" width="14" style="12" customWidth="1"/>
    <col min="12044" max="12288" width="9.1796875" style="12"/>
    <col min="12289" max="12289" width="9.7265625" style="12" customWidth="1"/>
    <col min="12290" max="12290" width="0" style="12" hidden="1" customWidth="1"/>
    <col min="12291" max="12291" width="12.1796875" style="12" customWidth="1"/>
    <col min="12292" max="12292" width="8.453125" style="12" customWidth="1"/>
    <col min="12293" max="12293" width="9.54296875" style="12" customWidth="1"/>
    <col min="12294" max="12294" width="6.81640625" style="12" customWidth="1"/>
    <col min="12295" max="12295" width="10.1796875" style="12" customWidth="1"/>
    <col min="12296" max="12296" width="9.7265625" style="12" customWidth="1"/>
    <col min="12297" max="12297" width="9.54296875" style="12" customWidth="1"/>
    <col min="12298" max="12298" width="5.1796875" style="12" customWidth="1"/>
    <col min="12299" max="12299" width="14" style="12" customWidth="1"/>
    <col min="12300" max="12544" width="9.1796875" style="12"/>
    <col min="12545" max="12545" width="9.7265625" style="12" customWidth="1"/>
    <col min="12546" max="12546" width="0" style="12" hidden="1" customWidth="1"/>
    <col min="12547" max="12547" width="12.1796875" style="12" customWidth="1"/>
    <col min="12548" max="12548" width="8.453125" style="12" customWidth="1"/>
    <col min="12549" max="12549" width="9.54296875" style="12" customWidth="1"/>
    <col min="12550" max="12550" width="6.81640625" style="12" customWidth="1"/>
    <col min="12551" max="12551" width="10.1796875" style="12" customWidth="1"/>
    <col min="12552" max="12552" width="9.7265625" style="12" customWidth="1"/>
    <col min="12553" max="12553" width="9.54296875" style="12" customWidth="1"/>
    <col min="12554" max="12554" width="5.1796875" style="12" customWidth="1"/>
    <col min="12555" max="12555" width="14" style="12" customWidth="1"/>
    <col min="12556" max="12800" width="9.1796875" style="12"/>
    <col min="12801" max="12801" width="9.7265625" style="12" customWidth="1"/>
    <col min="12802" max="12802" width="0" style="12" hidden="1" customWidth="1"/>
    <col min="12803" max="12803" width="12.1796875" style="12" customWidth="1"/>
    <col min="12804" max="12804" width="8.453125" style="12" customWidth="1"/>
    <col min="12805" max="12805" width="9.54296875" style="12" customWidth="1"/>
    <col min="12806" max="12806" width="6.81640625" style="12" customWidth="1"/>
    <col min="12807" max="12807" width="10.1796875" style="12" customWidth="1"/>
    <col min="12808" max="12808" width="9.7265625" style="12" customWidth="1"/>
    <col min="12809" max="12809" width="9.54296875" style="12" customWidth="1"/>
    <col min="12810" max="12810" width="5.1796875" style="12" customWidth="1"/>
    <col min="12811" max="12811" width="14" style="12" customWidth="1"/>
    <col min="12812" max="13056" width="9.1796875" style="12"/>
    <col min="13057" max="13057" width="9.7265625" style="12" customWidth="1"/>
    <col min="13058" max="13058" width="0" style="12" hidden="1" customWidth="1"/>
    <col min="13059" max="13059" width="12.1796875" style="12" customWidth="1"/>
    <col min="13060" max="13060" width="8.453125" style="12" customWidth="1"/>
    <col min="13061" max="13061" width="9.54296875" style="12" customWidth="1"/>
    <col min="13062" max="13062" width="6.81640625" style="12" customWidth="1"/>
    <col min="13063" max="13063" width="10.1796875" style="12" customWidth="1"/>
    <col min="13064" max="13064" width="9.7265625" style="12" customWidth="1"/>
    <col min="13065" max="13065" width="9.54296875" style="12" customWidth="1"/>
    <col min="13066" max="13066" width="5.1796875" style="12" customWidth="1"/>
    <col min="13067" max="13067" width="14" style="12" customWidth="1"/>
    <col min="13068" max="13312" width="9.1796875" style="12"/>
    <col min="13313" max="13313" width="9.7265625" style="12" customWidth="1"/>
    <col min="13314" max="13314" width="0" style="12" hidden="1" customWidth="1"/>
    <col min="13315" max="13315" width="12.1796875" style="12" customWidth="1"/>
    <col min="13316" max="13316" width="8.453125" style="12" customWidth="1"/>
    <col min="13317" max="13317" width="9.54296875" style="12" customWidth="1"/>
    <col min="13318" max="13318" width="6.81640625" style="12" customWidth="1"/>
    <col min="13319" max="13319" width="10.1796875" style="12" customWidth="1"/>
    <col min="13320" max="13320" width="9.7265625" style="12" customWidth="1"/>
    <col min="13321" max="13321" width="9.54296875" style="12" customWidth="1"/>
    <col min="13322" max="13322" width="5.1796875" style="12" customWidth="1"/>
    <col min="13323" max="13323" width="14" style="12" customWidth="1"/>
    <col min="13324" max="13568" width="9.1796875" style="12"/>
    <col min="13569" max="13569" width="9.7265625" style="12" customWidth="1"/>
    <col min="13570" max="13570" width="0" style="12" hidden="1" customWidth="1"/>
    <col min="13571" max="13571" width="12.1796875" style="12" customWidth="1"/>
    <col min="13572" max="13572" width="8.453125" style="12" customWidth="1"/>
    <col min="13573" max="13573" width="9.54296875" style="12" customWidth="1"/>
    <col min="13574" max="13574" width="6.81640625" style="12" customWidth="1"/>
    <col min="13575" max="13575" width="10.1796875" style="12" customWidth="1"/>
    <col min="13576" max="13576" width="9.7265625" style="12" customWidth="1"/>
    <col min="13577" max="13577" width="9.54296875" style="12" customWidth="1"/>
    <col min="13578" max="13578" width="5.1796875" style="12" customWidth="1"/>
    <col min="13579" max="13579" width="14" style="12" customWidth="1"/>
    <col min="13580" max="13824" width="9.1796875" style="12"/>
    <col min="13825" max="13825" width="9.7265625" style="12" customWidth="1"/>
    <col min="13826" max="13826" width="0" style="12" hidden="1" customWidth="1"/>
    <col min="13827" max="13827" width="12.1796875" style="12" customWidth="1"/>
    <col min="13828" max="13828" width="8.453125" style="12" customWidth="1"/>
    <col min="13829" max="13829" width="9.54296875" style="12" customWidth="1"/>
    <col min="13830" max="13830" width="6.81640625" style="12" customWidth="1"/>
    <col min="13831" max="13831" width="10.1796875" style="12" customWidth="1"/>
    <col min="13832" max="13832" width="9.7265625" style="12" customWidth="1"/>
    <col min="13833" max="13833" width="9.54296875" style="12" customWidth="1"/>
    <col min="13834" max="13834" width="5.1796875" style="12" customWidth="1"/>
    <col min="13835" max="13835" width="14" style="12" customWidth="1"/>
    <col min="13836" max="14080" width="9.1796875" style="12"/>
    <col min="14081" max="14081" width="9.7265625" style="12" customWidth="1"/>
    <col min="14082" max="14082" width="0" style="12" hidden="1" customWidth="1"/>
    <col min="14083" max="14083" width="12.1796875" style="12" customWidth="1"/>
    <col min="14084" max="14084" width="8.453125" style="12" customWidth="1"/>
    <col min="14085" max="14085" width="9.54296875" style="12" customWidth="1"/>
    <col min="14086" max="14086" width="6.81640625" style="12" customWidth="1"/>
    <col min="14087" max="14087" width="10.1796875" style="12" customWidth="1"/>
    <col min="14088" max="14088" width="9.7265625" style="12" customWidth="1"/>
    <col min="14089" max="14089" width="9.54296875" style="12" customWidth="1"/>
    <col min="14090" max="14090" width="5.1796875" style="12" customWidth="1"/>
    <col min="14091" max="14091" width="14" style="12" customWidth="1"/>
    <col min="14092" max="14336" width="9.1796875" style="12"/>
    <col min="14337" max="14337" width="9.7265625" style="12" customWidth="1"/>
    <col min="14338" max="14338" width="0" style="12" hidden="1" customWidth="1"/>
    <col min="14339" max="14339" width="12.1796875" style="12" customWidth="1"/>
    <col min="14340" max="14340" width="8.453125" style="12" customWidth="1"/>
    <col min="14341" max="14341" width="9.54296875" style="12" customWidth="1"/>
    <col min="14342" max="14342" width="6.81640625" style="12" customWidth="1"/>
    <col min="14343" max="14343" width="10.1796875" style="12" customWidth="1"/>
    <col min="14344" max="14344" width="9.7265625" style="12" customWidth="1"/>
    <col min="14345" max="14345" width="9.54296875" style="12" customWidth="1"/>
    <col min="14346" max="14346" width="5.1796875" style="12" customWidth="1"/>
    <col min="14347" max="14347" width="14" style="12" customWidth="1"/>
    <col min="14348" max="14592" width="9.1796875" style="12"/>
    <col min="14593" max="14593" width="9.7265625" style="12" customWidth="1"/>
    <col min="14594" max="14594" width="0" style="12" hidden="1" customWidth="1"/>
    <col min="14595" max="14595" width="12.1796875" style="12" customWidth="1"/>
    <col min="14596" max="14596" width="8.453125" style="12" customWidth="1"/>
    <col min="14597" max="14597" width="9.54296875" style="12" customWidth="1"/>
    <col min="14598" max="14598" width="6.81640625" style="12" customWidth="1"/>
    <col min="14599" max="14599" width="10.1796875" style="12" customWidth="1"/>
    <col min="14600" max="14600" width="9.7265625" style="12" customWidth="1"/>
    <col min="14601" max="14601" width="9.54296875" style="12" customWidth="1"/>
    <col min="14602" max="14602" width="5.1796875" style="12" customWidth="1"/>
    <col min="14603" max="14603" width="14" style="12" customWidth="1"/>
    <col min="14604" max="14848" width="9.1796875" style="12"/>
    <col min="14849" max="14849" width="9.7265625" style="12" customWidth="1"/>
    <col min="14850" max="14850" width="0" style="12" hidden="1" customWidth="1"/>
    <col min="14851" max="14851" width="12.1796875" style="12" customWidth="1"/>
    <col min="14852" max="14852" width="8.453125" style="12" customWidth="1"/>
    <col min="14853" max="14853" width="9.54296875" style="12" customWidth="1"/>
    <col min="14854" max="14854" width="6.81640625" style="12" customWidth="1"/>
    <col min="14855" max="14855" width="10.1796875" style="12" customWidth="1"/>
    <col min="14856" max="14856" width="9.7265625" style="12" customWidth="1"/>
    <col min="14857" max="14857" width="9.54296875" style="12" customWidth="1"/>
    <col min="14858" max="14858" width="5.1796875" style="12" customWidth="1"/>
    <col min="14859" max="14859" width="14" style="12" customWidth="1"/>
    <col min="14860" max="15104" width="9.1796875" style="12"/>
    <col min="15105" max="15105" width="9.7265625" style="12" customWidth="1"/>
    <col min="15106" max="15106" width="0" style="12" hidden="1" customWidth="1"/>
    <col min="15107" max="15107" width="12.1796875" style="12" customWidth="1"/>
    <col min="15108" max="15108" width="8.453125" style="12" customWidth="1"/>
    <col min="15109" max="15109" width="9.54296875" style="12" customWidth="1"/>
    <col min="15110" max="15110" width="6.81640625" style="12" customWidth="1"/>
    <col min="15111" max="15111" width="10.1796875" style="12" customWidth="1"/>
    <col min="15112" max="15112" width="9.7265625" style="12" customWidth="1"/>
    <col min="15113" max="15113" width="9.54296875" style="12" customWidth="1"/>
    <col min="15114" max="15114" width="5.1796875" style="12" customWidth="1"/>
    <col min="15115" max="15115" width="14" style="12" customWidth="1"/>
    <col min="15116" max="15360" width="9.1796875" style="12"/>
    <col min="15361" max="15361" width="9.7265625" style="12" customWidth="1"/>
    <col min="15362" max="15362" width="0" style="12" hidden="1" customWidth="1"/>
    <col min="15363" max="15363" width="12.1796875" style="12" customWidth="1"/>
    <col min="15364" max="15364" width="8.453125" style="12" customWidth="1"/>
    <col min="15365" max="15365" width="9.54296875" style="12" customWidth="1"/>
    <col min="15366" max="15366" width="6.81640625" style="12" customWidth="1"/>
    <col min="15367" max="15367" width="10.1796875" style="12" customWidth="1"/>
    <col min="15368" max="15368" width="9.7265625" style="12" customWidth="1"/>
    <col min="15369" max="15369" width="9.54296875" style="12" customWidth="1"/>
    <col min="15370" max="15370" width="5.1796875" style="12" customWidth="1"/>
    <col min="15371" max="15371" width="14" style="12" customWidth="1"/>
    <col min="15372" max="15616" width="9.1796875" style="12"/>
    <col min="15617" max="15617" width="9.7265625" style="12" customWidth="1"/>
    <col min="15618" max="15618" width="0" style="12" hidden="1" customWidth="1"/>
    <col min="15619" max="15619" width="12.1796875" style="12" customWidth="1"/>
    <col min="15620" max="15620" width="8.453125" style="12" customWidth="1"/>
    <col min="15621" max="15621" width="9.54296875" style="12" customWidth="1"/>
    <col min="15622" max="15622" width="6.81640625" style="12" customWidth="1"/>
    <col min="15623" max="15623" width="10.1796875" style="12" customWidth="1"/>
    <col min="15624" max="15624" width="9.7265625" style="12" customWidth="1"/>
    <col min="15625" max="15625" width="9.54296875" style="12" customWidth="1"/>
    <col min="15626" max="15626" width="5.1796875" style="12" customWidth="1"/>
    <col min="15627" max="15627" width="14" style="12" customWidth="1"/>
    <col min="15628" max="15872" width="9.1796875" style="12"/>
    <col min="15873" max="15873" width="9.7265625" style="12" customWidth="1"/>
    <col min="15874" max="15874" width="0" style="12" hidden="1" customWidth="1"/>
    <col min="15875" max="15875" width="12.1796875" style="12" customWidth="1"/>
    <col min="15876" max="15876" width="8.453125" style="12" customWidth="1"/>
    <col min="15877" max="15877" width="9.54296875" style="12" customWidth="1"/>
    <col min="15878" max="15878" width="6.81640625" style="12" customWidth="1"/>
    <col min="15879" max="15879" width="10.1796875" style="12" customWidth="1"/>
    <col min="15880" max="15880" width="9.7265625" style="12" customWidth="1"/>
    <col min="15881" max="15881" width="9.54296875" style="12" customWidth="1"/>
    <col min="15882" max="15882" width="5.1796875" style="12" customWidth="1"/>
    <col min="15883" max="15883" width="14" style="12" customWidth="1"/>
    <col min="15884" max="16128" width="9.1796875" style="12"/>
    <col min="16129" max="16129" width="9.7265625" style="12" customWidth="1"/>
    <col min="16130" max="16130" width="0" style="12" hidden="1" customWidth="1"/>
    <col min="16131" max="16131" width="12.1796875" style="12" customWidth="1"/>
    <col min="16132" max="16132" width="8.453125" style="12" customWidth="1"/>
    <col min="16133" max="16133" width="9.54296875" style="12" customWidth="1"/>
    <col min="16134" max="16134" width="6.81640625" style="12" customWidth="1"/>
    <col min="16135" max="16135" width="10.1796875" style="12" customWidth="1"/>
    <col min="16136" max="16136" width="9.7265625" style="12" customWidth="1"/>
    <col min="16137" max="16137" width="9.54296875" style="12" customWidth="1"/>
    <col min="16138" max="16138" width="5.1796875" style="12" customWidth="1"/>
    <col min="16139" max="16139" width="14" style="12" customWidth="1"/>
    <col min="16140" max="16384" width="9.1796875" style="12"/>
  </cols>
  <sheetData>
    <row r="1" spans="1:11" x14ac:dyDescent="0.3">
      <c r="F1" s="12" t="s">
        <v>80</v>
      </c>
    </row>
    <row r="2" spans="1:11" x14ac:dyDescent="0.3">
      <c r="F2" s="12">
        <f>0.982*(603)-176</f>
        <v>416.14599999999996</v>
      </c>
    </row>
    <row r="4" spans="1:11" x14ac:dyDescent="0.3">
      <c r="A4" s="12" t="s">
        <v>83</v>
      </c>
      <c r="C4" s="12" t="s">
        <v>51</v>
      </c>
      <c r="D4" s="12" t="s">
        <v>0</v>
      </c>
      <c r="E4" s="12" t="s">
        <v>1</v>
      </c>
      <c r="F4" s="12" t="s">
        <v>2</v>
      </c>
      <c r="G4" s="12" t="s">
        <v>3</v>
      </c>
      <c r="H4" s="13" t="s">
        <v>39</v>
      </c>
      <c r="I4" s="13" t="s">
        <v>4</v>
      </c>
    </row>
    <row r="5" spans="1:11" ht="33.75" customHeight="1" x14ac:dyDescent="0.3">
      <c r="A5" s="12">
        <f>(J6-J7)/J6</f>
        <v>0.90386218304132482</v>
      </c>
      <c r="B5" s="12" t="s">
        <v>69</v>
      </c>
      <c r="C5" s="12">
        <f>MLRnoCS!B17</f>
        <v>-422.32148555432815</v>
      </c>
      <c r="D5" s="12">
        <f>'Accuracy LW'!F2</f>
        <v>0.46242531227316563</v>
      </c>
      <c r="E5" s="12">
        <f>'Accuracy LW'!G2</f>
        <v>0.80900492804306889</v>
      </c>
      <c r="F5" s="12">
        <f>'Accuracy LW'!H2</f>
        <v>1.0566468065189849</v>
      </c>
      <c r="G5" s="12">
        <f>'Accuracy LW'!I2</f>
        <v>1.4320939937563817</v>
      </c>
      <c r="H5" s="12">
        <f>'Accuracy LW'!J2</f>
        <v>0.32842703310669386</v>
      </c>
      <c r="I5" s="12">
        <f>'Accuracy LW'!K2</f>
        <v>0.20445497571412913</v>
      </c>
      <c r="J5" s="12" t="s">
        <v>84</v>
      </c>
      <c r="K5" s="13" t="s">
        <v>85</v>
      </c>
    </row>
    <row r="6" spans="1:11" x14ac:dyDescent="0.3">
      <c r="B6" s="13" t="s">
        <v>86</v>
      </c>
      <c r="D6" s="12">
        <f>Data!Q2</f>
        <v>939.82857142857142</v>
      </c>
      <c r="E6" s="12">
        <f>Data!R2</f>
        <v>276.1952380952381</v>
      </c>
      <c r="F6" s="12">
        <f>Data!S2</f>
        <v>29.161904761904761</v>
      </c>
      <c r="G6" s="12">
        <f>Data!T2</f>
        <v>159.35714285714286</v>
      </c>
      <c r="H6" s="12">
        <f>Data!P2</f>
        <v>544.59047619047624</v>
      </c>
      <c r="I6" s="12">
        <f>Data!U2</f>
        <v>95.076190476190476</v>
      </c>
      <c r="J6" s="14">
        <f>162*26.72</f>
        <v>4328.6399999999994</v>
      </c>
      <c r="K6" s="12">
        <f>$C$5+SUMPRODUCT(D6:H6,D5:H5)</f>
        <v>673.60881883281786</v>
      </c>
    </row>
    <row r="7" spans="1:11" ht="14.5" x14ac:dyDescent="0.35">
      <c r="B7" s="13" t="s">
        <v>71</v>
      </c>
      <c r="D7">
        <v>99</v>
      </c>
      <c r="E7">
        <v>35</v>
      </c>
      <c r="F7">
        <v>3</v>
      </c>
      <c r="G7">
        <v>39</v>
      </c>
      <c r="H7">
        <v>93</v>
      </c>
      <c r="I7">
        <v>8</v>
      </c>
      <c r="J7" s="14">
        <f>F2</f>
        <v>416.14599999999996</v>
      </c>
    </row>
    <row r="8" spans="1:11" ht="39" x14ac:dyDescent="0.3">
      <c r="B8" s="13" t="s">
        <v>87</v>
      </c>
      <c r="D8" s="12">
        <f t="shared" ref="D8:I8" si="0">D7+$A$5*D6</f>
        <v>948.47550425603822</v>
      </c>
      <c r="E8" s="12">
        <f t="shared" si="0"/>
        <v>284.64243085038038</v>
      </c>
      <c r="F8" s="12">
        <f t="shared" si="0"/>
        <v>29.358342899738442</v>
      </c>
      <c r="G8" s="12">
        <f t="shared" si="0"/>
        <v>183.0368950260854</v>
      </c>
      <c r="H8" s="12">
        <f t="shared" si="0"/>
        <v>585.23473667303847</v>
      </c>
      <c r="I8" s="12">
        <f t="shared" si="0"/>
        <v>93.935773079062344</v>
      </c>
      <c r="J8" s="14">
        <f>J6-J7</f>
        <v>3912.4939999999997</v>
      </c>
      <c r="K8" s="12">
        <f>$C$5+SUMPRODUCT(D8:H8,D5:H5)</f>
        <v>731.90907048171016</v>
      </c>
    </row>
    <row r="10" spans="1:11" ht="39" x14ac:dyDescent="0.3">
      <c r="D10" s="13" t="s">
        <v>88</v>
      </c>
    </row>
    <row r="11" spans="1:11" x14ac:dyDescent="0.3">
      <c r="D11" s="12">
        <f>K8-K6</f>
        <v>58.300251648892299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MLR</vt:lpstr>
      <vt:lpstr>MLRnoCS</vt:lpstr>
      <vt:lpstr>Accuracy LW</vt:lpstr>
      <vt:lpstr>Players</vt:lpstr>
      <vt:lpstr>DataOBP_SLG</vt:lpstr>
      <vt:lpstr>OBP_SLG</vt:lpstr>
      <vt:lpstr>AboveAverage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Nestler</dc:creator>
  <cp:lastModifiedBy>Owner</cp:lastModifiedBy>
  <dcterms:created xsi:type="dcterms:W3CDTF">2016-01-12T16:47:23Z</dcterms:created>
  <dcterms:modified xsi:type="dcterms:W3CDTF">2019-05-23T20:41:43Z</dcterms:modified>
</cp:coreProperties>
</file>